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5" yWindow="510" windowWidth="10380" windowHeight="11760" tabRatio="606" activeTab="1"/>
  </bookViews>
  <sheets>
    <sheet name="Oversikt" sheetId="1" r:id="rId1"/>
    <sheet name="Resultat" sheetId="2" r:id="rId2"/>
    <sheet name="1. Runde" sheetId="10" r:id="rId3"/>
    <sheet name="2. Runde" sheetId="3" r:id="rId4"/>
    <sheet name="Final 1" sheetId="4" r:id="rId5"/>
    <sheet name="Final 2" sheetId="5" r:id="rId6"/>
    <sheet name="Ekstra runde" sheetId="6" r:id="rId7"/>
    <sheet name="Mønster" sheetId="7" state="hidden" r:id="rId8"/>
    <sheet name="Dommere" sheetId="9" r:id="rId9"/>
  </sheets>
  <definedNames>
    <definedName name="_xlnm._FilterDatabase" localSheetId="2" hidden="1">'1. Runde'!$A$1:$N$314</definedName>
    <definedName name="_xlnm._FilterDatabase" localSheetId="3" hidden="1">'2. Runde'!$A$1:$N$314</definedName>
    <definedName name="_xlnm.Print_Titles" localSheetId="2">'1. Runde'!$1:$2</definedName>
    <definedName name="_xlnm.Print_Titles" localSheetId="3">'2. Runde'!$1:$2</definedName>
    <definedName name="_xlnm.Print_Titles" localSheetId="6">'Ekstra runde'!$1:$2</definedName>
    <definedName name="_xlnm.Print_Titles" localSheetId="4">'Final 1'!$1:$2</definedName>
    <definedName name="_xlnm.Print_Titles" localSheetId="5">'Final 2'!$1:$2</definedName>
    <definedName name="_xlnm.Print_Titles" localSheetId="0">Oversikt!$1:$2</definedName>
    <definedName name="_xlnm.Print_Titles" localSheetId="1">Resultat!$1:$2</definedName>
    <definedName name="Z_A07730C9_F9E4_43E3_BC87_504D106408A2_.wvu.PrintArea" localSheetId="2" hidden="1">'1. Runde'!$A$29:$R$54</definedName>
    <definedName name="Z_A07730C9_F9E4_43E3_BC87_504D106408A2_.wvu.PrintArea" localSheetId="3" hidden="1">'2. Runde'!$A$29:$R$54</definedName>
    <definedName name="Z_A07730C9_F9E4_43E3_BC87_504D106408A2_.wvu.PrintArea" localSheetId="6" hidden="1">'Ekstra runde'!$A$1:$P$28</definedName>
    <definedName name="Z_A07730C9_F9E4_43E3_BC87_504D106408A2_.wvu.PrintArea" localSheetId="4" hidden="1">'Final 1'!$A$29:$R$54</definedName>
    <definedName name="Z_A07730C9_F9E4_43E3_BC87_504D106408A2_.wvu.PrintArea" localSheetId="5" hidden="1">'Final 2'!$A$29:$S$54</definedName>
    <definedName name="Z_A07730C9_F9E4_43E3_BC87_504D106408A2_.wvu.PrintArea" localSheetId="0" hidden="1">Oversikt!$A$3:$G$106</definedName>
    <definedName name="Z_A07730C9_F9E4_43E3_BC87_504D106408A2_.wvu.PrintArea" localSheetId="1" hidden="1">Resultat!$A$1:$K$20</definedName>
    <definedName name="Z_A07730C9_F9E4_43E3_BC87_504D106408A2_.wvu.PrintTitles" localSheetId="2" hidden="1">'1. Runde'!$1:$2</definedName>
    <definedName name="Z_A07730C9_F9E4_43E3_BC87_504D106408A2_.wvu.PrintTitles" localSheetId="3" hidden="1">'2. Runde'!$1:$2</definedName>
    <definedName name="Z_A07730C9_F9E4_43E3_BC87_504D106408A2_.wvu.PrintTitles" localSheetId="6" hidden="1">'Ekstra runde'!$1:$2</definedName>
    <definedName name="Z_A07730C9_F9E4_43E3_BC87_504D106408A2_.wvu.PrintTitles" localSheetId="4" hidden="1">'Final 1'!$1:$2</definedName>
    <definedName name="Z_A07730C9_F9E4_43E3_BC87_504D106408A2_.wvu.PrintTitles" localSheetId="5" hidden="1">'Final 2'!$1:$2</definedName>
    <definedName name="Z_A07730C9_F9E4_43E3_BC87_504D106408A2_.wvu.PrintTitles" localSheetId="0" hidden="1">Oversikt!$1:$2</definedName>
    <definedName name="Z_A07730C9_F9E4_43E3_BC87_504D106408A2_.wvu.PrintTitles" localSheetId="1" hidden="1">Resultat!$1:$2</definedName>
    <definedName name="Z_A07730C9_F9E4_43E3_BC87_504D106408A2_.wvu.Rows" localSheetId="7" hidden="1">Mønster!$4:$4</definedName>
  </definedNames>
  <calcPr calcId="145621"/>
  <customWorkbookViews>
    <customWorkbookView name="Stig Ove Ness - Personal View" guid="{A07730C9-F9E4-43E3-BC87-504D106408A2}" mergeInterval="0" personalView="1" maximized="1" windowWidth="1020" windowHeight="623" tabRatio="601" activeSheetId="1" showFormulaBar="0"/>
  </customWorkbookViews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B381" i="1" l="1"/>
  <c r="B380" i="1"/>
  <c r="B379" i="1"/>
  <c r="B378" i="1"/>
  <c r="B377" i="1"/>
  <c r="B376" i="1"/>
  <c r="A315" i="5" l="1"/>
  <c r="C315" i="5"/>
  <c r="D315" i="5"/>
  <c r="Q315" i="5"/>
  <c r="R315" i="5"/>
  <c r="S315" i="5"/>
  <c r="A316" i="5"/>
  <c r="C316" i="5"/>
  <c r="D316" i="5"/>
  <c r="Q316" i="5"/>
  <c r="R316" i="5"/>
  <c r="S316" i="5"/>
  <c r="A317" i="5"/>
  <c r="C317" i="5"/>
  <c r="D317" i="5"/>
  <c r="Q317" i="5"/>
  <c r="R317" i="5"/>
  <c r="S317" i="5"/>
  <c r="A318" i="5"/>
  <c r="M318" i="5"/>
  <c r="C318" i="5"/>
  <c r="D318" i="5"/>
  <c r="Q318" i="5"/>
  <c r="R318" i="5"/>
  <c r="S318" i="5"/>
  <c r="A319" i="5"/>
  <c r="C319" i="5"/>
  <c r="D319" i="5"/>
  <c r="Q319" i="5"/>
  <c r="R319" i="5"/>
  <c r="S319" i="5"/>
  <c r="I84" i="2" s="1"/>
  <c r="A320" i="5"/>
  <c r="C320" i="5"/>
  <c r="D320" i="5"/>
  <c r="Q320" i="5"/>
  <c r="R320" i="5"/>
  <c r="S320" i="5"/>
  <c r="A321" i="5"/>
  <c r="C321" i="5"/>
  <c r="D321" i="5"/>
  <c r="Q321" i="5"/>
  <c r="R321" i="5"/>
  <c r="S321" i="5"/>
  <c r="A322" i="5"/>
  <c r="C322" i="5"/>
  <c r="D322" i="5"/>
  <c r="Q322" i="5"/>
  <c r="R322" i="5"/>
  <c r="S322" i="5"/>
  <c r="I83" i="2" s="1"/>
  <c r="A323" i="5"/>
  <c r="C323" i="5"/>
  <c r="D323" i="5"/>
  <c r="Q323" i="5"/>
  <c r="R323" i="5"/>
  <c r="S323" i="5"/>
  <c r="A324" i="5"/>
  <c r="C324" i="5"/>
  <c r="D324" i="5"/>
  <c r="Q324" i="5"/>
  <c r="R324" i="5"/>
  <c r="S324" i="5"/>
  <c r="A325" i="5"/>
  <c r="C325" i="5"/>
  <c r="D325" i="5"/>
  <c r="Q325" i="5"/>
  <c r="R325" i="5"/>
  <c r="S325" i="5"/>
  <c r="A326" i="5"/>
  <c r="C326" i="5"/>
  <c r="D326" i="5"/>
  <c r="Q326" i="5"/>
  <c r="R326" i="5"/>
  <c r="S326" i="5"/>
  <c r="A327" i="5"/>
  <c r="C327" i="5"/>
  <c r="D327" i="5"/>
  <c r="Q327" i="5"/>
  <c r="R327" i="5"/>
  <c r="S327" i="5"/>
  <c r="A328" i="5"/>
  <c r="C328" i="5"/>
  <c r="D328" i="5"/>
  <c r="Q328" i="5"/>
  <c r="R328" i="5"/>
  <c r="S328" i="5"/>
  <c r="A329" i="5"/>
  <c r="C329" i="5"/>
  <c r="D329" i="5"/>
  <c r="Q329" i="5"/>
  <c r="R329" i="5"/>
  <c r="S329" i="5"/>
  <c r="A330" i="5"/>
  <c r="C330" i="5"/>
  <c r="D330" i="5"/>
  <c r="Q330" i="5"/>
  <c r="R330" i="5"/>
  <c r="S330" i="5"/>
  <c r="A331" i="5"/>
  <c r="C331" i="5"/>
  <c r="D331" i="5"/>
  <c r="Q331" i="5"/>
  <c r="R331" i="5"/>
  <c r="S331" i="5"/>
  <c r="A332" i="5"/>
  <c r="C332" i="5"/>
  <c r="D332" i="5"/>
  <c r="Q332" i="5"/>
  <c r="R332" i="5"/>
  <c r="S332" i="5"/>
  <c r="A333" i="5"/>
  <c r="C333" i="5"/>
  <c r="D333" i="5"/>
  <c r="Q333" i="5"/>
  <c r="R333" i="5"/>
  <c r="S333" i="5"/>
  <c r="A334" i="5"/>
  <c r="C334" i="5"/>
  <c r="D334" i="5"/>
  <c r="Q334" i="5"/>
  <c r="R334" i="5"/>
  <c r="S334" i="5"/>
  <c r="A335" i="5"/>
  <c r="C335" i="5"/>
  <c r="D335" i="5"/>
  <c r="Q335" i="5"/>
  <c r="R335" i="5"/>
  <c r="S335" i="5"/>
  <c r="A336" i="5"/>
  <c r="C336" i="5"/>
  <c r="D336" i="5"/>
  <c r="Q336" i="5"/>
  <c r="R336" i="5"/>
  <c r="S336" i="5"/>
  <c r="A337" i="5"/>
  <c r="C337" i="5"/>
  <c r="D337" i="5"/>
  <c r="Q337" i="5"/>
  <c r="R337" i="5"/>
  <c r="S337" i="5"/>
  <c r="A338" i="5"/>
  <c r="C338" i="5"/>
  <c r="D338" i="5"/>
  <c r="Q338" i="5"/>
  <c r="R338" i="5"/>
  <c r="S338" i="5"/>
  <c r="A339" i="5"/>
  <c r="C339" i="5"/>
  <c r="D339" i="5"/>
  <c r="Q339" i="5"/>
  <c r="R339" i="5"/>
  <c r="S339" i="5"/>
  <c r="A340" i="5"/>
  <c r="C340" i="5"/>
  <c r="D340" i="5"/>
  <c r="Q340" i="5"/>
  <c r="R340" i="5"/>
  <c r="S340" i="5"/>
  <c r="A341" i="5"/>
  <c r="C341" i="5"/>
  <c r="D341" i="5"/>
  <c r="Q341" i="5"/>
  <c r="R341" i="5"/>
  <c r="S341" i="5"/>
  <c r="A342" i="5"/>
  <c r="C342" i="5"/>
  <c r="D342" i="5"/>
  <c r="Q342" i="5"/>
  <c r="R342" i="5"/>
  <c r="S342" i="5"/>
  <c r="A343" i="5"/>
  <c r="C343" i="5"/>
  <c r="D343" i="5"/>
  <c r="Q343" i="5"/>
  <c r="R343" i="5"/>
  <c r="S343" i="5"/>
  <c r="A344" i="5"/>
  <c r="C344" i="5"/>
  <c r="D344" i="5"/>
  <c r="Q344" i="5"/>
  <c r="R344" i="5"/>
  <c r="S344" i="5"/>
  <c r="A345" i="5"/>
  <c r="C345" i="5"/>
  <c r="D345" i="5"/>
  <c r="Q345" i="5"/>
  <c r="R345" i="5"/>
  <c r="S345" i="5"/>
  <c r="A346" i="5"/>
  <c r="C346" i="5"/>
  <c r="D346" i="5"/>
  <c r="Q346" i="5"/>
  <c r="R346" i="5"/>
  <c r="S346" i="5"/>
  <c r="A347" i="5"/>
  <c r="C347" i="5"/>
  <c r="D347" i="5"/>
  <c r="M347" i="5"/>
  <c r="Q347" i="5"/>
  <c r="R347" i="5"/>
  <c r="S347" i="5"/>
  <c r="A348" i="5"/>
  <c r="C348" i="5"/>
  <c r="D348" i="5"/>
  <c r="Q348" i="5"/>
  <c r="R348" i="5"/>
  <c r="S348" i="5"/>
  <c r="A349" i="5"/>
  <c r="C349" i="5"/>
  <c r="D349" i="5"/>
  <c r="Q349" i="5"/>
  <c r="R349" i="5"/>
  <c r="S349" i="5"/>
  <c r="A350" i="5"/>
  <c r="C350" i="5"/>
  <c r="D350" i="5"/>
  <c r="Q350" i="5"/>
  <c r="R350" i="5"/>
  <c r="S350" i="5"/>
  <c r="A351" i="5"/>
  <c r="C351" i="5"/>
  <c r="D351" i="5"/>
  <c r="Q351" i="5"/>
  <c r="R351" i="5"/>
  <c r="S351" i="5"/>
  <c r="A352" i="5"/>
  <c r="C352" i="5"/>
  <c r="D352" i="5"/>
  <c r="Q352" i="5"/>
  <c r="R352" i="5"/>
  <c r="S352" i="5"/>
  <c r="I91" i="2" s="1"/>
  <c r="A353" i="5"/>
  <c r="C353" i="5"/>
  <c r="D353" i="5"/>
  <c r="Q353" i="5"/>
  <c r="R353" i="5"/>
  <c r="S353" i="5"/>
  <c r="A354" i="5"/>
  <c r="C354" i="5"/>
  <c r="D354" i="5"/>
  <c r="Q354" i="5"/>
  <c r="R354" i="5"/>
  <c r="S354" i="5"/>
  <c r="A355" i="5"/>
  <c r="C355" i="5"/>
  <c r="D355" i="5"/>
  <c r="Q355" i="5"/>
  <c r="R355" i="5"/>
  <c r="S355" i="5"/>
  <c r="A356" i="5"/>
  <c r="C356" i="5"/>
  <c r="D356" i="5"/>
  <c r="Q356" i="5"/>
  <c r="R356" i="5"/>
  <c r="S356" i="5"/>
  <c r="A357" i="5"/>
  <c r="C357" i="5"/>
  <c r="D357" i="5"/>
  <c r="Q357" i="5"/>
  <c r="R357" i="5"/>
  <c r="S357" i="5"/>
  <c r="A358" i="5"/>
  <c r="C358" i="5"/>
  <c r="D358" i="5"/>
  <c r="Q358" i="5"/>
  <c r="R358" i="5"/>
  <c r="S358" i="5"/>
  <c r="A359" i="5"/>
  <c r="C359" i="5"/>
  <c r="D359" i="5"/>
  <c r="Q359" i="5"/>
  <c r="R359" i="5"/>
  <c r="S359" i="5"/>
  <c r="A360" i="5"/>
  <c r="C360" i="5"/>
  <c r="D360" i="5"/>
  <c r="Q360" i="5"/>
  <c r="R360" i="5"/>
  <c r="S360" i="5"/>
  <c r="A361" i="5"/>
  <c r="C361" i="5"/>
  <c r="D361" i="5"/>
  <c r="Q361" i="5"/>
  <c r="R361" i="5"/>
  <c r="S361" i="5"/>
  <c r="A362" i="5"/>
  <c r="C362" i="5"/>
  <c r="D362" i="5"/>
  <c r="Q362" i="5"/>
  <c r="R362" i="5"/>
  <c r="S362" i="5"/>
  <c r="A363" i="5"/>
  <c r="C363" i="5"/>
  <c r="D363" i="5"/>
  <c r="Q363" i="5"/>
  <c r="R363" i="5"/>
  <c r="S363" i="5"/>
  <c r="A364" i="5"/>
  <c r="C364" i="5"/>
  <c r="D364" i="5"/>
  <c r="Q364" i="5"/>
  <c r="R364" i="5"/>
  <c r="S364" i="5"/>
  <c r="A365" i="5"/>
  <c r="C365" i="5"/>
  <c r="D365" i="5"/>
  <c r="Q365" i="5"/>
  <c r="R365" i="5"/>
  <c r="S365" i="5"/>
  <c r="A366" i="5"/>
  <c r="C366" i="5"/>
  <c r="D366" i="5"/>
  <c r="Q366" i="5"/>
  <c r="R366" i="5"/>
  <c r="S366" i="5"/>
  <c r="A367" i="5"/>
  <c r="C367" i="5"/>
  <c r="D367" i="5"/>
  <c r="Q367" i="5"/>
  <c r="R367" i="5"/>
  <c r="S367" i="5"/>
  <c r="A368" i="5"/>
  <c r="C368" i="5"/>
  <c r="D368" i="5"/>
  <c r="Q368" i="5"/>
  <c r="R368" i="5"/>
  <c r="S368" i="5"/>
  <c r="A369" i="5"/>
  <c r="C369" i="5"/>
  <c r="D369" i="5"/>
  <c r="Q369" i="5"/>
  <c r="R369" i="5"/>
  <c r="S369" i="5"/>
  <c r="A370" i="5"/>
  <c r="C370" i="5"/>
  <c r="D370" i="5"/>
  <c r="Q370" i="5"/>
  <c r="R370" i="5"/>
  <c r="S370" i="5"/>
  <c r="A371" i="5"/>
  <c r="C371" i="5"/>
  <c r="D371" i="5"/>
  <c r="Q371" i="5"/>
  <c r="R371" i="5"/>
  <c r="S371" i="5"/>
  <c r="A372" i="5"/>
  <c r="C372" i="5"/>
  <c r="D372" i="5"/>
  <c r="Q372" i="5"/>
  <c r="R372" i="5"/>
  <c r="S372" i="5"/>
  <c r="A373" i="5"/>
  <c r="C373" i="5"/>
  <c r="D373" i="5"/>
  <c r="Q373" i="5"/>
  <c r="R373" i="5"/>
  <c r="S373" i="5"/>
  <c r="A374" i="5"/>
  <c r="C374" i="5"/>
  <c r="D374" i="5"/>
  <c r="Q374" i="5"/>
  <c r="R374" i="5"/>
  <c r="S374" i="5"/>
  <c r="I94" i="2" s="1"/>
  <c r="A375" i="5"/>
  <c r="C375" i="5"/>
  <c r="D375" i="5"/>
  <c r="Q375" i="5"/>
  <c r="R375" i="5"/>
  <c r="S375" i="5"/>
  <c r="A376" i="5"/>
  <c r="C376" i="5"/>
  <c r="D376" i="5"/>
  <c r="Q376" i="5"/>
  <c r="R376" i="5"/>
  <c r="S376" i="5"/>
  <c r="I96" i="2" s="1"/>
  <c r="A377" i="5"/>
  <c r="C377" i="5"/>
  <c r="D377" i="5"/>
  <c r="Q377" i="5"/>
  <c r="R377" i="5"/>
  <c r="S377" i="5"/>
  <c r="A378" i="5"/>
  <c r="C378" i="5"/>
  <c r="D378" i="5"/>
  <c r="Q378" i="5"/>
  <c r="R378" i="5"/>
  <c r="S378" i="5"/>
  <c r="A379" i="5"/>
  <c r="C379" i="5"/>
  <c r="D379" i="5"/>
  <c r="Q379" i="5"/>
  <c r="R379" i="5"/>
  <c r="S379" i="5"/>
  <c r="A380" i="5"/>
  <c r="C380" i="5"/>
  <c r="D380" i="5"/>
  <c r="Q380" i="5"/>
  <c r="R380" i="5"/>
  <c r="S380" i="5"/>
  <c r="A381" i="5"/>
  <c r="C381" i="5"/>
  <c r="D381" i="5"/>
  <c r="Q381" i="5"/>
  <c r="R381" i="5"/>
  <c r="S381" i="5"/>
  <c r="A382" i="5"/>
  <c r="C382" i="5"/>
  <c r="D382" i="5"/>
  <c r="Q382" i="5"/>
  <c r="R382" i="5"/>
  <c r="S382" i="5"/>
  <c r="A383" i="5"/>
  <c r="C383" i="5"/>
  <c r="D383" i="5"/>
  <c r="Q383" i="5"/>
  <c r="R383" i="5"/>
  <c r="S383" i="5"/>
  <c r="A384" i="5"/>
  <c r="C384" i="5"/>
  <c r="D384" i="5"/>
  <c r="Q384" i="5"/>
  <c r="R384" i="5"/>
  <c r="S384" i="5"/>
  <c r="A385" i="5"/>
  <c r="C385" i="5"/>
  <c r="D385" i="5"/>
  <c r="Q385" i="5"/>
  <c r="R385" i="5"/>
  <c r="S385" i="5"/>
  <c r="A386" i="5"/>
  <c r="C386" i="5"/>
  <c r="D386" i="5"/>
  <c r="Q386" i="5"/>
  <c r="R386" i="5"/>
  <c r="S386" i="5"/>
  <c r="A387" i="5"/>
  <c r="C387" i="5"/>
  <c r="D387" i="5"/>
  <c r="Q387" i="5"/>
  <c r="R387" i="5"/>
  <c r="S387" i="5"/>
  <c r="A388" i="5"/>
  <c r="C388" i="5"/>
  <c r="D388" i="5"/>
  <c r="Q388" i="5"/>
  <c r="R388" i="5"/>
  <c r="S388" i="5"/>
  <c r="A389" i="5"/>
  <c r="C389" i="5"/>
  <c r="D389" i="5"/>
  <c r="Q389" i="5"/>
  <c r="R389" i="5"/>
  <c r="S389" i="5"/>
  <c r="A390" i="5"/>
  <c r="C390" i="5"/>
  <c r="D390" i="5"/>
  <c r="Q390" i="5"/>
  <c r="R390" i="5"/>
  <c r="S390" i="5"/>
  <c r="A391" i="5"/>
  <c r="C391" i="5"/>
  <c r="D391" i="5"/>
  <c r="Q391" i="5"/>
  <c r="R391" i="5"/>
  <c r="S391" i="5"/>
  <c r="A392" i="5"/>
  <c r="C392" i="5"/>
  <c r="D392" i="5"/>
  <c r="Q392" i="5"/>
  <c r="R392" i="5"/>
  <c r="S392" i="5"/>
  <c r="A393" i="5"/>
  <c r="C393" i="5"/>
  <c r="D393" i="5"/>
  <c r="Q393" i="5"/>
  <c r="R393" i="5"/>
  <c r="S393" i="5"/>
  <c r="A394" i="5"/>
  <c r="C394" i="5"/>
  <c r="D394" i="5"/>
  <c r="Q394" i="5"/>
  <c r="R394" i="5"/>
  <c r="S394" i="5"/>
  <c r="A395" i="5"/>
  <c r="C395" i="5"/>
  <c r="D395" i="5"/>
  <c r="Q395" i="5"/>
  <c r="R395" i="5"/>
  <c r="S395" i="5"/>
  <c r="A396" i="5"/>
  <c r="C396" i="5"/>
  <c r="D396" i="5"/>
  <c r="Q396" i="5"/>
  <c r="R396" i="5"/>
  <c r="S396" i="5"/>
  <c r="I111" i="2" s="1"/>
  <c r="A397" i="5"/>
  <c r="C397" i="5"/>
  <c r="D397" i="5"/>
  <c r="Q397" i="5"/>
  <c r="R397" i="5"/>
  <c r="S397" i="5"/>
  <c r="A398" i="5"/>
  <c r="C398" i="5"/>
  <c r="D398" i="5"/>
  <c r="Q398" i="5"/>
  <c r="R398" i="5"/>
  <c r="S398" i="5"/>
  <c r="A399" i="5"/>
  <c r="C399" i="5"/>
  <c r="D399" i="5"/>
  <c r="Q399" i="5"/>
  <c r="R399" i="5"/>
  <c r="S399" i="5"/>
  <c r="A400" i="5"/>
  <c r="C400" i="5"/>
  <c r="D400" i="5"/>
  <c r="Q400" i="5"/>
  <c r="R400" i="5"/>
  <c r="S400" i="5"/>
  <c r="A401" i="5"/>
  <c r="C401" i="5"/>
  <c r="D401" i="5"/>
  <c r="Q401" i="5"/>
  <c r="R401" i="5"/>
  <c r="S401" i="5"/>
  <c r="A402" i="5"/>
  <c r="C402" i="5"/>
  <c r="D402" i="5"/>
  <c r="Q402" i="5"/>
  <c r="R402" i="5"/>
  <c r="S402" i="5"/>
  <c r="A403" i="5"/>
  <c r="C403" i="5"/>
  <c r="D403" i="5"/>
  <c r="Q403" i="5"/>
  <c r="R403" i="5"/>
  <c r="S403" i="5"/>
  <c r="A404" i="5"/>
  <c r="C404" i="5"/>
  <c r="D404" i="5"/>
  <c r="Q404" i="5"/>
  <c r="R404" i="5"/>
  <c r="S404" i="5"/>
  <c r="A405" i="5"/>
  <c r="C405" i="5"/>
  <c r="D405" i="5"/>
  <c r="Q405" i="5"/>
  <c r="R405" i="5"/>
  <c r="S405" i="5"/>
  <c r="A406" i="5"/>
  <c r="C406" i="5"/>
  <c r="D406" i="5"/>
  <c r="Q406" i="5"/>
  <c r="R406" i="5"/>
  <c r="S406" i="5"/>
  <c r="A407" i="5"/>
  <c r="C407" i="5"/>
  <c r="D407" i="5"/>
  <c r="Q407" i="5"/>
  <c r="R407" i="5"/>
  <c r="S407" i="5"/>
  <c r="A408" i="5"/>
  <c r="C408" i="5"/>
  <c r="D408" i="5"/>
  <c r="Q408" i="5"/>
  <c r="R408" i="5"/>
  <c r="S408" i="5"/>
  <c r="A409" i="5"/>
  <c r="C409" i="5"/>
  <c r="D409" i="5"/>
  <c r="Q409" i="5"/>
  <c r="R409" i="5"/>
  <c r="S409" i="5"/>
  <c r="A410" i="5"/>
  <c r="C410" i="5"/>
  <c r="D410" i="5"/>
  <c r="Q410" i="5"/>
  <c r="R410" i="5"/>
  <c r="S410" i="5"/>
  <c r="A411" i="5"/>
  <c r="C411" i="5"/>
  <c r="D411" i="5"/>
  <c r="Q411" i="5"/>
  <c r="R411" i="5"/>
  <c r="S411" i="5"/>
  <c r="A412" i="5"/>
  <c r="C412" i="5"/>
  <c r="D412" i="5"/>
  <c r="Q412" i="5"/>
  <c r="R412" i="5"/>
  <c r="S412" i="5"/>
  <c r="A413" i="5"/>
  <c r="C413" i="5"/>
  <c r="D413" i="5"/>
  <c r="Q413" i="5"/>
  <c r="R413" i="5"/>
  <c r="S413" i="5"/>
  <c r="A414" i="5"/>
  <c r="C414" i="5"/>
  <c r="D414" i="5"/>
  <c r="Q414" i="5"/>
  <c r="R414" i="5"/>
  <c r="S414" i="5"/>
  <c r="A415" i="5"/>
  <c r="C415" i="5"/>
  <c r="D415" i="5"/>
  <c r="Q415" i="5"/>
  <c r="R415" i="5"/>
  <c r="S415" i="5"/>
  <c r="A416" i="5"/>
  <c r="C416" i="5"/>
  <c r="D416" i="5"/>
  <c r="Q416" i="5"/>
  <c r="R416" i="5"/>
  <c r="S416" i="5"/>
  <c r="A417" i="5"/>
  <c r="C417" i="5"/>
  <c r="D417" i="5"/>
  <c r="Q417" i="5"/>
  <c r="R417" i="5"/>
  <c r="S417" i="5"/>
  <c r="A418" i="5"/>
  <c r="C418" i="5"/>
  <c r="D418" i="5"/>
  <c r="Q418" i="5"/>
  <c r="R418" i="5"/>
  <c r="S418" i="5"/>
  <c r="A419" i="5"/>
  <c r="C419" i="5"/>
  <c r="D419" i="5"/>
  <c r="Q419" i="5"/>
  <c r="R419" i="5"/>
  <c r="S419" i="5"/>
  <c r="A420" i="5"/>
  <c r="C420" i="5"/>
  <c r="D420" i="5"/>
  <c r="Q420" i="5"/>
  <c r="R420" i="5"/>
  <c r="S420" i="5"/>
  <c r="A421" i="5"/>
  <c r="C421" i="5"/>
  <c r="D421" i="5"/>
  <c r="Q421" i="5"/>
  <c r="R421" i="5"/>
  <c r="S421" i="5"/>
  <c r="A422" i="5"/>
  <c r="C422" i="5"/>
  <c r="D422" i="5"/>
  <c r="Q422" i="5"/>
  <c r="R422" i="5"/>
  <c r="S422" i="5"/>
  <c r="A423" i="5"/>
  <c r="C423" i="5"/>
  <c r="D423" i="5"/>
  <c r="Q423" i="5"/>
  <c r="R423" i="5"/>
  <c r="S423" i="5"/>
  <c r="A424" i="5"/>
  <c r="C424" i="5"/>
  <c r="D424" i="5"/>
  <c r="Q424" i="5"/>
  <c r="R424" i="5"/>
  <c r="S424" i="5"/>
  <c r="A425" i="5"/>
  <c r="C425" i="5"/>
  <c r="D425" i="5"/>
  <c r="Q425" i="5"/>
  <c r="R425" i="5"/>
  <c r="S425" i="5"/>
  <c r="A426" i="5"/>
  <c r="C426" i="5"/>
  <c r="D426" i="5"/>
  <c r="Q426" i="5"/>
  <c r="R426" i="5"/>
  <c r="S426" i="5"/>
  <c r="A427" i="5"/>
  <c r="C427" i="5"/>
  <c r="D427" i="5"/>
  <c r="Q427" i="5"/>
  <c r="R427" i="5"/>
  <c r="S427" i="5"/>
  <c r="A428" i="5"/>
  <c r="C428" i="5"/>
  <c r="D428" i="5"/>
  <c r="Q428" i="5"/>
  <c r="R428" i="5"/>
  <c r="S428" i="5"/>
  <c r="A429" i="5"/>
  <c r="C429" i="5"/>
  <c r="D429" i="5"/>
  <c r="Q429" i="5"/>
  <c r="R429" i="5"/>
  <c r="S429" i="5"/>
  <c r="A430" i="5"/>
  <c r="C430" i="5"/>
  <c r="D430" i="5"/>
  <c r="Q430" i="5"/>
  <c r="R430" i="5"/>
  <c r="S430" i="5"/>
  <c r="A431" i="5"/>
  <c r="C431" i="5"/>
  <c r="D431" i="5"/>
  <c r="Q431" i="5"/>
  <c r="R431" i="5"/>
  <c r="S431" i="5"/>
  <c r="A432" i="5"/>
  <c r="C432" i="5"/>
  <c r="D432" i="5"/>
  <c r="Q432" i="5"/>
  <c r="R432" i="5"/>
  <c r="S432" i="5"/>
  <c r="A433" i="5"/>
  <c r="C433" i="5"/>
  <c r="D433" i="5"/>
  <c r="Q433" i="5"/>
  <c r="R433" i="5"/>
  <c r="S433" i="5"/>
  <c r="A434" i="5"/>
  <c r="C434" i="5"/>
  <c r="D434" i="5"/>
  <c r="Q434" i="5"/>
  <c r="R434" i="5"/>
  <c r="S434" i="5"/>
  <c r="A435" i="5"/>
  <c r="C435" i="5"/>
  <c r="D435" i="5"/>
  <c r="Q435" i="5"/>
  <c r="R435" i="5"/>
  <c r="S435" i="5"/>
  <c r="A436" i="5"/>
  <c r="C436" i="5"/>
  <c r="D436" i="5"/>
  <c r="Q436" i="5"/>
  <c r="R436" i="5"/>
  <c r="S436" i="5"/>
  <c r="A437" i="5"/>
  <c r="C437" i="5"/>
  <c r="D437" i="5"/>
  <c r="Q437" i="5"/>
  <c r="R437" i="5"/>
  <c r="S437" i="5"/>
  <c r="A438" i="5"/>
  <c r="C438" i="5"/>
  <c r="D438" i="5"/>
  <c r="Q438" i="5"/>
  <c r="R438" i="5"/>
  <c r="S438" i="5"/>
  <c r="I148" i="2" s="1"/>
  <c r="A439" i="5"/>
  <c r="C439" i="5"/>
  <c r="D439" i="5"/>
  <c r="Q439" i="5"/>
  <c r="R439" i="5"/>
  <c r="S439" i="5"/>
  <c r="A440" i="5"/>
  <c r="C440" i="5"/>
  <c r="D440" i="5"/>
  <c r="Q440" i="5"/>
  <c r="R440" i="5"/>
  <c r="S440" i="5"/>
  <c r="A441" i="5"/>
  <c r="C441" i="5"/>
  <c r="D441" i="5"/>
  <c r="Q441" i="5"/>
  <c r="R441" i="5"/>
  <c r="S441" i="5"/>
  <c r="A442" i="5"/>
  <c r="C442" i="5"/>
  <c r="D442" i="5"/>
  <c r="Q442" i="5"/>
  <c r="R442" i="5"/>
  <c r="S442" i="5"/>
  <c r="A443" i="5"/>
  <c r="C443" i="5"/>
  <c r="D443" i="5"/>
  <c r="Q443" i="5"/>
  <c r="R443" i="5"/>
  <c r="S443" i="5"/>
  <c r="A444" i="5"/>
  <c r="C444" i="5"/>
  <c r="D444" i="5"/>
  <c r="Q444" i="5"/>
  <c r="R444" i="5"/>
  <c r="S444" i="5"/>
  <c r="A445" i="5"/>
  <c r="C445" i="5"/>
  <c r="D445" i="5"/>
  <c r="Q445" i="5"/>
  <c r="R445" i="5"/>
  <c r="S445" i="5"/>
  <c r="A446" i="5"/>
  <c r="C446" i="5"/>
  <c r="D446" i="5"/>
  <c r="Q446" i="5"/>
  <c r="R446" i="5"/>
  <c r="S446" i="5"/>
  <c r="A447" i="5"/>
  <c r="C447" i="5"/>
  <c r="D447" i="5"/>
  <c r="Q447" i="5"/>
  <c r="R447" i="5"/>
  <c r="S447" i="5"/>
  <c r="A448" i="5"/>
  <c r="C448" i="5"/>
  <c r="D448" i="5"/>
  <c r="Q448" i="5"/>
  <c r="R448" i="5"/>
  <c r="S448" i="5"/>
  <c r="A449" i="5"/>
  <c r="C449" i="5"/>
  <c r="D449" i="5"/>
  <c r="Q449" i="5"/>
  <c r="R449" i="5"/>
  <c r="S449" i="5"/>
  <c r="A450" i="5"/>
  <c r="C450" i="5"/>
  <c r="D450" i="5"/>
  <c r="Q450" i="5"/>
  <c r="R450" i="5"/>
  <c r="S450" i="5"/>
  <c r="A451" i="5"/>
  <c r="C451" i="5"/>
  <c r="D451" i="5"/>
  <c r="Q451" i="5"/>
  <c r="R451" i="5"/>
  <c r="S451" i="5"/>
  <c r="A452" i="5"/>
  <c r="C452" i="5"/>
  <c r="D452" i="5"/>
  <c r="Q452" i="5"/>
  <c r="R452" i="5"/>
  <c r="S452" i="5"/>
  <c r="A453" i="5"/>
  <c r="C453" i="5"/>
  <c r="D453" i="5"/>
  <c r="Q453" i="5"/>
  <c r="R453" i="5"/>
  <c r="S453" i="5"/>
  <c r="A454" i="5"/>
  <c r="C454" i="5"/>
  <c r="D454" i="5"/>
  <c r="Q454" i="5"/>
  <c r="R454" i="5"/>
  <c r="S454" i="5"/>
  <c r="A455" i="5"/>
  <c r="C455" i="5"/>
  <c r="D455" i="5"/>
  <c r="Q455" i="5"/>
  <c r="R455" i="5"/>
  <c r="S455" i="5"/>
  <c r="A456" i="5"/>
  <c r="C456" i="5"/>
  <c r="D456" i="5"/>
  <c r="Q456" i="5"/>
  <c r="R456" i="5"/>
  <c r="S456" i="5"/>
  <c r="A457" i="5"/>
  <c r="C457" i="5"/>
  <c r="D457" i="5"/>
  <c r="Q457" i="5"/>
  <c r="R457" i="5"/>
  <c r="S457" i="5"/>
  <c r="A458" i="5"/>
  <c r="C458" i="5"/>
  <c r="D458" i="5"/>
  <c r="Q458" i="5"/>
  <c r="R458" i="5"/>
  <c r="S458" i="5"/>
  <c r="A459" i="5"/>
  <c r="C459" i="5"/>
  <c r="D459" i="5"/>
  <c r="Q459" i="5"/>
  <c r="R459" i="5"/>
  <c r="S459" i="5"/>
  <c r="A460" i="5"/>
  <c r="C460" i="5"/>
  <c r="D460" i="5"/>
  <c r="Q460" i="5"/>
  <c r="R460" i="5"/>
  <c r="S460" i="5"/>
  <c r="A461" i="5"/>
  <c r="C461" i="5"/>
  <c r="D461" i="5"/>
  <c r="Q461" i="5"/>
  <c r="R461" i="5"/>
  <c r="S461" i="5"/>
  <c r="A462" i="5"/>
  <c r="C462" i="5"/>
  <c r="D462" i="5"/>
  <c r="Q462" i="5"/>
  <c r="R462" i="5"/>
  <c r="S462" i="5"/>
  <c r="A463" i="5"/>
  <c r="C463" i="5"/>
  <c r="D463" i="5"/>
  <c r="Q463" i="5"/>
  <c r="R463" i="5"/>
  <c r="S463" i="5"/>
  <c r="A464" i="5"/>
  <c r="C464" i="5"/>
  <c r="D464" i="5"/>
  <c r="Q464" i="5"/>
  <c r="R464" i="5"/>
  <c r="S464" i="5"/>
  <c r="A465" i="5"/>
  <c r="C465" i="5"/>
  <c r="D465" i="5"/>
  <c r="Q465" i="5"/>
  <c r="R465" i="5"/>
  <c r="S465" i="5"/>
  <c r="A466" i="5"/>
  <c r="C466" i="5"/>
  <c r="D466" i="5"/>
  <c r="Q466" i="5"/>
  <c r="R466" i="5"/>
  <c r="S466" i="5"/>
  <c r="A467" i="5"/>
  <c r="C467" i="5"/>
  <c r="D467" i="5"/>
  <c r="Q467" i="5"/>
  <c r="R467" i="5"/>
  <c r="S467" i="5"/>
  <c r="A468" i="5"/>
  <c r="C468" i="5"/>
  <c r="D468" i="5"/>
  <c r="Q468" i="5"/>
  <c r="R468" i="5"/>
  <c r="S468" i="5"/>
  <c r="A469" i="5"/>
  <c r="C469" i="5"/>
  <c r="D469" i="5"/>
  <c r="Q469" i="5"/>
  <c r="R469" i="5"/>
  <c r="S469" i="5"/>
  <c r="A470" i="5"/>
  <c r="C470" i="5"/>
  <c r="D470" i="5"/>
  <c r="Q470" i="5"/>
  <c r="R470" i="5"/>
  <c r="S470" i="5"/>
  <c r="A471" i="5"/>
  <c r="C471" i="5"/>
  <c r="D471" i="5"/>
  <c r="Q471" i="5"/>
  <c r="R471" i="5"/>
  <c r="S471" i="5"/>
  <c r="A472" i="5"/>
  <c r="C472" i="5"/>
  <c r="D472" i="5"/>
  <c r="Q472" i="5"/>
  <c r="R472" i="5"/>
  <c r="S472" i="5"/>
  <c r="A473" i="5"/>
  <c r="C473" i="5"/>
  <c r="D473" i="5"/>
  <c r="Q473" i="5"/>
  <c r="R473" i="5"/>
  <c r="S473" i="5"/>
  <c r="A474" i="5"/>
  <c r="C474" i="5"/>
  <c r="D474" i="5"/>
  <c r="Q474" i="5"/>
  <c r="R474" i="5"/>
  <c r="S474" i="5"/>
  <c r="A475" i="5"/>
  <c r="C475" i="5"/>
  <c r="D475" i="5"/>
  <c r="Q475" i="5"/>
  <c r="R475" i="5"/>
  <c r="S475" i="5"/>
  <c r="A476" i="5"/>
  <c r="C476" i="5"/>
  <c r="D476" i="5"/>
  <c r="Q476" i="5"/>
  <c r="R476" i="5"/>
  <c r="S476" i="5"/>
  <c r="A477" i="5"/>
  <c r="C477" i="5"/>
  <c r="D477" i="5"/>
  <c r="Q477" i="5"/>
  <c r="R477" i="5"/>
  <c r="S477" i="5"/>
  <c r="A478" i="5"/>
  <c r="C478" i="5"/>
  <c r="D478" i="5"/>
  <c r="Q478" i="5"/>
  <c r="R478" i="5"/>
  <c r="S478" i="5"/>
  <c r="A479" i="5"/>
  <c r="C479" i="5"/>
  <c r="D479" i="5"/>
  <c r="Q479" i="5"/>
  <c r="R479" i="5"/>
  <c r="S479" i="5"/>
  <c r="A480" i="5"/>
  <c r="C480" i="5"/>
  <c r="D480" i="5"/>
  <c r="Q480" i="5"/>
  <c r="R480" i="5"/>
  <c r="S480" i="5"/>
  <c r="A481" i="5"/>
  <c r="C481" i="5"/>
  <c r="D481" i="5"/>
  <c r="Q481" i="5"/>
  <c r="R481" i="5"/>
  <c r="S481" i="5"/>
  <c r="A482" i="5"/>
  <c r="C482" i="5"/>
  <c r="D482" i="5"/>
  <c r="Q482" i="5"/>
  <c r="R482" i="5"/>
  <c r="S482" i="5"/>
  <c r="A483" i="5"/>
  <c r="C483" i="5"/>
  <c r="D483" i="5"/>
  <c r="Q483" i="5"/>
  <c r="R483" i="5"/>
  <c r="S483" i="5"/>
  <c r="A484" i="5"/>
  <c r="C484" i="5"/>
  <c r="D484" i="5"/>
  <c r="Q484" i="5"/>
  <c r="R484" i="5"/>
  <c r="S484" i="5"/>
  <c r="A485" i="5"/>
  <c r="C485" i="5"/>
  <c r="D485" i="5"/>
  <c r="Q485" i="5"/>
  <c r="R485" i="5"/>
  <c r="S485" i="5"/>
  <c r="A486" i="5"/>
  <c r="C486" i="5"/>
  <c r="D486" i="5"/>
  <c r="Q486" i="5"/>
  <c r="R486" i="5"/>
  <c r="S486" i="5"/>
  <c r="A487" i="5"/>
  <c r="C487" i="5"/>
  <c r="D487" i="5"/>
  <c r="Q487" i="5"/>
  <c r="R487" i="5"/>
  <c r="S487" i="5"/>
  <c r="A488" i="5"/>
  <c r="C488" i="5"/>
  <c r="D488" i="5"/>
  <c r="Q488" i="5"/>
  <c r="R488" i="5"/>
  <c r="S488" i="5"/>
  <c r="A489" i="5"/>
  <c r="C489" i="5"/>
  <c r="D489" i="5"/>
  <c r="Q489" i="5"/>
  <c r="R489" i="5"/>
  <c r="S489" i="5"/>
  <c r="A490" i="5"/>
  <c r="C490" i="5"/>
  <c r="D490" i="5"/>
  <c r="Q490" i="5"/>
  <c r="R490" i="5"/>
  <c r="S490" i="5"/>
  <c r="A491" i="5"/>
  <c r="C491" i="5"/>
  <c r="D491" i="5"/>
  <c r="Q491" i="5"/>
  <c r="R491" i="5"/>
  <c r="S491" i="5"/>
  <c r="A492" i="5"/>
  <c r="C492" i="5"/>
  <c r="D492" i="5"/>
  <c r="Q492" i="5"/>
  <c r="R492" i="5"/>
  <c r="S492" i="5"/>
  <c r="A493" i="5"/>
  <c r="C493" i="5"/>
  <c r="D493" i="5"/>
  <c r="Q493" i="5"/>
  <c r="R493" i="5"/>
  <c r="S493" i="5"/>
  <c r="A494" i="5"/>
  <c r="C494" i="5"/>
  <c r="D494" i="5"/>
  <c r="Q494" i="5"/>
  <c r="R494" i="5"/>
  <c r="S494" i="5"/>
  <c r="A495" i="5"/>
  <c r="C495" i="5"/>
  <c r="D495" i="5"/>
  <c r="Q495" i="5"/>
  <c r="R495" i="5"/>
  <c r="S495" i="5"/>
  <c r="A496" i="5"/>
  <c r="C496" i="5"/>
  <c r="D496" i="5"/>
  <c r="Q496" i="5"/>
  <c r="R496" i="5"/>
  <c r="S496" i="5"/>
  <c r="A497" i="5"/>
  <c r="C497" i="5"/>
  <c r="D497" i="5"/>
  <c r="Q497" i="5"/>
  <c r="R497" i="5"/>
  <c r="S497" i="5"/>
  <c r="A498" i="5"/>
  <c r="C498" i="5"/>
  <c r="D498" i="5"/>
  <c r="Q498" i="5"/>
  <c r="R498" i="5"/>
  <c r="S498" i="5"/>
  <c r="A499" i="5"/>
  <c r="C499" i="5"/>
  <c r="D499" i="5"/>
  <c r="Q499" i="5"/>
  <c r="R499" i="5"/>
  <c r="S499" i="5"/>
  <c r="A500" i="5"/>
  <c r="C500" i="5"/>
  <c r="D500" i="5"/>
  <c r="Q500" i="5"/>
  <c r="R500" i="5"/>
  <c r="S500" i="5"/>
  <c r="A501" i="5"/>
  <c r="C501" i="5"/>
  <c r="D501" i="5"/>
  <c r="Q501" i="5"/>
  <c r="R501" i="5"/>
  <c r="S501" i="5"/>
  <c r="A502" i="5"/>
  <c r="C502" i="5"/>
  <c r="D502" i="5"/>
  <c r="Q502" i="5"/>
  <c r="R502" i="5"/>
  <c r="S502" i="5"/>
  <c r="A503" i="5"/>
  <c r="C503" i="5"/>
  <c r="D503" i="5"/>
  <c r="Q503" i="5"/>
  <c r="R503" i="5"/>
  <c r="S503" i="5"/>
  <c r="A504" i="5"/>
  <c r="C504" i="5"/>
  <c r="D504" i="5"/>
  <c r="Q504" i="5"/>
  <c r="R504" i="5"/>
  <c r="S504" i="5"/>
  <c r="I197" i="2" s="1"/>
  <c r="A505" i="5"/>
  <c r="C505" i="5"/>
  <c r="D505" i="5"/>
  <c r="Q505" i="5"/>
  <c r="R505" i="5"/>
  <c r="S505" i="5"/>
  <c r="A506" i="5"/>
  <c r="C506" i="5"/>
  <c r="D506" i="5"/>
  <c r="Q506" i="5"/>
  <c r="R506" i="5"/>
  <c r="S506" i="5"/>
  <c r="A507" i="5"/>
  <c r="C507" i="5"/>
  <c r="D507" i="5"/>
  <c r="Q507" i="5"/>
  <c r="R507" i="5"/>
  <c r="S507" i="5"/>
  <c r="A508" i="5"/>
  <c r="C508" i="5"/>
  <c r="D508" i="5"/>
  <c r="Q508" i="5"/>
  <c r="R508" i="5"/>
  <c r="S508" i="5"/>
  <c r="I201" i="2" s="1"/>
  <c r="A509" i="5"/>
  <c r="C509" i="5"/>
  <c r="D509" i="5"/>
  <c r="Q509" i="5"/>
  <c r="R509" i="5"/>
  <c r="S509" i="5"/>
  <c r="A510" i="5"/>
  <c r="C510" i="5"/>
  <c r="D510" i="5"/>
  <c r="Q510" i="5"/>
  <c r="R510" i="5"/>
  <c r="S510" i="5"/>
  <c r="A511" i="5"/>
  <c r="C511" i="5"/>
  <c r="D511" i="5"/>
  <c r="Q511" i="5"/>
  <c r="R511" i="5"/>
  <c r="S511" i="5"/>
  <c r="A512" i="5"/>
  <c r="C512" i="5"/>
  <c r="D512" i="5"/>
  <c r="Q512" i="5"/>
  <c r="R512" i="5"/>
  <c r="S512" i="5"/>
  <c r="A513" i="5"/>
  <c r="C513" i="5"/>
  <c r="D513" i="5"/>
  <c r="Q513" i="5"/>
  <c r="R513" i="5"/>
  <c r="S513" i="5"/>
  <c r="A514" i="5"/>
  <c r="C514" i="5"/>
  <c r="D514" i="5"/>
  <c r="Q514" i="5"/>
  <c r="R514" i="5"/>
  <c r="S514" i="5"/>
  <c r="A515" i="5"/>
  <c r="C515" i="5"/>
  <c r="D515" i="5"/>
  <c r="Q515" i="5"/>
  <c r="R515" i="5"/>
  <c r="S515" i="5"/>
  <c r="A516" i="5"/>
  <c r="C516" i="5"/>
  <c r="D516" i="5"/>
  <c r="Q516" i="5"/>
  <c r="R516" i="5"/>
  <c r="S516" i="5"/>
  <c r="A517" i="5"/>
  <c r="C517" i="5"/>
  <c r="D517" i="5"/>
  <c r="Q517" i="5"/>
  <c r="R517" i="5"/>
  <c r="S517" i="5"/>
  <c r="A518" i="5"/>
  <c r="C518" i="5"/>
  <c r="D518" i="5"/>
  <c r="Q518" i="5"/>
  <c r="R518" i="5"/>
  <c r="S518" i="5"/>
  <c r="A519" i="5"/>
  <c r="C519" i="5"/>
  <c r="D519" i="5"/>
  <c r="Q519" i="5"/>
  <c r="R519" i="5"/>
  <c r="S519" i="5"/>
  <c r="A520" i="5"/>
  <c r="C520" i="5"/>
  <c r="D520" i="5"/>
  <c r="Q520" i="5"/>
  <c r="R520" i="5"/>
  <c r="S520" i="5"/>
  <c r="A521" i="5"/>
  <c r="C521" i="5"/>
  <c r="D521" i="5"/>
  <c r="Q521" i="5"/>
  <c r="R521" i="5"/>
  <c r="S521" i="5"/>
  <c r="A522" i="5"/>
  <c r="C522" i="5"/>
  <c r="D522" i="5"/>
  <c r="Q522" i="5"/>
  <c r="R522" i="5"/>
  <c r="S522" i="5"/>
  <c r="A523" i="5"/>
  <c r="C523" i="5"/>
  <c r="D523" i="5"/>
  <c r="Q523" i="5"/>
  <c r="R523" i="5"/>
  <c r="S523" i="5"/>
  <c r="A524" i="5"/>
  <c r="C524" i="5"/>
  <c r="D524" i="5"/>
  <c r="Q524" i="5"/>
  <c r="R524" i="5"/>
  <c r="S524" i="5"/>
  <c r="I217" i="2" s="1"/>
  <c r="A525" i="5"/>
  <c r="C525" i="5"/>
  <c r="D525" i="5"/>
  <c r="Q525" i="5"/>
  <c r="R525" i="5"/>
  <c r="S525" i="5"/>
  <c r="A526" i="5"/>
  <c r="C526" i="5"/>
  <c r="D526" i="5"/>
  <c r="Q526" i="5"/>
  <c r="R526" i="5"/>
  <c r="S526" i="5"/>
  <c r="A527" i="5"/>
  <c r="C527" i="5"/>
  <c r="D527" i="5"/>
  <c r="Q527" i="5"/>
  <c r="R527" i="5"/>
  <c r="S527" i="5"/>
  <c r="A528" i="5"/>
  <c r="C528" i="5"/>
  <c r="D528" i="5"/>
  <c r="Q528" i="5"/>
  <c r="R528" i="5"/>
  <c r="S528" i="5"/>
  <c r="A529" i="5"/>
  <c r="C529" i="5"/>
  <c r="D529" i="5"/>
  <c r="Q529" i="5"/>
  <c r="R529" i="5"/>
  <c r="S529" i="5"/>
  <c r="A530" i="5"/>
  <c r="C530" i="5"/>
  <c r="D530" i="5"/>
  <c r="Q530" i="5"/>
  <c r="R530" i="5"/>
  <c r="S530" i="5"/>
  <c r="A531" i="5"/>
  <c r="C531" i="5"/>
  <c r="D531" i="5"/>
  <c r="Q531" i="5"/>
  <c r="R531" i="5"/>
  <c r="S531" i="5"/>
  <c r="A532" i="5"/>
  <c r="C532" i="5"/>
  <c r="D532" i="5"/>
  <c r="Q532" i="5"/>
  <c r="R532" i="5"/>
  <c r="S532" i="5"/>
  <c r="I225" i="2" s="1"/>
  <c r="A533" i="5"/>
  <c r="C533" i="5"/>
  <c r="D533" i="5"/>
  <c r="Q533" i="5"/>
  <c r="R533" i="5"/>
  <c r="S533" i="5"/>
  <c r="I226" i="2" s="1"/>
  <c r="A534" i="5"/>
  <c r="C534" i="5"/>
  <c r="D534" i="5"/>
  <c r="Q534" i="5"/>
  <c r="R534" i="5"/>
  <c r="S534" i="5"/>
  <c r="A535" i="5"/>
  <c r="C535" i="5"/>
  <c r="D535" i="5"/>
  <c r="Q535" i="5"/>
  <c r="R535" i="5"/>
  <c r="S535" i="5"/>
  <c r="A536" i="5"/>
  <c r="C536" i="5"/>
  <c r="D536" i="5"/>
  <c r="Q536" i="5"/>
  <c r="R536" i="5"/>
  <c r="S536" i="5"/>
  <c r="A537" i="5"/>
  <c r="C537" i="5"/>
  <c r="D537" i="5"/>
  <c r="Q537" i="5"/>
  <c r="R537" i="5"/>
  <c r="S537" i="5"/>
  <c r="A538" i="5"/>
  <c r="C538" i="5"/>
  <c r="D538" i="5"/>
  <c r="Q538" i="5"/>
  <c r="R538" i="5"/>
  <c r="S538" i="5"/>
  <c r="A539" i="5"/>
  <c r="C539" i="5"/>
  <c r="D539" i="5"/>
  <c r="Q539" i="5"/>
  <c r="R539" i="5"/>
  <c r="S539" i="5"/>
  <c r="A540" i="5"/>
  <c r="C540" i="5"/>
  <c r="D540" i="5"/>
  <c r="Q540" i="5"/>
  <c r="R540" i="5"/>
  <c r="S540" i="5"/>
  <c r="A541" i="5"/>
  <c r="C541" i="5"/>
  <c r="D541" i="5"/>
  <c r="Q541" i="5"/>
  <c r="R541" i="5"/>
  <c r="S541" i="5"/>
  <c r="A542" i="5"/>
  <c r="C542" i="5"/>
  <c r="D542" i="5"/>
  <c r="Q542" i="5"/>
  <c r="R542" i="5"/>
  <c r="S542" i="5"/>
  <c r="A543" i="5"/>
  <c r="C543" i="5"/>
  <c r="D543" i="5"/>
  <c r="Q543" i="5"/>
  <c r="R543" i="5"/>
  <c r="S543" i="5"/>
  <c r="A544" i="5"/>
  <c r="C544" i="5"/>
  <c r="D544" i="5"/>
  <c r="Q544" i="5"/>
  <c r="R544" i="5"/>
  <c r="S544" i="5"/>
  <c r="A545" i="5"/>
  <c r="C545" i="5"/>
  <c r="D545" i="5"/>
  <c r="Q545" i="5"/>
  <c r="R545" i="5"/>
  <c r="S545" i="5"/>
  <c r="A546" i="5"/>
  <c r="C546" i="5"/>
  <c r="D546" i="5"/>
  <c r="Q546" i="5"/>
  <c r="R546" i="5"/>
  <c r="S546" i="5"/>
  <c r="I239" i="2" s="1"/>
  <c r="A547" i="5"/>
  <c r="C547" i="5"/>
  <c r="D547" i="5"/>
  <c r="Q547" i="5"/>
  <c r="R547" i="5"/>
  <c r="S547" i="5"/>
  <c r="A548" i="5"/>
  <c r="C548" i="5"/>
  <c r="D548" i="5"/>
  <c r="Q548" i="5"/>
  <c r="R548" i="5"/>
  <c r="S548" i="5"/>
  <c r="A549" i="5"/>
  <c r="C549" i="5"/>
  <c r="D549" i="5"/>
  <c r="Q549" i="5"/>
  <c r="R549" i="5"/>
  <c r="S549" i="5"/>
  <c r="A550" i="5"/>
  <c r="C550" i="5"/>
  <c r="D550" i="5"/>
  <c r="Q550" i="5"/>
  <c r="R550" i="5"/>
  <c r="S550" i="5"/>
  <c r="I243" i="2" s="1"/>
  <c r="A551" i="5"/>
  <c r="C551" i="5"/>
  <c r="D551" i="5"/>
  <c r="Q551" i="5"/>
  <c r="R551" i="5"/>
  <c r="S551" i="5"/>
  <c r="A552" i="5"/>
  <c r="C552" i="5"/>
  <c r="D552" i="5"/>
  <c r="Q552" i="5"/>
  <c r="R552" i="5"/>
  <c r="S552" i="5"/>
  <c r="A553" i="5"/>
  <c r="C553" i="5"/>
  <c r="D553" i="5"/>
  <c r="Q553" i="5"/>
  <c r="R553" i="5"/>
  <c r="S553" i="5"/>
  <c r="A554" i="5"/>
  <c r="C554" i="5"/>
  <c r="D554" i="5"/>
  <c r="Q554" i="5"/>
  <c r="R554" i="5"/>
  <c r="S554" i="5"/>
  <c r="A555" i="5"/>
  <c r="C555" i="5"/>
  <c r="D555" i="5"/>
  <c r="Q555" i="5"/>
  <c r="R555" i="5"/>
  <c r="S555" i="5"/>
  <c r="A556" i="5"/>
  <c r="C556" i="5"/>
  <c r="D556" i="5"/>
  <c r="Q556" i="5"/>
  <c r="R556" i="5"/>
  <c r="S556" i="5"/>
  <c r="I249" i="2" s="1"/>
  <c r="A557" i="5"/>
  <c r="C557" i="5"/>
  <c r="D557" i="5"/>
  <c r="Q557" i="5"/>
  <c r="R557" i="5"/>
  <c r="S557" i="5"/>
  <c r="I250" i="2" s="1"/>
  <c r="A558" i="5"/>
  <c r="C558" i="5"/>
  <c r="D558" i="5"/>
  <c r="Q558" i="5"/>
  <c r="R558" i="5"/>
  <c r="S558" i="5"/>
  <c r="A559" i="5"/>
  <c r="C559" i="5"/>
  <c r="D559" i="5"/>
  <c r="Q559" i="5"/>
  <c r="R559" i="5"/>
  <c r="S559" i="5"/>
  <c r="A560" i="5"/>
  <c r="C560" i="5"/>
  <c r="D560" i="5"/>
  <c r="Q560" i="5"/>
  <c r="R560" i="5"/>
  <c r="S560" i="5"/>
  <c r="A561" i="5"/>
  <c r="C561" i="5"/>
  <c r="D561" i="5"/>
  <c r="Q561" i="5"/>
  <c r="R561" i="5"/>
  <c r="S561" i="5"/>
  <c r="A562" i="5"/>
  <c r="C562" i="5"/>
  <c r="D562" i="5"/>
  <c r="Q562" i="5"/>
  <c r="R562" i="5"/>
  <c r="S562" i="5"/>
  <c r="I255" i="2" s="1"/>
  <c r="A563" i="5"/>
  <c r="C563" i="5"/>
  <c r="D563" i="5"/>
  <c r="Q563" i="5"/>
  <c r="R563" i="5"/>
  <c r="S563" i="5"/>
  <c r="A564" i="5"/>
  <c r="C564" i="5"/>
  <c r="D564" i="5"/>
  <c r="Q564" i="5"/>
  <c r="R564" i="5"/>
  <c r="S564" i="5"/>
  <c r="I257" i="2" s="1"/>
  <c r="A565" i="5"/>
  <c r="C565" i="5"/>
  <c r="D565" i="5"/>
  <c r="Q565" i="5"/>
  <c r="R565" i="5"/>
  <c r="S565" i="5"/>
  <c r="I258" i="2" s="1"/>
  <c r="A566" i="5"/>
  <c r="C566" i="5"/>
  <c r="D566" i="5"/>
  <c r="Q566" i="5"/>
  <c r="R566" i="5"/>
  <c r="S566" i="5"/>
  <c r="A567" i="5"/>
  <c r="C567" i="5"/>
  <c r="D567" i="5"/>
  <c r="Q567" i="5"/>
  <c r="R567" i="5"/>
  <c r="S567" i="5"/>
  <c r="A568" i="5"/>
  <c r="C568" i="5"/>
  <c r="D568" i="5"/>
  <c r="Q568" i="5"/>
  <c r="R568" i="5"/>
  <c r="S568" i="5"/>
  <c r="I261" i="2" s="1"/>
  <c r="A569" i="5"/>
  <c r="C569" i="5"/>
  <c r="D569" i="5"/>
  <c r="Q569" i="5"/>
  <c r="R569" i="5"/>
  <c r="S569" i="5"/>
  <c r="A570" i="5"/>
  <c r="C570" i="5"/>
  <c r="D570" i="5"/>
  <c r="Q570" i="5"/>
  <c r="R570" i="5"/>
  <c r="S570" i="5"/>
  <c r="I263" i="2" s="1"/>
  <c r="A571" i="5"/>
  <c r="C571" i="5"/>
  <c r="D571" i="5"/>
  <c r="Q571" i="5"/>
  <c r="R571" i="5"/>
  <c r="S571" i="5"/>
  <c r="A572" i="5"/>
  <c r="C572" i="5"/>
  <c r="D572" i="5"/>
  <c r="Q572" i="5"/>
  <c r="R572" i="5"/>
  <c r="S572" i="5"/>
  <c r="A573" i="5"/>
  <c r="C573" i="5"/>
  <c r="D573" i="5"/>
  <c r="Q573" i="5"/>
  <c r="R573" i="5"/>
  <c r="S573" i="5"/>
  <c r="A574" i="5"/>
  <c r="C574" i="5"/>
  <c r="D574" i="5"/>
  <c r="Q574" i="5"/>
  <c r="R574" i="5"/>
  <c r="S574" i="5"/>
  <c r="I267" i="2" s="1"/>
  <c r="A575" i="5"/>
  <c r="C575" i="5"/>
  <c r="D575" i="5"/>
  <c r="Q575" i="5"/>
  <c r="R575" i="5"/>
  <c r="S575" i="5"/>
  <c r="A576" i="5"/>
  <c r="C576" i="5"/>
  <c r="D576" i="5"/>
  <c r="Q576" i="5"/>
  <c r="R576" i="5"/>
  <c r="S576" i="5"/>
  <c r="I269" i="2" s="1"/>
  <c r="A577" i="5"/>
  <c r="C577" i="5"/>
  <c r="D577" i="5"/>
  <c r="Q577" i="5"/>
  <c r="R577" i="5"/>
  <c r="S577" i="5"/>
  <c r="A578" i="5"/>
  <c r="C578" i="5"/>
  <c r="D578" i="5"/>
  <c r="Q578" i="5"/>
  <c r="R578" i="5"/>
  <c r="S578" i="5"/>
  <c r="A579" i="5"/>
  <c r="C579" i="5"/>
  <c r="D579" i="5"/>
  <c r="Q579" i="5"/>
  <c r="R579" i="5"/>
  <c r="S579" i="5"/>
  <c r="A580" i="5"/>
  <c r="C580" i="5"/>
  <c r="D580" i="5"/>
  <c r="Q580" i="5"/>
  <c r="R580" i="5"/>
  <c r="S580" i="5"/>
  <c r="A581" i="5"/>
  <c r="C581" i="5"/>
  <c r="D581" i="5"/>
  <c r="Q581" i="5"/>
  <c r="R581" i="5"/>
  <c r="S581" i="5"/>
  <c r="A582" i="5"/>
  <c r="C582" i="5"/>
  <c r="D582" i="5"/>
  <c r="Q582" i="5"/>
  <c r="R582" i="5"/>
  <c r="S582" i="5"/>
  <c r="A583" i="5"/>
  <c r="C583" i="5"/>
  <c r="D583" i="5"/>
  <c r="Q583" i="5"/>
  <c r="R583" i="5"/>
  <c r="S583" i="5"/>
  <c r="A584" i="5"/>
  <c r="C584" i="5"/>
  <c r="D584" i="5"/>
  <c r="Q584" i="5"/>
  <c r="R584" i="5"/>
  <c r="S584" i="5"/>
  <c r="A585" i="5"/>
  <c r="C585" i="5"/>
  <c r="D585" i="5"/>
  <c r="Q585" i="5"/>
  <c r="R585" i="5"/>
  <c r="S585" i="5"/>
  <c r="A586" i="5"/>
  <c r="C586" i="5"/>
  <c r="D586" i="5"/>
  <c r="Q586" i="5"/>
  <c r="R586" i="5"/>
  <c r="S586" i="5"/>
  <c r="A587" i="5"/>
  <c r="C587" i="5"/>
  <c r="D587" i="5"/>
  <c r="Q587" i="5"/>
  <c r="R587" i="5"/>
  <c r="S587" i="5"/>
  <c r="A588" i="5"/>
  <c r="C588" i="5"/>
  <c r="D588" i="5"/>
  <c r="Q588" i="5"/>
  <c r="R588" i="5"/>
  <c r="S588" i="5"/>
  <c r="A589" i="5"/>
  <c r="C589" i="5"/>
  <c r="D589" i="5"/>
  <c r="Q589" i="5"/>
  <c r="R589" i="5"/>
  <c r="S589" i="5"/>
  <c r="A590" i="5"/>
  <c r="C590" i="5"/>
  <c r="D590" i="5"/>
  <c r="Q590" i="5"/>
  <c r="R590" i="5"/>
  <c r="S590" i="5"/>
  <c r="A591" i="5"/>
  <c r="C591" i="5"/>
  <c r="D591" i="5"/>
  <c r="Q591" i="5"/>
  <c r="R591" i="5"/>
  <c r="S591" i="5"/>
  <c r="A592" i="5"/>
  <c r="C592" i="5"/>
  <c r="D592" i="5"/>
  <c r="Q592" i="5"/>
  <c r="R592" i="5"/>
  <c r="S592" i="5"/>
  <c r="A593" i="5"/>
  <c r="C593" i="5"/>
  <c r="D593" i="5"/>
  <c r="Q593" i="5"/>
  <c r="R593" i="5"/>
  <c r="S593" i="5"/>
  <c r="A594" i="5"/>
  <c r="C594" i="5"/>
  <c r="D594" i="5"/>
  <c r="Q594" i="5"/>
  <c r="R594" i="5"/>
  <c r="S594" i="5"/>
  <c r="A595" i="5"/>
  <c r="C595" i="5"/>
  <c r="D595" i="5"/>
  <c r="Q595" i="5"/>
  <c r="R595" i="5"/>
  <c r="S595" i="5"/>
  <c r="A596" i="5"/>
  <c r="C596" i="5"/>
  <c r="D596" i="5"/>
  <c r="Q596" i="5"/>
  <c r="R596" i="5"/>
  <c r="S596" i="5"/>
  <c r="A597" i="5"/>
  <c r="C597" i="5"/>
  <c r="D597" i="5"/>
  <c r="Q597" i="5"/>
  <c r="R597" i="5"/>
  <c r="S597" i="5"/>
  <c r="A598" i="5"/>
  <c r="C598" i="5"/>
  <c r="D598" i="5"/>
  <c r="Q598" i="5"/>
  <c r="R598" i="5"/>
  <c r="S598" i="5"/>
  <c r="I291" i="2" s="1"/>
  <c r="A599" i="5"/>
  <c r="C599" i="5"/>
  <c r="D599" i="5"/>
  <c r="Q599" i="5"/>
  <c r="R599" i="5"/>
  <c r="S599" i="5"/>
  <c r="A600" i="5"/>
  <c r="C600" i="5"/>
  <c r="D600" i="5"/>
  <c r="Q600" i="5"/>
  <c r="R600" i="5"/>
  <c r="S600" i="5"/>
  <c r="I293" i="2" s="1"/>
  <c r="A601" i="5"/>
  <c r="C601" i="5"/>
  <c r="D601" i="5"/>
  <c r="Q601" i="5"/>
  <c r="R601" i="5"/>
  <c r="S601" i="5"/>
  <c r="A602" i="5"/>
  <c r="C602" i="5"/>
  <c r="D602" i="5"/>
  <c r="Q602" i="5"/>
  <c r="R602" i="5"/>
  <c r="S602" i="5"/>
  <c r="A603" i="5"/>
  <c r="C603" i="5"/>
  <c r="D603" i="5"/>
  <c r="Q603" i="5"/>
  <c r="R603" i="5"/>
  <c r="S603" i="5"/>
  <c r="A604" i="5"/>
  <c r="C604" i="5"/>
  <c r="D604" i="5"/>
  <c r="Q604" i="5"/>
  <c r="R604" i="5"/>
  <c r="S604" i="5"/>
  <c r="A605" i="5"/>
  <c r="C605" i="5"/>
  <c r="D605" i="5"/>
  <c r="Q605" i="5"/>
  <c r="R605" i="5"/>
  <c r="S605" i="5"/>
  <c r="I298" i="2" s="1"/>
  <c r="A606" i="5"/>
  <c r="C606" i="5"/>
  <c r="D606" i="5"/>
  <c r="Q606" i="5"/>
  <c r="R606" i="5"/>
  <c r="S606" i="5"/>
  <c r="A607" i="5"/>
  <c r="C607" i="5"/>
  <c r="D607" i="5"/>
  <c r="Q607" i="5"/>
  <c r="R607" i="5"/>
  <c r="S607" i="5"/>
  <c r="A608" i="5"/>
  <c r="C608" i="5"/>
  <c r="D608" i="5"/>
  <c r="Q608" i="5"/>
  <c r="R608" i="5"/>
  <c r="S608" i="5"/>
  <c r="A609" i="5"/>
  <c r="C609" i="5"/>
  <c r="D609" i="5"/>
  <c r="Q609" i="5"/>
  <c r="R609" i="5"/>
  <c r="S609" i="5"/>
  <c r="A610" i="5"/>
  <c r="C610" i="5"/>
  <c r="D610" i="5"/>
  <c r="Q610" i="5"/>
  <c r="R610" i="5"/>
  <c r="S610" i="5"/>
  <c r="A611" i="5"/>
  <c r="C611" i="5"/>
  <c r="D611" i="5"/>
  <c r="Q611" i="5"/>
  <c r="R611" i="5"/>
  <c r="S611" i="5"/>
  <c r="A612" i="5"/>
  <c r="C612" i="5"/>
  <c r="D612" i="5"/>
  <c r="Q612" i="5"/>
  <c r="R612" i="5"/>
  <c r="S612" i="5"/>
  <c r="A613" i="5"/>
  <c r="C613" i="5"/>
  <c r="D613" i="5"/>
  <c r="Q613" i="5"/>
  <c r="R613" i="5"/>
  <c r="S613" i="5"/>
  <c r="A614" i="5"/>
  <c r="C614" i="5"/>
  <c r="D614" i="5"/>
  <c r="Q614" i="5"/>
  <c r="R614" i="5"/>
  <c r="S614" i="5"/>
  <c r="A615" i="5"/>
  <c r="C615" i="5"/>
  <c r="D615" i="5"/>
  <c r="Q615" i="5"/>
  <c r="R615" i="5"/>
  <c r="S615" i="5"/>
  <c r="A616" i="5"/>
  <c r="C616" i="5"/>
  <c r="D616" i="5"/>
  <c r="Q616" i="5"/>
  <c r="R616" i="5"/>
  <c r="S616" i="5"/>
  <c r="A617" i="5"/>
  <c r="C617" i="5"/>
  <c r="D617" i="5"/>
  <c r="Q617" i="5"/>
  <c r="R617" i="5"/>
  <c r="S617" i="5"/>
  <c r="A618" i="5"/>
  <c r="C618" i="5"/>
  <c r="D618" i="5"/>
  <c r="Q618" i="5"/>
  <c r="R618" i="5"/>
  <c r="S618" i="5"/>
  <c r="A619" i="5"/>
  <c r="C619" i="5"/>
  <c r="D619" i="5"/>
  <c r="Q619" i="5"/>
  <c r="R619" i="5"/>
  <c r="S619" i="5"/>
  <c r="A620" i="5"/>
  <c r="C620" i="5"/>
  <c r="D620" i="5"/>
  <c r="Q620" i="5"/>
  <c r="R620" i="5"/>
  <c r="S620" i="5"/>
  <c r="A621" i="5"/>
  <c r="C621" i="5"/>
  <c r="D621" i="5"/>
  <c r="Q621" i="5"/>
  <c r="R621" i="5"/>
  <c r="S621" i="5"/>
  <c r="A622" i="5"/>
  <c r="C622" i="5"/>
  <c r="D622" i="5"/>
  <c r="Q622" i="5"/>
  <c r="R622" i="5"/>
  <c r="S622" i="5"/>
  <c r="A623" i="5"/>
  <c r="C623" i="5"/>
  <c r="D623" i="5"/>
  <c r="Q623" i="5"/>
  <c r="R623" i="5"/>
  <c r="S623" i="5"/>
  <c r="A624" i="5"/>
  <c r="C624" i="5"/>
  <c r="D624" i="5"/>
  <c r="Q624" i="5"/>
  <c r="R624" i="5"/>
  <c r="S624" i="5"/>
  <c r="A625" i="5"/>
  <c r="C625" i="5"/>
  <c r="D625" i="5"/>
  <c r="Q625" i="5"/>
  <c r="R625" i="5"/>
  <c r="S625" i="5"/>
  <c r="A626" i="5"/>
  <c r="C626" i="5"/>
  <c r="D626" i="5"/>
  <c r="Q626" i="5"/>
  <c r="R626" i="5"/>
  <c r="S626" i="5"/>
  <c r="A627" i="5"/>
  <c r="C627" i="5"/>
  <c r="D627" i="5"/>
  <c r="Q627" i="5"/>
  <c r="R627" i="5"/>
  <c r="S627" i="5"/>
  <c r="A628" i="5"/>
  <c r="C628" i="5"/>
  <c r="D628" i="5"/>
  <c r="Q628" i="5"/>
  <c r="R628" i="5"/>
  <c r="S628" i="5"/>
  <c r="A629" i="5"/>
  <c r="C629" i="5"/>
  <c r="D629" i="5"/>
  <c r="Q629" i="5"/>
  <c r="R629" i="5"/>
  <c r="S629" i="5"/>
  <c r="A630" i="5"/>
  <c r="C630" i="5"/>
  <c r="D630" i="5"/>
  <c r="Q630" i="5"/>
  <c r="R630" i="5"/>
  <c r="S630" i="5"/>
  <c r="A631" i="5"/>
  <c r="C631" i="5"/>
  <c r="D631" i="5"/>
  <c r="Q631" i="5"/>
  <c r="R631" i="5"/>
  <c r="S631" i="5"/>
  <c r="A632" i="5"/>
  <c r="C632" i="5"/>
  <c r="D632" i="5"/>
  <c r="Q632" i="5"/>
  <c r="R632" i="5"/>
  <c r="S632" i="5"/>
  <c r="A633" i="5"/>
  <c r="C633" i="5"/>
  <c r="D633" i="5"/>
  <c r="Q633" i="5"/>
  <c r="R633" i="5"/>
  <c r="S633" i="5"/>
  <c r="A634" i="5"/>
  <c r="C634" i="5"/>
  <c r="D634" i="5"/>
  <c r="Q634" i="5"/>
  <c r="R634" i="5"/>
  <c r="S634" i="5"/>
  <c r="A635" i="5"/>
  <c r="C635" i="5"/>
  <c r="D635" i="5"/>
  <c r="Q635" i="5"/>
  <c r="R635" i="5"/>
  <c r="S635" i="5"/>
  <c r="A636" i="5"/>
  <c r="C636" i="5"/>
  <c r="D636" i="5"/>
  <c r="Q636" i="5"/>
  <c r="R636" i="5"/>
  <c r="S636" i="5"/>
  <c r="A637" i="5"/>
  <c r="C637" i="5"/>
  <c r="D637" i="5"/>
  <c r="Q637" i="5"/>
  <c r="R637" i="5"/>
  <c r="S637" i="5"/>
  <c r="A638" i="5"/>
  <c r="C638" i="5"/>
  <c r="D638" i="5"/>
  <c r="Q638" i="5"/>
  <c r="R638" i="5"/>
  <c r="S638" i="5"/>
  <c r="A639" i="5"/>
  <c r="C639" i="5"/>
  <c r="D639" i="5"/>
  <c r="Q639" i="5"/>
  <c r="R639" i="5"/>
  <c r="S639" i="5"/>
  <c r="A640" i="5"/>
  <c r="C640" i="5"/>
  <c r="D640" i="5"/>
  <c r="Q640" i="5"/>
  <c r="R640" i="5"/>
  <c r="S640" i="5"/>
  <c r="A641" i="5"/>
  <c r="C641" i="5"/>
  <c r="D641" i="5"/>
  <c r="Q641" i="5"/>
  <c r="R641" i="5"/>
  <c r="S641" i="5"/>
  <c r="A642" i="5"/>
  <c r="C642" i="5"/>
  <c r="D642" i="5"/>
  <c r="Q642" i="5"/>
  <c r="R642" i="5"/>
  <c r="S642" i="5"/>
  <c r="A643" i="5"/>
  <c r="C643" i="5"/>
  <c r="D643" i="5"/>
  <c r="Q643" i="5"/>
  <c r="R643" i="5"/>
  <c r="S643" i="5"/>
  <c r="A644" i="5"/>
  <c r="C644" i="5"/>
  <c r="D644" i="5"/>
  <c r="Q644" i="5"/>
  <c r="R644" i="5"/>
  <c r="S644" i="5"/>
  <c r="A645" i="5"/>
  <c r="C645" i="5"/>
  <c r="D645" i="5"/>
  <c r="Q645" i="5"/>
  <c r="R645" i="5"/>
  <c r="S645" i="5"/>
  <c r="A646" i="5"/>
  <c r="C646" i="5"/>
  <c r="D646" i="5"/>
  <c r="Q646" i="5"/>
  <c r="R646" i="5"/>
  <c r="S646" i="5"/>
  <c r="A647" i="5"/>
  <c r="C647" i="5"/>
  <c r="D647" i="5"/>
  <c r="Q647" i="5"/>
  <c r="R647" i="5"/>
  <c r="S647" i="5"/>
  <c r="A648" i="5"/>
  <c r="C648" i="5"/>
  <c r="D648" i="5"/>
  <c r="Q648" i="5"/>
  <c r="R648" i="5"/>
  <c r="S648" i="5"/>
  <c r="A649" i="5"/>
  <c r="C649" i="5"/>
  <c r="D649" i="5"/>
  <c r="Q649" i="5"/>
  <c r="R649" i="5"/>
  <c r="S649" i="5"/>
  <c r="A650" i="5"/>
  <c r="C650" i="5"/>
  <c r="D650" i="5"/>
  <c r="Q650" i="5"/>
  <c r="R650" i="5"/>
  <c r="S650" i="5"/>
  <c r="A651" i="5"/>
  <c r="C651" i="5"/>
  <c r="D651" i="5"/>
  <c r="Q651" i="5"/>
  <c r="R651" i="5"/>
  <c r="S651" i="5"/>
  <c r="A652" i="5"/>
  <c r="C652" i="5"/>
  <c r="D652" i="5"/>
  <c r="Q652" i="5"/>
  <c r="R652" i="5"/>
  <c r="S652" i="5"/>
  <c r="A653" i="5"/>
  <c r="C653" i="5"/>
  <c r="D653" i="5"/>
  <c r="Q653" i="5"/>
  <c r="R653" i="5"/>
  <c r="S653" i="5"/>
  <c r="A654" i="5"/>
  <c r="C654" i="5"/>
  <c r="D654" i="5"/>
  <c r="Q654" i="5"/>
  <c r="R654" i="5"/>
  <c r="S654" i="5"/>
  <c r="A655" i="5"/>
  <c r="C655" i="5"/>
  <c r="D655" i="5"/>
  <c r="Q655" i="5"/>
  <c r="R655" i="5"/>
  <c r="S655" i="5"/>
  <c r="A656" i="5"/>
  <c r="C656" i="5"/>
  <c r="D656" i="5"/>
  <c r="Q656" i="5"/>
  <c r="R656" i="5"/>
  <c r="S656" i="5"/>
  <c r="A657" i="5"/>
  <c r="C657" i="5"/>
  <c r="D657" i="5"/>
  <c r="Q657" i="5"/>
  <c r="R657" i="5"/>
  <c r="S657" i="5"/>
  <c r="A658" i="5"/>
  <c r="C658" i="5"/>
  <c r="D658" i="5"/>
  <c r="Q658" i="5"/>
  <c r="R658" i="5"/>
  <c r="S658" i="5"/>
  <c r="A659" i="5"/>
  <c r="C659" i="5"/>
  <c r="D659" i="5"/>
  <c r="Q659" i="5"/>
  <c r="R659" i="5"/>
  <c r="S659" i="5"/>
  <c r="A660" i="5"/>
  <c r="C660" i="5"/>
  <c r="D660" i="5"/>
  <c r="Q660" i="5"/>
  <c r="R660" i="5"/>
  <c r="S660" i="5"/>
  <c r="A661" i="5"/>
  <c r="C661" i="5"/>
  <c r="D661" i="5"/>
  <c r="Q661" i="5"/>
  <c r="R661" i="5"/>
  <c r="S661" i="5"/>
  <c r="A662" i="5"/>
  <c r="C662" i="5"/>
  <c r="D662" i="5"/>
  <c r="Q662" i="5"/>
  <c r="R662" i="5"/>
  <c r="S662" i="5"/>
  <c r="A663" i="5"/>
  <c r="C663" i="5"/>
  <c r="D663" i="5"/>
  <c r="Q663" i="5"/>
  <c r="R663" i="5"/>
  <c r="S663" i="5"/>
  <c r="A664" i="5"/>
  <c r="C664" i="5"/>
  <c r="D664" i="5"/>
  <c r="Q664" i="5"/>
  <c r="R664" i="5"/>
  <c r="S664" i="5"/>
  <c r="A665" i="5"/>
  <c r="C665" i="5"/>
  <c r="D665" i="5"/>
  <c r="Q665" i="5"/>
  <c r="R665" i="5"/>
  <c r="S665" i="5"/>
  <c r="A666" i="5"/>
  <c r="C666" i="5"/>
  <c r="D666" i="5"/>
  <c r="Q666" i="5"/>
  <c r="R666" i="5"/>
  <c r="S666" i="5"/>
  <c r="A667" i="5"/>
  <c r="C667" i="5"/>
  <c r="D667" i="5"/>
  <c r="Q667" i="5"/>
  <c r="R667" i="5"/>
  <c r="S667" i="5"/>
  <c r="A668" i="5"/>
  <c r="C668" i="5"/>
  <c r="D668" i="5"/>
  <c r="Q668" i="5"/>
  <c r="R668" i="5"/>
  <c r="S668" i="5"/>
  <c r="A669" i="5"/>
  <c r="C669" i="5"/>
  <c r="D669" i="5"/>
  <c r="Q669" i="5"/>
  <c r="R669" i="5"/>
  <c r="S669" i="5"/>
  <c r="A670" i="5"/>
  <c r="C670" i="5"/>
  <c r="D670" i="5"/>
  <c r="Q670" i="5"/>
  <c r="R670" i="5"/>
  <c r="S670" i="5"/>
  <c r="A671" i="5"/>
  <c r="C671" i="5"/>
  <c r="D671" i="5"/>
  <c r="Q671" i="5"/>
  <c r="R671" i="5"/>
  <c r="S671" i="5"/>
  <c r="A672" i="5"/>
  <c r="C672" i="5"/>
  <c r="D672" i="5"/>
  <c r="Q672" i="5"/>
  <c r="R672" i="5"/>
  <c r="S672" i="5"/>
  <c r="A673" i="5"/>
  <c r="C673" i="5"/>
  <c r="D673" i="5"/>
  <c r="Q673" i="5"/>
  <c r="R673" i="5"/>
  <c r="S673" i="5"/>
  <c r="A674" i="5"/>
  <c r="C674" i="5"/>
  <c r="D674" i="5"/>
  <c r="Q674" i="5"/>
  <c r="R674" i="5"/>
  <c r="S674" i="5"/>
  <c r="A675" i="5"/>
  <c r="C675" i="5"/>
  <c r="D675" i="5"/>
  <c r="Q675" i="5"/>
  <c r="R675" i="5"/>
  <c r="S675" i="5"/>
  <c r="A676" i="5"/>
  <c r="C676" i="5"/>
  <c r="D676" i="5"/>
  <c r="Q676" i="5"/>
  <c r="R676" i="5"/>
  <c r="S676" i="5"/>
  <c r="A677" i="5"/>
  <c r="C677" i="5"/>
  <c r="D677" i="5"/>
  <c r="Q677" i="5"/>
  <c r="R677" i="5"/>
  <c r="S677" i="5"/>
  <c r="A678" i="5"/>
  <c r="C678" i="5"/>
  <c r="D678" i="5"/>
  <c r="Q678" i="5"/>
  <c r="R678" i="5"/>
  <c r="S678" i="5"/>
  <c r="A679" i="5"/>
  <c r="C679" i="5"/>
  <c r="D679" i="5"/>
  <c r="Q679" i="5"/>
  <c r="R679" i="5"/>
  <c r="S679" i="5"/>
  <c r="A680" i="5"/>
  <c r="C680" i="5"/>
  <c r="D680" i="5"/>
  <c r="Q680" i="5"/>
  <c r="R680" i="5"/>
  <c r="S680" i="5"/>
  <c r="A681" i="5"/>
  <c r="C681" i="5"/>
  <c r="D681" i="5"/>
  <c r="Q681" i="5"/>
  <c r="R681" i="5"/>
  <c r="S681" i="5"/>
  <c r="A682" i="5"/>
  <c r="C682" i="5"/>
  <c r="D682" i="5"/>
  <c r="Q682" i="5"/>
  <c r="R682" i="5"/>
  <c r="S682" i="5"/>
  <c r="A683" i="5"/>
  <c r="C683" i="5"/>
  <c r="D683" i="5"/>
  <c r="Q683" i="5"/>
  <c r="R683" i="5"/>
  <c r="S683" i="5"/>
  <c r="A684" i="5"/>
  <c r="C684" i="5"/>
  <c r="D684" i="5"/>
  <c r="Q684" i="5"/>
  <c r="R684" i="5"/>
  <c r="S684" i="5"/>
  <c r="A685" i="5"/>
  <c r="C685" i="5"/>
  <c r="D685" i="5"/>
  <c r="Q685" i="5"/>
  <c r="R685" i="5"/>
  <c r="S685" i="5"/>
  <c r="A686" i="5"/>
  <c r="C686" i="5"/>
  <c r="D686" i="5"/>
  <c r="Q686" i="5"/>
  <c r="R686" i="5"/>
  <c r="S686" i="5"/>
  <c r="A687" i="5"/>
  <c r="C687" i="5"/>
  <c r="D687" i="5"/>
  <c r="Q687" i="5"/>
  <c r="R687" i="5"/>
  <c r="S687" i="5"/>
  <c r="A688" i="5"/>
  <c r="C688" i="5"/>
  <c r="D688" i="5"/>
  <c r="Q688" i="5"/>
  <c r="R688" i="5"/>
  <c r="S688" i="5"/>
  <c r="A689" i="5"/>
  <c r="C689" i="5"/>
  <c r="D689" i="5"/>
  <c r="Q689" i="5"/>
  <c r="R689" i="5"/>
  <c r="S689" i="5"/>
  <c r="A690" i="5"/>
  <c r="C690" i="5"/>
  <c r="D690" i="5"/>
  <c r="Q690" i="5"/>
  <c r="R690" i="5"/>
  <c r="S690" i="5"/>
  <c r="A691" i="5"/>
  <c r="C691" i="5"/>
  <c r="D691" i="5"/>
  <c r="Q691" i="5"/>
  <c r="R691" i="5"/>
  <c r="S691" i="5"/>
  <c r="A692" i="5"/>
  <c r="C692" i="5"/>
  <c r="D692" i="5"/>
  <c r="Q692" i="5"/>
  <c r="R692" i="5"/>
  <c r="S692" i="5"/>
  <c r="A693" i="5"/>
  <c r="C693" i="5"/>
  <c r="D693" i="5"/>
  <c r="Q693" i="5"/>
  <c r="R693" i="5"/>
  <c r="S693" i="5"/>
  <c r="A694" i="5"/>
  <c r="C694" i="5"/>
  <c r="D694" i="5"/>
  <c r="Q694" i="5"/>
  <c r="R694" i="5"/>
  <c r="S694" i="5"/>
  <c r="A695" i="5"/>
  <c r="C695" i="5"/>
  <c r="D695" i="5"/>
  <c r="Q695" i="5"/>
  <c r="R695" i="5"/>
  <c r="S695" i="5"/>
  <c r="A696" i="5"/>
  <c r="C696" i="5"/>
  <c r="D696" i="5"/>
  <c r="Q696" i="5"/>
  <c r="R696" i="5"/>
  <c r="S696" i="5"/>
  <c r="A697" i="5"/>
  <c r="C697" i="5"/>
  <c r="D697" i="5"/>
  <c r="Q697" i="5"/>
  <c r="R697" i="5"/>
  <c r="S697" i="5"/>
  <c r="A698" i="5"/>
  <c r="C698" i="5"/>
  <c r="D698" i="5"/>
  <c r="Q698" i="5"/>
  <c r="R698" i="5"/>
  <c r="S698" i="5"/>
  <c r="A699" i="5"/>
  <c r="C699" i="5"/>
  <c r="D699" i="5"/>
  <c r="Q699" i="5"/>
  <c r="R699" i="5"/>
  <c r="S699" i="5"/>
  <c r="A700" i="5"/>
  <c r="C700" i="5"/>
  <c r="D700" i="5"/>
  <c r="Q700" i="5"/>
  <c r="R700" i="5"/>
  <c r="S700" i="5"/>
  <c r="A701" i="5"/>
  <c r="C701" i="5"/>
  <c r="D701" i="5"/>
  <c r="Q701" i="5"/>
  <c r="R701" i="5"/>
  <c r="S701" i="5"/>
  <c r="A702" i="5"/>
  <c r="C702" i="5"/>
  <c r="D702" i="5"/>
  <c r="Q702" i="5"/>
  <c r="R702" i="5"/>
  <c r="S702" i="5"/>
  <c r="A703" i="5"/>
  <c r="C703" i="5"/>
  <c r="D703" i="5"/>
  <c r="Q703" i="5"/>
  <c r="R703" i="5"/>
  <c r="S703" i="5"/>
  <c r="A704" i="5"/>
  <c r="C704" i="5"/>
  <c r="D704" i="5"/>
  <c r="Q704" i="5"/>
  <c r="R704" i="5"/>
  <c r="S704" i="5"/>
  <c r="A705" i="5"/>
  <c r="C705" i="5"/>
  <c r="D705" i="5"/>
  <c r="Q705" i="5"/>
  <c r="R705" i="5"/>
  <c r="S705" i="5"/>
  <c r="A706" i="5"/>
  <c r="C706" i="5"/>
  <c r="D706" i="5"/>
  <c r="Q706" i="5"/>
  <c r="R706" i="5"/>
  <c r="S706" i="5"/>
  <c r="A707" i="5"/>
  <c r="C707" i="5"/>
  <c r="D707" i="5"/>
  <c r="Q707" i="5"/>
  <c r="R707" i="5"/>
  <c r="S707" i="5"/>
  <c r="A708" i="5"/>
  <c r="C708" i="5"/>
  <c r="D708" i="5"/>
  <c r="Q708" i="5"/>
  <c r="R708" i="5"/>
  <c r="S708" i="5"/>
  <c r="A709" i="5"/>
  <c r="C709" i="5"/>
  <c r="D709" i="5"/>
  <c r="Q709" i="5"/>
  <c r="R709" i="5"/>
  <c r="S709" i="5"/>
  <c r="A710" i="5"/>
  <c r="C710" i="5"/>
  <c r="D710" i="5"/>
  <c r="Q710" i="5"/>
  <c r="R710" i="5"/>
  <c r="S710" i="5"/>
  <c r="A711" i="5"/>
  <c r="C711" i="5"/>
  <c r="D711" i="5"/>
  <c r="Q711" i="5"/>
  <c r="R711" i="5"/>
  <c r="S711" i="5"/>
  <c r="A712" i="5"/>
  <c r="C712" i="5"/>
  <c r="D712" i="5"/>
  <c r="Q712" i="5"/>
  <c r="R712" i="5"/>
  <c r="S712" i="5"/>
  <c r="A713" i="5"/>
  <c r="C713" i="5"/>
  <c r="D713" i="5"/>
  <c r="Q713" i="5"/>
  <c r="R713" i="5"/>
  <c r="S713" i="5"/>
  <c r="A714" i="5"/>
  <c r="C714" i="5"/>
  <c r="D714" i="5"/>
  <c r="Q714" i="5"/>
  <c r="R714" i="5"/>
  <c r="S714" i="5"/>
  <c r="A715" i="5"/>
  <c r="C715" i="5"/>
  <c r="D715" i="5"/>
  <c r="Q715" i="5"/>
  <c r="R715" i="5"/>
  <c r="S715" i="5"/>
  <c r="A716" i="5"/>
  <c r="C716" i="5"/>
  <c r="D716" i="5"/>
  <c r="Q716" i="5"/>
  <c r="R716" i="5"/>
  <c r="S716" i="5"/>
  <c r="A717" i="5"/>
  <c r="C717" i="5"/>
  <c r="D717" i="5"/>
  <c r="Q717" i="5"/>
  <c r="R717" i="5"/>
  <c r="S717" i="5"/>
  <c r="A718" i="5"/>
  <c r="C718" i="5"/>
  <c r="D718" i="5"/>
  <c r="Q718" i="5"/>
  <c r="R718" i="5"/>
  <c r="S718" i="5"/>
  <c r="A719" i="5"/>
  <c r="C719" i="5"/>
  <c r="D719" i="5"/>
  <c r="Q719" i="5"/>
  <c r="R719" i="5"/>
  <c r="S719" i="5"/>
  <c r="A720" i="5"/>
  <c r="C720" i="5"/>
  <c r="D720" i="5"/>
  <c r="Q720" i="5"/>
  <c r="R720" i="5"/>
  <c r="S720" i="5"/>
  <c r="A721" i="5"/>
  <c r="C721" i="5"/>
  <c r="D721" i="5"/>
  <c r="Q721" i="5"/>
  <c r="R721" i="5"/>
  <c r="S721" i="5"/>
  <c r="A722" i="5"/>
  <c r="B722" i="5"/>
  <c r="M722" i="5" s="1"/>
  <c r="C722" i="5"/>
  <c r="D722" i="5"/>
  <c r="Q722" i="5"/>
  <c r="R722" i="5"/>
  <c r="S722" i="5"/>
  <c r="A723" i="5"/>
  <c r="B723" i="5"/>
  <c r="M723" i="5" s="1"/>
  <c r="C723" i="5"/>
  <c r="D723" i="5"/>
  <c r="Q723" i="5"/>
  <c r="R723" i="5"/>
  <c r="S723" i="5"/>
  <c r="A724" i="5"/>
  <c r="B724" i="5"/>
  <c r="C724" i="5"/>
  <c r="D724" i="5"/>
  <c r="M724" i="5"/>
  <c r="Q724" i="5"/>
  <c r="R724" i="5"/>
  <c r="S724" i="5"/>
  <c r="A725" i="5"/>
  <c r="B725" i="5"/>
  <c r="M725" i="5" s="1"/>
  <c r="C725" i="5"/>
  <c r="D725" i="5"/>
  <c r="Q725" i="5"/>
  <c r="R725" i="5"/>
  <c r="S725" i="5"/>
  <c r="A726" i="5"/>
  <c r="B726" i="5"/>
  <c r="M726" i="5" s="1"/>
  <c r="C726" i="5"/>
  <c r="D726" i="5"/>
  <c r="Q726" i="5"/>
  <c r="R726" i="5"/>
  <c r="S726" i="5"/>
  <c r="A727" i="5"/>
  <c r="B727" i="5"/>
  <c r="M727" i="5" s="1"/>
  <c r="C727" i="5"/>
  <c r="D727" i="5"/>
  <c r="Q727" i="5"/>
  <c r="R727" i="5"/>
  <c r="S727" i="5"/>
  <c r="A728" i="5"/>
  <c r="B728" i="5"/>
  <c r="C728" i="5"/>
  <c r="D728" i="5"/>
  <c r="M728" i="5"/>
  <c r="Q728" i="5"/>
  <c r="R728" i="5"/>
  <c r="S728" i="5"/>
  <c r="A729" i="5"/>
  <c r="B729" i="5"/>
  <c r="M729" i="5" s="1"/>
  <c r="C729" i="5"/>
  <c r="D729" i="5"/>
  <c r="Q729" i="5"/>
  <c r="R729" i="5"/>
  <c r="S729" i="5"/>
  <c r="A730" i="5"/>
  <c r="B730" i="5"/>
  <c r="M730" i="5" s="1"/>
  <c r="C730" i="5"/>
  <c r="D730" i="5"/>
  <c r="Q730" i="5"/>
  <c r="R730" i="5"/>
  <c r="S730" i="5"/>
  <c r="A731" i="5"/>
  <c r="B731" i="5"/>
  <c r="C731" i="5"/>
  <c r="D731" i="5"/>
  <c r="M731" i="5"/>
  <c r="Q731" i="5"/>
  <c r="R731" i="5"/>
  <c r="S731" i="5"/>
  <c r="A732" i="5"/>
  <c r="B732" i="5"/>
  <c r="M732" i="5" s="1"/>
  <c r="C732" i="5"/>
  <c r="D732" i="5"/>
  <c r="Q732" i="5"/>
  <c r="R732" i="5"/>
  <c r="S732" i="5"/>
  <c r="A733" i="5"/>
  <c r="B733" i="5"/>
  <c r="C733" i="5"/>
  <c r="D733" i="5"/>
  <c r="M733" i="5"/>
  <c r="Q733" i="5"/>
  <c r="R733" i="5"/>
  <c r="S733" i="5"/>
  <c r="A734" i="5"/>
  <c r="B734" i="5"/>
  <c r="M734" i="5" s="1"/>
  <c r="C734" i="5"/>
  <c r="D734" i="5"/>
  <c r="Q734" i="5"/>
  <c r="R734" i="5"/>
  <c r="S734" i="5"/>
  <c r="A735" i="5"/>
  <c r="B735" i="5"/>
  <c r="M735" i="5" s="1"/>
  <c r="C735" i="5"/>
  <c r="D735" i="5"/>
  <c r="Q735" i="5"/>
  <c r="R735" i="5"/>
  <c r="S735" i="5"/>
  <c r="A736" i="5"/>
  <c r="B736" i="5"/>
  <c r="M736" i="5" s="1"/>
  <c r="C736" i="5"/>
  <c r="D736" i="5"/>
  <c r="Q736" i="5"/>
  <c r="R736" i="5"/>
  <c r="S736" i="5"/>
  <c r="A737" i="5"/>
  <c r="B737" i="5"/>
  <c r="M737" i="5" s="1"/>
  <c r="C737" i="5"/>
  <c r="D737" i="5"/>
  <c r="Q737" i="5"/>
  <c r="R737" i="5"/>
  <c r="S737" i="5"/>
  <c r="A738" i="5"/>
  <c r="B738" i="5"/>
  <c r="M738" i="5" s="1"/>
  <c r="C738" i="5"/>
  <c r="D738" i="5"/>
  <c r="Q738" i="5"/>
  <c r="R738" i="5"/>
  <c r="S738" i="5"/>
  <c r="A739" i="5"/>
  <c r="B739" i="5"/>
  <c r="M739" i="5" s="1"/>
  <c r="C739" i="5"/>
  <c r="D739" i="5"/>
  <c r="Q739" i="5"/>
  <c r="R739" i="5"/>
  <c r="S739" i="5"/>
  <c r="A740" i="5"/>
  <c r="B740" i="5"/>
  <c r="C740" i="5"/>
  <c r="D740" i="5"/>
  <c r="M740" i="5"/>
  <c r="Q740" i="5"/>
  <c r="R740" i="5"/>
  <c r="S740" i="5"/>
  <c r="A741" i="5"/>
  <c r="B741" i="5"/>
  <c r="M741" i="5" s="1"/>
  <c r="C741" i="5"/>
  <c r="D741" i="5"/>
  <c r="Q741" i="5"/>
  <c r="R741" i="5"/>
  <c r="S741" i="5"/>
  <c r="A742" i="5"/>
  <c r="B742" i="5"/>
  <c r="M742" i="5" s="1"/>
  <c r="C742" i="5"/>
  <c r="D742" i="5"/>
  <c r="Q742" i="5"/>
  <c r="R742" i="5"/>
  <c r="S742" i="5"/>
  <c r="A743" i="5"/>
  <c r="B743" i="5"/>
  <c r="M743" i="5" s="1"/>
  <c r="C743" i="5"/>
  <c r="D743" i="5"/>
  <c r="Q743" i="5"/>
  <c r="R743" i="5"/>
  <c r="S743" i="5"/>
  <c r="A744" i="5"/>
  <c r="B744" i="5"/>
  <c r="M744" i="5" s="1"/>
  <c r="C744" i="5"/>
  <c r="D744" i="5"/>
  <c r="Q744" i="5"/>
  <c r="R744" i="5"/>
  <c r="S744" i="5"/>
  <c r="A745" i="5"/>
  <c r="B745" i="5"/>
  <c r="M745" i="5" s="1"/>
  <c r="C745" i="5"/>
  <c r="D745" i="5"/>
  <c r="Q745" i="5"/>
  <c r="R745" i="5"/>
  <c r="S745" i="5"/>
  <c r="A746" i="5"/>
  <c r="B746" i="5"/>
  <c r="M746" i="5" s="1"/>
  <c r="C746" i="5"/>
  <c r="D746" i="5"/>
  <c r="Q746" i="5"/>
  <c r="R746" i="5"/>
  <c r="S746" i="5"/>
  <c r="A747" i="5"/>
  <c r="B747" i="5"/>
  <c r="C747" i="5"/>
  <c r="D747" i="5"/>
  <c r="M747" i="5"/>
  <c r="Q747" i="5"/>
  <c r="R747" i="5"/>
  <c r="S747" i="5"/>
  <c r="A748" i="5"/>
  <c r="B748" i="5"/>
  <c r="M748" i="5" s="1"/>
  <c r="C748" i="5"/>
  <c r="D748" i="5"/>
  <c r="Q748" i="5"/>
  <c r="R748" i="5"/>
  <c r="S748" i="5"/>
  <c r="A749" i="5"/>
  <c r="B749" i="5"/>
  <c r="C749" i="5"/>
  <c r="D749" i="5"/>
  <c r="M749" i="5"/>
  <c r="Q749" i="5"/>
  <c r="R749" i="5"/>
  <c r="S749" i="5"/>
  <c r="A750" i="5"/>
  <c r="B750" i="5"/>
  <c r="M750" i="5" s="1"/>
  <c r="C750" i="5"/>
  <c r="D750" i="5"/>
  <c r="Q750" i="5"/>
  <c r="R750" i="5"/>
  <c r="S750" i="5"/>
  <c r="A751" i="5"/>
  <c r="B751" i="5"/>
  <c r="M751" i="5" s="1"/>
  <c r="C751" i="5"/>
  <c r="D751" i="5"/>
  <c r="Q751" i="5"/>
  <c r="R751" i="5"/>
  <c r="S751" i="5"/>
  <c r="A752" i="5"/>
  <c r="B752" i="5"/>
  <c r="C752" i="5"/>
  <c r="D752" i="5"/>
  <c r="M752" i="5"/>
  <c r="Q752" i="5"/>
  <c r="R752" i="5"/>
  <c r="S752" i="5"/>
  <c r="A753" i="5"/>
  <c r="B753" i="5"/>
  <c r="M753" i="5" s="1"/>
  <c r="C753" i="5"/>
  <c r="D753" i="5"/>
  <c r="Q753" i="5"/>
  <c r="R753" i="5"/>
  <c r="S753" i="5"/>
  <c r="A754" i="5"/>
  <c r="B754" i="5"/>
  <c r="M754" i="5" s="1"/>
  <c r="C754" i="5"/>
  <c r="D754" i="5"/>
  <c r="Q754" i="5"/>
  <c r="R754" i="5"/>
  <c r="S754" i="5"/>
  <c r="A755" i="5"/>
  <c r="B755" i="5"/>
  <c r="M755" i="5" s="1"/>
  <c r="C755" i="5"/>
  <c r="D755" i="5"/>
  <c r="Q755" i="5"/>
  <c r="R755" i="5"/>
  <c r="S755" i="5"/>
  <c r="A756" i="5"/>
  <c r="B756" i="5"/>
  <c r="C756" i="5"/>
  <c r="D756" i="5"/>
  <c r="M756" i="5"/>
  <c r="Q756" i="5"/>
  <c r="R756" i="5"/>
  <c r="S756" i="5"/>
  <c r="A757" i="5"/>
  <c r="B757" i="5"/>
  <c r="M757" i="5" s="1"/>
  <c r="C757" i="5"/>
  <c r="D757" i="5"/>
  <c r="Q757" i="5"/>
  <c r="R757" i="5"/>
  <c r="S757" i="5"/>
  <c r="A758" i="5"/>
  <c r="B758" i="5"/>
  <c r="M758" i="5" s="1"/>
  <c r="C758" i="5"/>
  <c r="D758" i="5"/>
  <c r="Q758" i="5"/>
  <c r="R758" i="5"/>
  <c r="S758" i="5"/>
  <c r="A759" i="5"/>
  <c r="B759" i="5"/>
  <c r="M759" i="5" s="1"/>
  <c r="C759" i="5"/>
  <c r="D759" i="5"/>
  <c r="Q759" i="5"/>
  <c r="R759" i="5"/>
  <c r="S759" i="5"/>
  <c r="A760" i="5"/>
  <c r="B760" i="5"/>
  <c r="M760" i="5" s="1"/>
  <c r="C760" i="5"/>
  <c r="D760" i="5"/>
  <c r="Q760" i="5"/>
  <c r="R760" i="5"/>
  <c r="S760" i="5"/>
  <c r="A761" i="5"/>
  <c r="B761" i="5"/>
  <c r="M761" i="5" s="1"/>
  <c r="C761" i="5"/>
  <c r="D761" i="5"/>
  <c r="Q761" i="5"/>
  <c r="R761" i="5"/>
  <c r="S761" i="5"/>
  <c r="A762" i="5"/>
  <c r="B762" i="5"/>
  <c r="M762" i="5" s="1"/>
  <c r="C762" i="5"/>
  <c r="D762" i="5"/>
  <c r="Q762" i="5"/>
  <c r="R762" i="5"/>
  <c r="S762" i="5"/>
  <c r="A763" i="5"/>
  <c r="B763" i="5"/>
  <c r="C763" i="5"/>
  <c r="D763" i="5"/>
  <c r="M763" i="5"/>
  <c r="Q763" i="5"/>
  <c r="R763" i="5"/>
  <c r="S763" i="5"/>
  <c r="A764" i="5"/>
  <c r="B764" i="5"/>
  <c r="M764" i="5" s="1"/>
  <c r="C764" i="5"/>
  <c r="D764" i="5"/>
  <c r="Q764" i="5"/>
  <c r="R764" i="5"/>
  <c r="S764" i="5"/>
  <c r="A765" i="5"/>
  <c r="B765" i="5"/>
  <c r="C765" i="5"/>
  <c r="D765" i="5"/>
  <c r="M765" i="5"/>
  <c r="Q765" i="5"/>
  <c r="R765" i="5"/>
  <c r="S765" i="5"/>
  <c r="A766" i="5"/>
  <c r="B766" i="5"/>
  <c r="M766" i="5" s="1"/>
  <c r="C766" i="5"/>
  <c r="D766" i="5"/>
  <c r="Q766" i="5"/>
  <c r="R766" i="5"/>
  <c r="S766" i="5"/>
  <c r="A767" i="5"/>
  <c r="B767" i="5"/>
  <c r="M767" i="5" s="1"/>
  <c r="C767" i="5"/>
  <c r="D767" i="5"/>
  <c r="Q767" i="5"/>
  <c r="R767" i="5"/>
  <c r="S767" i="5"/>
  <c r="A768" i="5"/>
  <c r="B768" i="5"/>
  <c r="M768" i="5" s="1"/>
  <c r="C768" i="5"/>
  <c r="D768" i="5"/>
  <c r="Q768" i="5"/>
  <c r="R768" i="5"/>
  <c r="S768" i="5"/>
  <c r="A315" i="4"/>
  <c r="C315" i="4"/>
  <c r="D315" i="4"/>
  <c r="P315" i="4"/>
  <c r="Q315" i="4"/>
  <c r="R315" i="4"/>
  <c r="A316" i="4"/>
  <c r="C316" i="4"/>
  <c r="D316" i="4"/>
  <c r="P316" i="4"/>
  <c r="Q316" i="4"/>
  <c r="R316" i="4"/>
  <c r="A317" i="4"/>
  <c r="C317" i="4"/>
  <c r="D317" i="4"/>
  <c r="P317" i="4"/>
  <c r="Q317" i="4"/>
  <c r="R317" i="4"/>
  <c r="A318" i="4"/>
  <c r="C318" i="4"/>
  <c r="D318" i="4"/>
  <c r="P318" i="4"/>
  <c r="Q318" i="4"/>
  <c r="R318" i="4"/>
  <c r="J82" i="2" s="1"/>
  <c r="A319" i="4"/>
  <c r="C319" i="4"/>
  <c r="P319" i="4"/>
  <c r="Q319" i="4"/>
  <c r="R319" i="4"/>
  <c r="J84" i="2" s="1"/>
  <c r="A320" i="4"/>
  <c r="C320" i="4"/>
  <c r="D320" i="4"/>
  <c r="P320" i="4"/>
  <c r="Q320" i="4"/>
  <c r="R320" i="4"/>
  <c r="A321" i="4"/>
  <c r="C321" i="4"/>
  <c r="D321" i="4"/>
  <c r="P321" i="4"/>
  <c r="Q321" i="4"/>
  <c r="R321" i="4"/>
  <c r="A322" i="4"/>
  <c r="C322" i="4"/>
  <c r="P322" i="4"/>
  <c r="Q322" i="4"/>
  <c r="R322" i="4"/>
  <c r="J83" i="2" s="1"/>
  <c r="A323" i="4"/>
  <c r="C323" i="4"/>
  <c r="D323" i="4"/>
  <c r="P323" i="4"/>
  <c r="Q323" i="4"/>
  <c r="R323" i="4"/>
  <c r="J85" i="2" s="1"/>
  <c r="A324" i="4"/>
  <c r="C324" i="4"/>
  <c r="D324" i="4"/>
  <c r="P324" i="4"/>
  <c r="Q324" i="4"/>
  <c r="R324" i="4"/>
  <c r="A325" i="4"/>
  <c r="C325" i="4"/>
  <c r="D325" i="4"/>
  <c r="P325" i="4"/>
  <c r="Q325" i="4"/>
  <c r="R325" i="4"/>
  <c r="A326" i="4"/>
  <c r="C326" i="4"/>
  <c r="D326" i="4"/>
  <c r="P326" i="4"/>
  <c r="Q326" i="4"/>
  <c r="R326" i="4"/>
  <c r="A327" i="4"/>
  <c r="C327" i="4"/>
  <c r="D327" i="4"/>
  <c r="P327" i="4"/>
  <c r="Q327" i="4"/>
  <c r="R327" i="4"/>
  <c r="A328" i="4"/>
  <c r="C328" i="4"/>
  <c r="D328" i="4"/>
  <c r="P328" i="4"/>
  <c r="Q328" i="4"/>
  <c r="R328" i="4"/>
  <c r="A329" i="4"/>
  <c r="C329" i="4"/>
  <c r="D329" i="4"/>
  <c r="P329" i="4"/>
  <c r="Q329" i="4"/>
  <c r="R329" i="4"/>
  <c r="A330" i="4"/>
  <c r="C330" i="4"/>
  <c r="D330" i="4"/>
  <c r="P330" i="4"/>
  <c r="Q330" i="4"/>
  <c r="R330" i="4"/>
  <c r="A331" i="4"/>
  <c r="C331" i="4"/>
  <c r="D331" i="4"/>
  <c r="P331" i="4"/>
  <c r="Q331" i="4"/>
  <c r="R331" i="4"/>
  <c r="A332" i="4"/>
  <c r="C332" i="4"/>
  <c r="D332" i="4"/>
  <c r="P332" i="4"/>
  <c r="Q332" i="4"/>
  <c r="R332" i="4"/>
  <c r="A333" i="4"/>
  <c r="C333" i="4"/>
  <c r="D333" i="4"/>
  <c r="P333" i="4"/>
  <c r="Q333" i="4"/>
  <c r="R333" i="4"/>
  <c r="A334" i="4"/>
  <c r="C334" i="4"/>
  <c r="D334" i="4"/>
  <c r="P334" i="4"/>
  <c r="Q334" i="4"/>
  <c r="R334" i="4"/>
  <c r="A335" i="4"/>
  <c r="C335" i="4"/>
  <c r="D335" i="4"/>
  <c r="P335" i="4"/>
  <c r="Q335" i="4"/>
  <c r="R335" i="4"/>
  <c r="A336" i="4"/>
  <c r="C336" i="4"/>
  <c r="D336" i="4"/>
  <c r="P336" i="4"/>
  <c r="Q336" i="4"/>
  <c r="R336" i="4"/>
  <c r="A337" i="4"/>
  <c r="C337" i="4"/>
  <c r="D337" i="4"/>
  <c r="P337" i="4"/>
  <c r="Q337" i="4"/>
  <c r="R337" i="4"/>
  <c r="A338" i="4"/>
  <c r="C338" i="4"/>
  <c r="D338" i="4"/>
  <c r="P338" i="4"/>
  <c r="Q338" i="4"/>
  <c r="R338" i="4"/>
  <c r="A339" i="4"/>
  <c r="C339" i="4"/>
  <c r="D339" i="4"/>
  <c r="P339" i="4"/>
  <c r="Q339" i="4"/>
  <c r="R339" i="4"/>
  <c r="A340" i="4"/>
  <c r="C340" i="4"/>
  <c r="D340" i="4"/>
  <c r="P340" i="4"/>
  <c r="Q340" i="4"/>
  <c r="R340" i="4"/>
  <c r="A341" i="4"/>
  <c r="C341" i="4"/>
  <c r="D341" i="4"/>
  <c r="P341" i="4"/>
  <c r="Q341" i="4"/>
  <c r="R341" i="4"/>
  <c r="A342" i="4"/>
  <c r="C342" i="4"/>
  <c r="D342" i="4"/>
  <c r="P342" i="4"/>
  <c r="Q342" i="4"/>
  <c r="R342" i="4"/>
  <c r="A343" i="4"/>
  <c r="C343" i="4"/>
  <c r="D343" i="4"/>
  <c r="P343" i="4"/>
  <c r="Q343" i="4"/>
  <c r="R343" i="4"/>
  <c r="A344" i="4"/>
  <c r="C344" i="4"/>
  <c r="D344" i="4"/>
  <c r="P344" i="4"/>
  <c r="Q344" i="4"/>
  <c r="R344" i="4"/>
  <c r="A345" i="4"/>
  <c r="C345" i="4"/>
  <c r="D345" i="4"/>
  <c r="P345" i="4"/>
  <c r="Q345" i="4"/>
  <c r="R345" i="4"/>
  <c r="A346" i="4"/>
  <c r="C346" i="4"/>
  <c r="D346" i="4"/>
  <c r="P346" i="4"/>
  <c r="Q346" i="4"/>
  <c r="R346" i="4"/>
  <c r="J86" i="2" s="1"/>
  <c r="A347" i="4"/>
  <c r="C347" i="4"/>
  <c r="D347" i="4"/>
  <c r="P347" i="4"/>
  <c r="Q347" i="4"/>
  <c r="R347" i="4"/>
  <c r="A348" i="4"/>
  <c r="C348" i="4"/>
  <c r="P348" i="4"/>
  <c r="Q348" i="4"/>
  <c r="R348" i="4"/>
  <c r="J88" i="2" s="1"/>
  <c r="A349" i="4"/>
  <c r="C349" i="4"/>
  <c r="P349" i="4"/>
  <c r="Q349" i="4"/>
  <c r="R349" i="4"/>
  <c r="A350" i="4"/>
  <c r="C350" i="4"/>
  <c r="P350" i="4"/>
  <c r="Q350" i="4"/>
  <c r="R350" i="4"/>
  <c r="J92" i="2" s="1"/>
  <c r="A351" i="4"/>
  <c r="C351" i="4"/>
  <c r="P351" i="4"/>
  <c r="Q351" i="4"/>
  <c r="R351" i="4"/>
  <c r="A352" i="4"/>
  <c r="C352" i="4"/>
  <c r="P352" i="4"/>
  <c r="Q352" i="4"/>
  <c r="R352" i="4"/>
  <c r="A353" i="4"/>
  <c r="C353" i="4"/>
  <c r="D353" i="4"/>
  <c r="P353" i="4"/>
  <c r="Q353" i="4"/>
  <c r="R353" i="4"/>
  <c r="A354" i="4"/>
  <c r="C354" i="4"/>
  <c r="D354" i="4"/>
  <c r="P354" i="4"/>
  <c r="Q354" i="4"/>
  <c r="R354" i="4"/>
  <c r="A355" i="4"/>
  <c r="C355" i="4"/>
  <c r="D355" i="4"/>
  <c r="P355" i="4"/>
  <c r="Q355" i="4"/>
  <c r="R355" i="4"/>
  <c r="A356" i="4"/>
  <c r="C356" i="4"/>
  <c r="D356" i="4"/>
  <c r="P356" i="4"/>
  <c r="Q356" i="4"/>
  <c r="R356" i="4"/>
  <c r="A357" i="4"/>
  <c r="C357" i="4"/>
  <c r="D357" i="4"/>
  <c r="P357" i="4"/>
  <c r="Q357" i="4"/>
  <c r="R357" i="4"/>
  <c r="A358" i="4"/>
  <c r="C358" i="4"/>
  <c r="D358" i="4"/>
  <c r="P358" i="4"/>
  <c r="Q358" i="4"/>
  <c r="R358" i="4"/>
  <c r="A359" i="4"/>
  <c r="C359" i="4"/>
  <c r="D359" i="4"/>
  <c r="P359" i="4"/>
  <c r="Q359" i="4"/>
  <c r="R359" i="4"/>
  <c r="A360" i="4"/>
  <c r="C360" i="4"/>
  <c r="D360" i="4"/>
  <c r="P360" i="4"/>
  <c r="Q360" i="4"/>
  <c r="R360" i="4"/>
  <c r="A361" i="4"/>
  <c r="C361" i="4"/>
  <c r="D361" i="4"/>
  <c r="P361" i="4"/>
  <c r="Q361" i="4"/>
  <c r="R361" i="4"/>
  <c r="A362" i="4"/>
  <c r="C362" i="4"/>
  <c r="D362" i="4"/>
  <c r="P362" i="4"/>
  <c r="Q362" i="4"/>
  <c r="R362" i="4"/>
  <c r="A363" i="4"/>
  <c r="C363" i="4"/>
  <c r="D363" i="4"/>
  <c r="P363" i="4"/>
  <c r="Q363" i="4"/>
  <c r="R363" i="4"/>
  <c r="A364" i="4"/>
  <c r="C364" i="4"/>
  <c r="D364" i="4"/>
  <c r="P364" i="4"/>
  <c r="Q364" i="4"/>
  <c r="R364" i="4"/>
  <c r="A365" i="4"/>
  <c r="C365" i="4"/>
  <c r="D365" i="4"/>
  <c r="P365" i="4"/>
  <c r="Q365" i="4"/>
  <c r="R365" i="4"/>
  <c r="A366" i="4"/>
  <c r="C366" i="4"/>
  <c r="D366" i="4"/>
  <c r="P366" i="4"/>
  <c r="Q366" i="4"/>
  <c r="R366" i="4"/>
  <c r="A367" i="4"/>
  <c r="C367" i="4"/>
  <c r="D367" i="4"/>
  <c r="P367" i="4"/>
  <c r="Q367" i="4"/>
  <c r="R367" i="4"/>
  <c r="A368" i="4"/>
  <c r="C368" i="4"/>
  <c r="D368" i="4"/>
  <c r="P368" i="4"/>
  <c r="Q368" i="4"/>
  <c r="R368" i="4"/>
  <c r="A369" i="4"/>
  <c r="C369" i="4"/>
  <c r="D369" i="4"/>
  <c r="P369" i="4"/>
  <c r="Q369" i="4"/>
  <c r="R369" i="4"/>
  <c r="A370" i="4"/>
  <c r="C370" i="4"/>
  <c r="D370" i="4"/>
  <c r="P370" i="4"/>
  <c r="Q370" i="4"/>
  <c r="R370" i="4"/>
  <c r="A371" i="4"/>
  <c r="C371" i="4"/>
  <c r="D371" i="4"/>
  <c r="P371" i="4"/>
  <c r="Q371" i="4"/>
  <c r="R371" i="4"/>
  <c r="A372" i="4"/>
  <c r="C372" i="4"/>
  <c r="D372" i="4"/>
  <c r="P372" i="4"/>
  <c r="Q372" i="4"/>
  <c r="R372" i="4"/>
  <c r="A373" i="4"/>
  <c r="C373" i="4"/>
  <c r="D373" i="4"/>
  <c r="P373" i="4"/>
  <c r="Q373" i="4"/>
  <c r="R373" i="4"/>
  <c r="A374" i="4"/>
  <c r="C374" i="4"/>
  <c r="D374" i="4"/>
  <c r="P374" i="4"/>
  <c r="Q374" i="4"/>
  <c r="R374" i="4"/>
  <c r="J94" i="2" s="1"/>
  <c r="A375" i="4"/>
  <c r="C375" i="4"/>
  <c r="D375" i="4"/>
  <c r="P375" i="4"/>
  <c r="Q375" i="4"/>
  <c r="R375" i="4"/>
  <c r="J95" i="2" s="1"/>
  <c r="A376" i="4"/>
  <c r="C376" i="4"/>
  <c r="D376" i="4"/>
  <c r="P376" i="4"/>
  <c r="Q376" i="4"/>
  <c r="R376" i="4"/>
  <c r="J96" i="2" s="1"/>
  <c r="A377" i="4"/>
  <c r="C377" i="4"/>
  <c r="D377" i="4"/>
  <c r="P377" i="4"/>
  <c r="Q377" i="4"/>
  <c r="R377" i="4"/>
  <c r="A378" i="4"/>
  <c r="C378" i="4"/>
  <c r="D378" i="4"/>
  <c r="P378" i="4"/>
  <c r="Q378" i="4"/>
  <c r="R378" i="4"/>
  <c r="A379" i="4"/>
  <c r="C379" i="4"/>
  <c r="D379" i="4"/>
  <c r="P379" i="4"/>
  <c r="Q379" i="4"/>
  <c r="R379" i="4"/>
  <c r="A380" i="4"/>
  <c r="C380" i="4"/>
  <c r="D380" i="4"/>
  <c r="P380" i="4"/>
  <c r="Q380" i="4"/>
  <c r="R380" i="4"/>
  <c r="A381" i="4"/>
  <c r="C381" i="4"/>
  <c r="D381" i="4"/>
  <c r="P381" i="4"/>
  <c r="Q381" i="4"/>
  <c r="R381" i="4"/>
  <c r="A382" i="4"/>
  <c r="C382" i="4"/>
  <c r="D382" i="4"/>
  <c r="P382" i="4"/>
  <c r="Q382" i="4"/>
  <c r="R382" i="4"/>
  <c r="J98" i="2" s="1"/>
  <c r="A383" i="4"/>
  <c r="C383" i="4"/>
  <c r="D383" i="4"/>
  <c r="P383" i="4"/>
  <c r="Q383" i="4"/>
  <c r="R383" i="4"/>
  <c r="A384" i="4"/>
  <c r="C384" i="4"/>
  <c r="D384" i="4"/>
  <c r="P384" i="4"/>
  <c r="Q384" i="4"/>
  <c r="R384" i="4"/>
  <c r="A385" i="4"/>
  <c r="C385" i="4"/>
  <c r="D385" i="4"/>
  <c r="P385" i="4"/>
  <c r="Q385" i="4"/>
  <c r="R385" i="4"/>
  <c r="A386" i="4"/>
  <c r="C386" i="4"/>
  <c r="D386" i="4"/>
  <c r="P386" i="4"/>
  <c r="Q386" i="4"/>
  <c r="R386" i="4"/>
  <c r="A387" i="4"/>
  <c r="C387" i="4"/>
  <c r="D387" i="4"/>
  <c r="P387" i="4"/>
  <c r="Q387" i="4"/>
  <c r="R387" i="4"/>
  <c r="A388" i="4"/>
  <c r="C388" i="4"/>
  <c r="D388" i="4"/>
  <c r="P388" i="4"/>
  <c r="Q388" i="4"/>
  <c r="R388" i="4"/>
  <c r="A389" i="4"/>
  <c r="C389" i="4"/>
  <c r="D389" i="4"/>
  <c r="P389" i="4"/>
  <c r="Q389" i="4"/>
  <c r="R389" i="4"/>
  <c r="A390" i="4"/>
  <c r="C390" i="4"/>
  <c r="D390" i="4"/>
  <c r="P390" i="4"/>
  <c r="Q390" i="4"/>
  <c r="R390" i="4"/>
  <c r="A391" i="4"/>
  <c r="C391" i="4"/>
  <c r="D391" i="4"/>
  <c r="P391" i="4"/>
  <c r="Q391" i="4"/>
  <c r="R391" i="4"/>
  <c r="A392" i="4"/>
  <c r="C392" i="4"/>
  <c r="D392" i="4"/>
  <c r="P392" i="4"/>
  <c r="Q392" i="4"/>
  <c r="R392" i="4"/>
  <c r="A393" i="4"/>
  <c r="C393" i="4"/>
  <c r="D393" i="4"/>
  <c r="P393" i="4"/>
  <c r="Q393" i="4"/>
  <c r="R393" i="4"/>
  <c r="A394" i="4"/>
  <c r="C394" i="4"/>
  <c r="D394" i="4"/>
  <c r="P394" i="4"/>
  <c r="Q394" i="4"/>
  <c r="R394" i="4"/>
  <c r="A395" i="4"/>
  <c r="C395" i="4"/>
  <c r="D395" i="4"/>
  <c r="P395" i="4"/>
  <c r="Q395" i="4"/>
  <c r="R395" i="4"/>
  <c r="A396" i="4"/>
  <c r="C396" i="4"/>
  <c r="D396" i="4"/>
  <c r="P396" i="4"/>
  <c r="Q396" i="4"/>
  <c r="R396" i="4"/>
  <c r="A397" i="4"/>
  <c r="C397" i="4"/>
  <c r="D397" i="4"/>
  <c r="P397" i="4"/>
  <c r="Q397" i="4"/>
  <c r="R397" i="4"/>
  <c r="A398" i="4"/>
  <c r="C398" i="4"/>
  <c r="D398" i="4"/>
  <c r="P398" i="4"/>
  <c r="Q398" i="4"/>
  <c r="R398" i="4"/>
  <c r="A399" i="4"/>
  <c r="C399" i="4"/>
  <c r="D399" i="4"/>
  <c r="P399" i="4"/>
  <c r="Q399" i="4"/>
  <c r="R399" i="4"/>
  <c r="A400" i="4"/>
  <c r="C400" i="4"/>
  <c r="D400" i="4"/>
  <c r="P400" i="4"/>
  <c r="Q400" i="4"/>
  <c r="R400" i="4"/>
  <c r="A401" i="4"/>
  <c r="C401" i="4"/>
  <c r="D401" i="4"/>
  <c r="P401" i="4"/>
  <c r="Q401" i="4"/>
  <c r="R401" i="4"/>
  <c r="A402" i="4"/>
  <c r="C402" i="4"/>
  <c r="D402" i="4"/>
  <c r="P402" i="4"/>
  <c r="Q402" i="4"/>
  <c r="R402" i="4"/>
  <c r="A403" i="4"/>
  <c r="C403" i="4"/>
  <c r="D403" i="4"/>
  <c r="P403" i="4"/>
  <c r="Q403" i="4"/>
  <c r="R403" i="4"/>
  <c r="A404" i="4"/>
  <c r="C404" i="4"/>
  <c r="D404" i="4"/>
  <c r="P404" i="4"/>
  <c r="Q404" i="4"/>
  <c r="R404" i="4"/>
  <c r="A405" i="4"/>
  <c r="C405" i="4"/>
  <c r="D405" i="4"/>
  <c r="P405" i="4"/>
  <c r="Q405" i="4"/>
  <c r="R405" i="4"/>
  <c r="A406" i="4"/>
  <c r="C406" i="4"/>
  <c r="D406" i="4"/>
  <c r="P406" i="4"/>
  <c r="Q406" i="4"/>
  <c r="R406" i="4"/>
  <c r="A407" i="4"/>
  <c r="C407" i="4"/>
  <c r="D407" i="4"/>
  <c r="P407" i="4"/>
  <c r="Q407" i="4"/>
  <c r="R407" i="4"/>
  <c r="A408" i="4"/>
  <c r="C408" i="4"/>
  <c r="D408" i="4"/>
  <c r="P408" i="4"/>
  <c r="Q408" i="4"/>
  <c r="R408" i="4"/>
  <c r="A409" i="4"/>
  <c r="C409" i="4"/>
  <c r="D409" i="4"/>
  <c r="P409" i="4"/>
  <c r="Q409" i="4"/>
  <c r="R409" i="4"/>
  <c r="A410" i="4"/>
  <c r="C410" i="4"/>
  <c r="D410" i="4"/>
  <c r="P410" i="4"/>
  <c r="Q410" i="4"/>
  <c r="R410" i="4"/>
  <c r="A411" i="4"/>
  <c r="C411" i="4"/>
  <c r="D411" i="4"/>
  <c r="P411" i="4"/>
  <c r="Q411" i="4"/>
  <c r="R411" i="4"/>
  <c r="A412" i="4"/>
  <c r="C412" i="4"/>
  <c r="D412" i="4"/>
  <c r="P412" i="4"/>
  <c r="Q412" i="4"/>
  <c r="R412" i="4"/>
  <c r="A413" i="4"/>
  <c r="C413" i="4"/>
  <c r="D413" i="4"/>
  <c r="P413" i="4"/>
  <c r="Q413" i="4"/>
  <c r="R413" i="4"/>
  <c r="A414" i="4"/>
  <c r="C414" i="4"/>
  <c r="D414" i="4"/>
  <c r="P414" i="4"/>
  <c r="Q414" i="4"/>
  <c r="R414" i="4"/>
  <c r="A415" i="4"/>
  <c r="C415" i="4"/>
  <c r="D415" i="4"/>
  <c r="P415" i="4"/>
  <c r="Q415" i="4"/>
  <c r="R415" i="4"/>
  <c r="A416" i="4"/>
  <c r="C416" i="4"/>
  <c r="D416" i="4"/>
  <c r="P416" i="4"/>
  <c r="Q416" i="4"/>
  <c r="R416" i="4"/>
  <c r="A417" i="4"/>
  <c r="C417" i="4"/>
  <c r="D417" i="4"/>
  <c r="P417" i="4"/>
  <c r="Q417" i="4"/>
  <c r="R417" i="4"/>
  <c r="A418" i="4"/>
  <c r="C418" i="4"/>
  <c r="D418" i="4"/>
  <c r="P418" i="4"/>
  <c r="Q418" i="4"/>
  <c r="R418" i="4"/>
  <c r="A419" i="4"/>
  <c r="C419" i="4"/>
  <c r="D419" i="4"/>
  <c r="P419" i="4"/>
  <c r="Q419" i="4"/>
  <c r="R419" i="4"/>
  <c r="A420" i="4"/>
  <c r="C420" i="4"/>
  <c r="D420" i="4"/>
  <c r="P420" i="4"/>
  <c r="Q420" i="4"/>
  <c r="R420" i="4"/>
  <c r="A421" i="4"/>
  <c r="C421" i="4"/>
  <c r="D421" i="4"/>
  <c r="P421" i="4"/>
  <c r="Q421" i="4"/>
  <c r="R421" i="4"/>
  <c r="A422" i="4"/>
  <c r="C422" i="4"/>
  <c r="D422" i="4"/>
  <c r="P422" i="4"/>
  <c r="Q422" i="4"/>
  <c r="R422" i="4"/>
  <c r="A423" i="4"/>
  <c r="C423" i="4"/>
  <c r="D423" i="4"/>
  <c r="P423" i="4"/>
  <c r="Q423" i="4"/>
  <c r="R423" i="4"/>
  <c r="J134" i="2" s="1"/>
  <c r="A424" i="4"/>
  <c r="C424" i="4"/>
  <c r="D424" i="4"/>
  <c r="P424" i="4"/>
  <c r="Q424" i="4"/>
  <c r="R424" i="4"/>
  <c r="A425" i="4"/>
  <c r="C425" i="4"/>
  <c r="D425" i="4"/>
  <c r="P425" i="4"/>
  <c r="Q425" i="4"/>
  <c r="R425" i="4"/>
  <c r="A426" i="4"/>
  <c r="C426" i="4"/>
  <c r="D426" i="4"/>
  <c r="P426" i="4"/>
  <c r="Q426" i="4"/>
  <c r="R426" i="4"/>
  <c r="A427" i="4"/>
  <c r="C427" i="4"/>
  <c r="D427" i="4"/>
  <c r="P427" i="4"/>
  <c r="Q427" i="4"/>
  <c r="R427" i="4"/>
  <c r="A428" i="4"/>
  <c r="C428" i="4"/>
  <c r="D428" i="4"/>
  <c r="P428" i="4"/>
  <c r="Q428" i="4"/>
  <c r="R428" i="4"/>
  <c r="A429" i="4"/>
  <c r="C429" i="4"/>
  <c r="D429" i="4"/>
  <c r="P429" i="4"/>
  <c r="Q429" i="4"/>
  <c r="R429" i="4"/>
  <c r="A430" i="4"/>
  <c r="C430" i="4"/>
  <c r="D430" i="4"/>
  <c r="P430" i="4"/>
  <c r="Q430" i="4"/>
  <c r="R430" i="4"/>
  <c r="A431" i="4"/>
  <c r="C431" i="4"/>
  <c r="D431" i="4"/>
  <c r="P431" i="4"/>
  <c r="Q431" i="4"/>
  <c r="R431" i="4"/>
  <c r="A432" i="4"/>
  <c r="C432" i="4"/>
  <c r="D432" i="4"/>
  <c r="P432" i="4"/>
  <c r="Q432" i="4"/>
  <c r="R432" i="4"/>
  <c r="A433" i="4"/>
  <c r="C433" i="4"/>
  <c r="D433" i="4"/>
  <c r="P433" i="4"/>
  <c r="Q433" i="4"/>
  <c r="R433" i="4"/>
  <c r="A434" i="4"/>
  <c r="C434" i="4"/>
  <c r="D434" i="4"/>
  <c r="P434" i="4"/>
  <c r="Q434" i="4"/>
  <c r="R434" i="4"/>
  <c r="A435" i="4"/>
  <c r="C435" i="4"/>
  <c r="D435" i="4"/>
  <c r="P435" i="4"/>
  <c r="Q435" i="4"/>
  <c r="R435" i="4"/>
  <c r="A436" i="4"/>
  <c r="C436" i="4"/>
  <c r="D436" i="4"/>
  <c r="P436" i="4"/>
  <c r="Q436" i="4"/>
  <c r="R436" i="4"/>
  <c r="A437" i="4"/>
  <c r="C437" i="4"/>
  <c r="D437" i="4"/>
  <c r="P437" i="4"/>
  <c r="Q437" i="4"/>
  <c r="R437" i="4"/>
  <c r="A438" i="4"/>
  <c r="C438" i="4"/>
  <c r="D438" i="4"/>
  <c r="P438" i="4"/>
  <c r="Q438" i="4"/>
  <c r="R438" i="4"/>
  <c r="J148" i="2" s="1"/>
  <c r="A439" i="4"/>
  <c r="C439" i="4"/>
  <c r="D439" i="4"/>
  <c r="P439" i="4"/>
  <c r="Q439" i="4"/>
  <c r="R439" i="4"/>
  <c r="A440" i="4"/>
  <c r="C440" i="4"/>
  <c r="D440" i="4"/>
  <c r="P440" i="4"/>
  <c r="Q440" i="4"/>
  <c r="R440" i="4"/>
  <c r="A441" i="4"/>
  <c r="C441" i="4"/>
  <c r="D441" i="4"/>
  <c r="P441" i="4"/>
  <c r="Q441" i="4"/>
  <c r="R441" i="4"/>
  <c r="A442" i="4"/>
  <c r="C442" i="4"/>
  <c r="D442" i="4"/>
  <c r="P442" i="4"/>
  <c r="Q442" i="4"/>
  <c r="R442" i="4"/>
  <c r="A443" i="4"/>
  <c r="C443" i="4"/>
  <c r="D443" i="4"/>
  <c r="P443" i="4"/>
  <c r="Q443" i="4"/>
  <c r="R443" i="4"/>
  <c r="A444" i="4"/>
  <c r="C444" i="4"/>
  <c r="D444" i="4"/>
  <c r="P444" i="4"/>
  <c r="Q444" i="4"/>
  <c r="R444" i="4"/>
  <c r="A445" i="4"/>
  <c r="C445" i="4"/>
  <c r="D445" i="4"/>
  <c r="P445" i="4"/>
  <c r="Q445" i="4"/>
  <c r="R445" i="4"/>
  <c r="A446" i="4"/>
  <c r="C446" i="4"/>
  <c r="D446" i="4"/>
  <c r="P446" i="4"/>
  <c r="Q446" i="4"/>
  <c r="R446" i="4"/>
  <c r="A447" i="4"/>
  <c r="C447" i="4"/>
  <c r="D447" i="4"/>
  <c r="P447" i="4"/>
  <c r="Q447" i="4"/>
  <c r="R447" i="4"/>
  <c r="A448" i="4"/>
  <c r="C448" i="4"/>
  <c r="D448" i="4"/>
  <c r="P448" i="4"/>
  <c r="Q448" i="4"/>
  <c r="R448" i="4"/>
  <c r="A449" i="4"/>
  <c r="C449" i="4"/>
  <c r="D449" i="4"/>
  <c r="P449" i="4"/>
  <c r="Q449" i="4"/>
  <c r="R449" i="4"/>
  <c r="A450" i="4"/>
  <c r="C450" i="4"/>
  <c r="D450" i="4"/>
  <c r="P450" i="4"/>
  <c r="Q450" i="4"/>
  <c r="R450" i="4"/>
  <c r="A451" i="4"/>
  <c r="C451" i="4"/>
  <c r="D451" i="4"/>
  <c r="P451" i="4"/>
  <c r="Q451" i="4"/>
  <c r="R451" i="4"/>
  <c r="A452" i="4"/>
  <c r="C452" i="4"/>
  <c r="D452" i="4"/>
  <c r="P452" i="4"/>
  <c r="Q452" i="4"/>
  <c r="R452" i="4"/>
  <c r="A453" i="4"/>
  <c r="C453" i="4"/>
  <c r="D453" i="4"/>
  <c r="P453" i="4"/>
  <c r="Q453" i="4"/>
  <c r="R453" i="4"/>
  <c r="A454" i="4"/>
  <c r="C454" i="4"/>
  <c r="D454" i="4"/>
  <c r="P454" i="4"/>
  <c r="Q454" i="4"/>
  <c r="R454" i="4"/>
  <c r="A455" i="4"/>
  <c r="C455" i="4"/>
  <c r="D455" i="4"/>
  <c r="P455" i="4"/>
  <c r="Q455" i="4"/>
  <c r="R455" i="4"/>
  <c r="A456" i="4"/>
  <c r="C456" i="4"/>
  <c r="D456" i="4"/>
  <c r="P456" i="4"/>
  <c r="Q456" i="4"/>
  <c r="R456" i="4"/>
  <c r="A457" i="4"/>
  <c r="C457" i="4"/>
  <c r="D457" i="4"/>
  <c r="P457" i="4"/>
  <c r="Q457" i="4"/>
  <c r="R457" i="4"/>
  <c r="A458" i="4"/>
  <c r="C458" i="4"/>
  <c r="D458" i="4"/>
  <c r="P458" i="4"/>
  <c r="Q458" i="4"/>
  <c r="R458" i="4"/>
  <c r="A459" i="4"/>
  <c r="C459" i="4"/>
  <c r="D459" i="4"/>
  <c r="P459" i="4"/>
  <c r="Q459" i="4"/>
  <c r="R459" i="4"/>
  <c r="A460" i="4"/>
  <c r="C460" i="4"/>
  <c r="D460" i="4"/>
  <c r="P460" i="4"/>
  <c r="Q460" i="4"/>
  <c r="R460" i="4"/>
  <c r="A461" i="4"/>
  <c r="C461" i="4"/>
  <c r="D461" i="4"/>
  <c r="P461" i="4"/>
  <c r="Q461" i="4"/>
  <c r="R461" i="4"/>
  <c r="A462" i="4"/>
  <c r="C462" i="4"/>
  <c r="D462" i="4"/>
  <c r="P462" i="4"/>
  <c r="Q462" i="4"/>
  <c r="R462" i="4"/>
  <c r="A463" i="4"/>
  <c r="C463" i="4"/>
  <c r="D463" i="4"/>
  <c r="P463" i="4"/>
  <c r="Q463" i="4"/>
  <c r="R463" i="4"/>
  <c r="A464" i="4"/>
  <c r="C464" i="4"/>
  <c r="D464" i="4"/>
  <c r="P464" i="4"/>
  <c r="Q464" i="4"/>
  <c r="R464" i="4"/>
  <c r="A465" i="4"/>
  <c r="C465" i="4"/>
  <c r="D465" i="4"/>
  <c r="P465" i="4"/>
  <c r="Q465" i="4"/>
  <c r="R465" i="4"/>
  <c r="A466" i="4"/>
  <c r="C466" i="4"/>
  <c r="D466" i="4"/>
  <c r="P466" i="4"/>
  <c r="Q466" i="4"/>
  <c r="R466" i="4"/>
  <c r="A467" i="4"/>
  <c r="C467" i="4"/>
  <c r="D467" i="4"/>
  <c r="P467" i="4"/>
  <c r="Q467" i="4"/>
  <c r="R467" i="4"/>
  <c r="A468" i="4"/>
  <c r="C468" i="4"/>
  <c r="D468" i="4"/>
  <c r="P468" i="4"/>
  <c r="Q468" i="4"/>
  <c r="R468" i="4"/>
  <c r="A469" i="4"/>
  <c r="C469" i="4"/>
  <c r="D469" i="4"/>
  <c r="P469" i="4"/>
  <c r="Q469" i="4"/>
  <c r="R469" i="4"/>
  <c r="A470" i="4"/>
  <c r="C470" i="4"/>
  <c r="D470" i="4"/>
  <c r="P470" i="4"/>
  <c r="Q470" i="4"/>
  <c r="R470" i="4"/>
  <c r="A471" i="4"/>
  <c r="C471" i="4"/>
  <c r="D471" i="4"/>
  <c r="P471" i="4"/>
  <c r="Q471" i="4"/>
  <c r="R471" i="4"/>
  <c r="A472" i="4"/>
  <c r="C472" i="4"/>
  <c r="D472" i="4"/>
  <c r="P472" i="4"/>
  <c r="Q472" i="4"/>
  <c r="R472" i="4"/>
  <c r="A473" i="4"/>
  <c r="C473" i="4"/>
  <c r="D473" i="4"/>
  <c r="P473" i="4"/>
  <c r="Q473" i="4"/>
  <c r="R473" i="4"/>
  <c r="A474" i="4"/>
  <c r="C474" i="4"/>
  <c r="D474" i="4"/>
  <c r="P474" i="4"/>
  <c r="Q474" i="4"/>
  <c r="R474" i="4"/>
  <c r="A475" i="4"/>
  <c r="C475" i="4"/>
  <c r="D475" i="4"/>
  <c r="P475" i="4"/>
  <c r="Q475" i="4"/>
  <c r="R475" i="4"/>
  <c r="A476" i="4"/>
  <c r="C476" i="4"/>
  <c r="D476" i="4"/>
  <c r="P476" i="4"/>
  <c r="Q476" i="4"/>
  <c r="R476" i="4"/>
  <c r="A477" i="4"/>
  <c r="C477" i="4"/>
  <c r="D477" i="4"/>
  <c r="P477" i="4"/>
  <c r="Q477" i="4"/>
  <c r="R477" i="4"/>
  <c r="A478" i="4"/>
  <c r="C478" i="4"/>
  <c r="D478" i="4"/>
  <c r="P478" i="4"/>
  <c r="Q478" i="4"/>
  <c r="R478" i="4"/>
  <c r="A479" i="4"/>
  <c r="C479" i="4"/>
  <c r="D479" i="4"/>
  <c r="P479" i="4"/>
  <c r="Q479" i="4"/>
  <c r="R479" i="4"/>
  <c r="J172" i="2" s="1"/>
  <c r="A480" i="4"/>
  <c r="C480" i="4"/>
  <c r="D480" i="4"/>
  <c r="P480" i="4"/>
  <c r="Q480" i="4"/>
  <c r="R480" i="4"/>
  <c r="A481" i="4"/>
  <c r="C481" i="4"/>
  <c r="D481" i="4"/>
  <c r="P481" i="4"/>
  <c r="Q481" i="4"/>
  <c r="R481" i="4"/>
  <c r="A482" i="4"/>
  <c r="C482" i="4"/>
  <c r="D482" i="4"/>
  <c r="P482" i="4"/>
  <c r="Q482" i="4"/>
  <c r="R482" i="4"/>
  <c r="A483" i="4"/>
  <c r="C483" i="4"/>
  <c r="D483" i="4"/>
  <c r="P483" i="4"/>
  <c r="Q483" i="4"/>
  <c r="R483" i="4"/>
  <c r="A484" i="4"/>
  <c r="C484" i="4"/>
  <c r="D484" i="4"/>
  <c r="P484" i="4"/>
  <c r="Q484" i="4"/>
  <c r="R484" i="4"/>
  <c r="A485" i="4"/>
  <c r="C485" i="4"/>
  <c r="D485" i="4"/>
  <c r="P485" i="4"/>
  <c r="Q485" i="4"/>
  <c r="R485" i="4"/>
  <c r="A486" i="4"/>
  <c r="C486" i="4"/>
  <c r="D486" i="4"/>
  <c r="P486" i="4"/>
  <c r="Q486" i="4"/>
  <c r="R486" i="4"/>
  <c r="J179" i="2" s="1"/>
  <c r="A487" i="4"/>
  <c r="C487" i="4"/>
  <c r="D487" i="4"/>
  <c r="P487" i="4"/>
  <c r="Q487" i="4"/>
  <c r="R487" i="4"/>
  <c r="J180" i="2" s="1"/>
  <c r="A488" i="4"/>
  <c r="C488" i="4"/>
  <c r="D488" i="4"/>
  <c r="P488" i="4"/>
  <c r="Q488" i="4"/>
  <c r="R488" i="4"/>
  <c r="J181" i="2" s="1"/>
  <c r="A489" i="4"/>
  <c r="C489" i="4"/>
  <c r="D489" i="4"/>
  <c r="P489" i="4"/>
  <c r="Q489" i="4"/>
  <c r="R489" i="4"/>
  <c r="A490" i="4"/>
  <c r="C490" i="4"/>
  <c r="D490" i="4"/>
  <c r="P490" i="4"/>
  <c r="Q490" i="4"/>
  <c r="R490" i="4"/>
  <c r="J183" i="2" s="1"/>
  <c r="A491" i="4"/>
  <c r="C491" i="4"/>
  <c r="D491" i="4"/>
  <c r="P491" i="4"/>
  <c r="Q491" i="4"/>
  <c r="R491" i="4"/>
  <c r="A492" i="4"/>
  <c r="C492" i="4"/>
  <c r="D492" i="4"/>
  <c r="P492" i="4"/>
  <c r="Q492" i="4"/>
  <c r="R492" i="4"/>
  <c r="A493" i="4"/>
  <c r="C493" i="4"/>
  <c r="D493" i="4"/>
  <c r="P493" i="4"/>
  <c r="Q493" i="4"/>
  <c r="R493" i="4"/>
  <c r="A494" i="4"/>
  <c r="C494" i="4"/>
  <c r="D494" i="4"/>
  <c r="P494" i="4"/>
  <c r="Q494" i="4"/>
  <c r="R494" i="4"/>
  <c r="A495" i="4"/>
  <c r="C495" i="4"/>
  <c r="D495" i="4"/>
  <c r="P495" i="4"/>
  <c r="Q495" i="4"/>
  <c r="R495" i="4"/>
  <c r="A496" i="4"/>
  <c r="C496" i="4"/>
  <c r="D496" i="4"/>
  <c r="P496" i="4"/>
  <c r="Q496" i="4"/>
  <c r="R496" i="4"/>
  <c r="A497" i="4"/>
  <c r="C497" i="4"/>
  <c r="D497" i="4"/>
  <c r="P497" i="4"/>
  <c r="Q497" i="4"/>
  <c r="R497" i="4"/>
  <c r="A498" i="4"/>
  <c r="C498" i="4"/>
  <c r="D498" i="4"/>
  <c r="P498" i="4"/>
  <c r="Q498" i="4"/>
  <c r="R498" i="4"/>
  <c r="J191" i="2" s="1"/>
  <c r="A499" i="4"/>
  <c r="C499" i="4"/>
  <c r="D499" i="4"/>
  <c r="P499" i="4"/>
  <c r="Q499" i="4"/>
  <c r="R499" i="4"/>
  <c r="A500" i="4"/>
  <c r="C500" i="4"/>
  <c r="D500" i="4"/>
  <c r="P500" i="4"/>
  <c r="Q500" i="4"/>
  <c r="R500" i="4"/>
  <c r="J193" i="2" s="1"/>
  <c r="A501" i="4"/>
  <c r="C501" i="4"/>
  <c r="D501" i="4"/>
  <c r="P501" i="4"/>
  <c r="Q501" i="4"/>
  <c r="R501" i="4"/>
  <c r="A502" i="4"/>
  <c r="C502" i="4"/>
  <c r="D502" i="4"/>
  <c r="P502" i="4"/>
  <c r="Q502" i="4"/>
  <c r="R502" i="4"/>
  <c r="J195" i="2" s="1"/>
  <c r="A503" i="4"/>
  <c r="C503" i="4"/>
  <c r="D503" i="4"/>
  <c r="P503" i="4"/>
  <c r="Q503" i="4"/>
  <c r="R503" i="4"/>
  <c r="A504" i="4"/>
  <c r="C504" i="4"/>
  <c r="D504" i="4"/>
  <c r="P504" i="4"/>
  <c r="Q504" i="4"/>
  <c r="R504" i="4"/>
  <c r="J197" i="2" s="1"/>
  <c r="A505" i="4"/>
  <c r="C505" i="4"/>
  <c r="D505" i="4"/>
  <c r="P505" i="4"/>
  <c r="Q505" i="4"/>
  <c r="R505" i="4"/>
  <c r="A506" i="4"/>
  <c r="C506" i="4"/>
  <c r="D506" i="4"/>
  <c r="P506" i="4"/>
  <c r="Q506" i="4"/>
  <c r="R506" i="4"/>
  <c r="A507" i="4"/>
  <c r="C507" i="4"/>
  <c r="D507" i="4"/>
  <c r="P507" i="4"/>
  <c r="Q507" i="4"/>
  <c r="R507" i="4"/>
  <c r="A508" i="4"/>
  <c r="C508" i="4"/>
  <c r="D508" i="4"/>
  <c r="P508" i="4"/>
  <c r="Q508" i="4"/>
  <c r="R508" i="4"/>
  <c r="A509" i="4"/>
  <c r="C509" i="4"/>
  <c r="D509" i="4"/>
  <c r="P509" i="4"/>
  <c r="Q509" i="4"/>
  <c r="R509" i="4"/>
  <c r="A510" i="4"/>
  <c r="C510" i="4"/>
  <c r="D510" i="4"/>
  <c r="P510" i="4"/>
  <c r="Q510" i="4"/>
  <c r="R510" i="4"/>
  <c r="A511" i="4"/>
  <c r="C511" i="4"/>
  <c r="D511" i="4"/>
  <c r="P511" i="4"/>
  <c r="Q511" i="4"/>
  <c r="R511" i="4"/>
  <c r="J204" i="2" s="1"/>
  <c r="A512" i="4"/>
  <c r="C512" i="4"/>
  <c r="D512" i="4"/>
  <c r="P512" i="4"/>
  <c r="Q512" i="4"/>
  <c r="R512" i="4"/>
  <c r="A513" i="4"/>
  <c r="C513" i="4"/>
  <c r="D513" i="4"/>
  <c r="P513" i="4"/>
  <c r="Q513" i="4"/>
  <c r="R513" i="4"/>
  <c r="A514" i="4"/>
  <c r="C514" i="4"/>
  <c r="D514" i="4"/>
  <c r="P514" i="4"/>
  <c r="Q514" i="4"/>
  <c r="R514" i="4"/>
  <c r="J207" i="2" s="1"/>
  <c r="A515" i="4"/>
  <c r="C515" i="4"/>
  <c r="D515" i="4"/>
  <c r="P515" i="4"/>
  <c r="Q515" i="4"/>
  <c r="R515" i="4"/>
  <c r="A516" i="4"/>
  <c r="C516" i="4"/>
  <c r="D516" i="4"/>
  <c r="P516" i="4"/>
  <c r="Q516" i="4"/>
  <c r="R516" i="4"/>
  <c r="J209" i="2" s="1"/>
  <c r="A517" i="4"/>
  <c r="C517" i="4"/>
  <c r="D517" i="4"/>
  <c r="P517" i="4"/>
  <c r="Q517" i="4"/>
  <c r="R517" i="4"/>
  <c r="A518" i="4"/>
  <c r="C518" i="4"/>
  <c r="D518" i="4"/>
  <c r="P518" i="4"/>
  <c r="Q518" i="4"/>
  <c r="R518" i="4"/>
  <c r="A519" i="4"/>
  <c r="C519" i="4"/>
  <c r="D519" i="4"/>
  <c r="P519" i="4"/>
  <c r="Q519" i="4"/>
  <c r="R519" i="4"/>
  <c r="A520" i="4"/>
  <c r="C520" i="4"/>
  <c r="D520" i="4"/>
  <c r="P520" i="4"/>
  <c r="Q520" i="4"/>
  <c r="R520" i="4"/>
  <c r="A521" i="4"/>
  <c r="C521" i="4"/>
  <c r="D521" i="4"/>
  <c r="P521" i="4"/>
  <c r="Q521" i="4"/>
  <c r="R521" i="4"/>
  <c r="A522" i="4"/>
  <c r="C522" i="4"/>
  <c r="D522" i="4"/>
  <c r="P522" i="4"/>
  <c r="Q522" i="4"/>
  <c r="R522" i="4"/>
  <c r="A523" i="4"/>
  <c r="C523" i="4"/>
  <c r="D523" i="4"/>
  <c r="P523" i="4"/>
  <c r="Q523" i="4"/>
  <c r="R523" i="4"/>
  <c r="A524" i="4"/>
  <c r="C524" i="4"/>
  <c r="D524" i="4"/>
  <c r="P524" i="4"/>
  <c r="Q524" i="4"/>
  <c r="R524" i="4"/>
  <c r="A525" i="4"/>
  <c r="C525" i="4"/>
  <c r="D525" i="4"/>
  <c r="P525" i="4"/>
  <c r="Q525" i="4"/>
  <c r="R525" i="4"/>
  <c r="A526" i="4"/>
  <c r="C526" i="4"/>
  <c r="D526" i="4"/>
  <c r="P526" i="4"/>
  <c r="Q526" i="4"/>
  <c r="R526" i="4"/>
  <c r="J219" i="2" s="1"/>
  <c r="A527" i="4"/>
  <c r="C527" i="4"/>
  <c r="D527" i="4"/>
  <c r="P527" i="4"/>
  <c r="Q527" i="4"/>
  <c r="R527" i="4"/>
  <c r="J220" i="2" s="1"/>
  <c r="A528" i="4"/>
  <c r="C528" i="4"/>
  <c r="D528" i="4"/>
  <c r="P528" i="4"/>
  <c r="Q528" i="4"/>
  <c r="R528" i="4"/>
  <c r="J221" i="2" s="1"/>
  <c r="A529" i="4"/>
  <c r="C529" i="4"/>
  <c r="D529" i="4"/>
  <c r="P529" i="4"/>
  <c r="Q529" i="4"/>
  <c r="R529" i="4"/>
  <c r="A530" i="4"/>
  <c r="C530" i="4"/>
  <c r="D530" i="4"/>
  <c r="P530" i="4"/>
  <c r="Q530" i="4"/>
  <c r="R530" i="4"/>
  <c r="A531" i="4"/>
  <c r="C531" i="4"/>
  <c r="D531" i="4"/>
  <c r="P531" i="4"/>
  <c r="Q531" i="4"/>
  <c r="R531" i="4"/>
  <c r="A532" i="4"/>
  <c r="C532" i="4"/>
  <c r="D532" i="4"/>
  <c r="P532" i="4"/>
  <c r="Q532" i="4"/>
  <c r="R532" i="4"/>
  <c r="A533" i="4"/>
  <c r="C533" i="4"/>
  <c r="D533" i="4"/>
  <c r="P533" i="4"/>
  <c r="Q533" i="4"/>
  <c r="R533" i="4"/>
  <c r="A534" i="4"/>
  <c r="C534" i="4"/>
  <c r="D534" i="4"/>
  <c r="P534" i="4"/>
  <c r="Q534" i="4"/>
  <c r="R534" i="4"/>
  <c r="A535" i="4"/>
  <c r="C535" i="4"/>
  <c r="D535" i="4"/>
  <c r="P535" i="4"/>
  <c r="Q535" i="4"/>
  <c r="R535" i="4"/>
  <c r="J228" i="2" s="1"/>
  <c r="A536" i="4"/>
  <c r="C536" i="4"/>
  <c r="D536" i="4"/>
  <c r="P536" i="4"/>
  <c r="Q536" i="4"/>
  <c r="R536" i="4"/>
  <c r="A537" i="4"/>
  <c r="C537" i="4"/>
  <c r="D537" i="4"/>
  <c r="P537" i="4"/>
  <c r="Q537" i="4"/>
  <c r="R537" i="4"/>
  <c r="A538" i="4"/>
  <c r="C538" i="4"/>
  <c r="D538" i="4"/>
  <c r="P538" i="4"/>
  <c r="Q538" i="4"/>
  <c r="R538" i="4"/>
  <c r="J231" i="2" s="1"/>
  <c r="A539" i="4"/>
  <c r="C539" i="4"/>
  <c r="D539" i="4"/>
  <c r="P539" i="4"/>
  <c r="Q539" i="4"/>
  <c r="R539" i="4"/>
  <c r="J232" i="2" s="1"/>
  <c r="A540" i="4"/>
  <c r="C540" i="4"/>
  <c r="D540" i="4"/>
  <c r="P540" i="4"/>
  <c r="Q540" i="4"/>
  <c r="R540" i="4"/>
  <c r="J233" i="2" s="1"/>
  <c r="A541" i="4"/>
  <c r="C541" i="4"/>
  <c r="D541" i="4"/>
  <c r="P541" i="4"/>
  <c r="Q541" i="4"/>
  <c r="R541" i="4"/>
  <c r="A542" i="4"/>
  <c r="C542" i="4"/>
  <c r="D542" i="4"/>
  <c r="P542" i="4"/>
  <c r="Q542" i="4"/>
  <c r="R542" i="4"/>
  <c r="A543" i="4"/>
  <c r="C543" i="4"/>
  <c r="D543" i="4"/>
  <c r="P543" i="4"/>
  <c r="Q543" i="4"/>
  <c r="R543" i="4"/>
  <c r="J236" i="2" s="1"/>
  <c r="A544" i="4"/>
  <c r="C544" i="4"/>
  <c r="D544" i="4"/>
  <c r="P544" i="4"/>
  <c r="Q544" i="4"/>
  <c r="R544" i="4"/>
  <c r="A545" i="4"/>
  <c r="C545" i="4"/>
  <c r="D545" i="4"/>
  <c r="P545" i="4"/>
  <c r="Q545" i="4"/>
  <c r="R545" i="4"/>
  <c r="A546" i="4"/>
  <c r="C546" i="4"/>
  <c r="D546" i="4"/>
  <c r="P546" i="4"/>
  <c r="Q546" i="4"/>
  <c r="R546" i="4"/>
  <c r="A547" i="4"/>
  <c r="C547" i="4"/>
  <c r="D547" i="4"/>
  <c r="P547" i="4"/>
  <c r="Q547" i="4"/>
  <c r="R547" i="4"/>
  <c r="A548" i="4"/>
  <c r="C548" i="4"/>
  <c r="D548" i="4"/>
  <c r="P548" i="4"/>
  <c r="Q548" i="4"/>
  <c r="R548" i="4"/>
  <c r="J241" i="2" s="1"/>
  <c r="A549" i="4"/>
  <c r="C549" i="4"/>
  <c r="D549" i="4"/>
  <c r="P549" i="4"/>
  <c r="Q549" i="4"/>
  <c r="R549" i="4"/>
  <c r="J242" i="2" s="1"/>
  <c r="A550" i="4"/>
  <c r="C550" i="4"/>
  <c r="D550" i="4"/>
  <c r="P550" i="4"/>
  <c r="Q550" i="4"/>
  <c r="R550" i="4"/>
  <c r="J243" i="2" s="1"/>
  <c r="A551" i="4"/>
  <c r="C551" i="4"/>
  <c r="D551" i="4"/>
  <c r="P551" i="4"/>
  <c r="Q551" i="4"/>
  <c r="R551" i="4"/>
  <c r="J244" i="2" s="1"/>
  <c r="A552" i="4"/>
  <c r="C552" i="4"/>
  <c r="D552" i="4"/>
  <c r="P552" i="4"/>
  <c r="Q552" i="4"/>
  <c r="R552" i="4"/>
  <c r="J245" i="2" s="1"/>
  <c r="A553" i="4"/>
  <c r="C553" i="4"/>
  <c r="D553" i="4"/>
  <c r="P553" i="4"/>
  <c r="Q553" i="4"/>
  <c r="R553" i="4"/>
  <c r="A554" i="4"/>
  <c r="C554" i="4"/>
  <c r="D554" i="4"/>
  <c r="P554" i="4"/>
  <c r="Q554" i="4"/>
  <c r="R554" i="4"/>
  <c r="A555" i="4"/>
  <c r="C555" i="4"/>
  <c r="D555" i="4"/>
  <c r="P555" i="4"/>
  <c r="Q555" i="4"/>
  <c r="R555" i="4"/>
  <c r="A556" i="4"/>
  <c r="C556" i="4"/>
  <c r="D556" i="4"/>
  <c r="P556" i="4"/>
  <c r="Q556" i="4"/>
  <c r="R556" i="4"/>
  <c r="A557" i="4"/>
  <c r="C557" i="4"/>
  <c r="D557" i="4"/>
  <c r="P557" i="4"/>
  <c r="Q557" i="4"/>
  <c r="R557" i="4"/>
  <c r="A558" i="4"/>
  <c r="C558" i="4"/>
  <c r="D558" i="4"/>
  <c r="P558" i="4"/>
  <c r="Q558" i="4"/>
  <c r="R558" i="4"/>
  <c r="A559" i="4"/>
  <c r="C559" i="4"/>
  <c r="D559" i="4"/>
  <c r="P559" i="4"/>
  <c r="Q559" i="4"/>
  <c r="R559" i="4"/>
  <c r="A560" i="4"/>
  <c r="C560" i="4"/>
  <c r="D560" i="4"/>
  <c r="P560" i="4"/>
  <c r="Q560" i="4"/>
  <c r="R560" i="4"/>
  <c r="A561" i="4"/>
  <c r="C561" i="4"/>
  <c r="D561" i="4"/>
  <c r="P561" i="4"/>
  <c r="Q561" i="4"/>
  <c r="R561" i="4"/>
  <c r="A562" i="4"/>
  <c r="C562" i="4"/>
  <c r="D562" i="4"/>
  <c r="P562" i="4"/>
  <c r="Q562" i="4"/>
  <c r="R562" i="4"/>
  <c r="J255" i="2" s="1"/>
  <c r="A563" i="4"/>
  <c r="C563" i="4"/>
  <c r="D563" i="4"/>
  <c r="P563" i="4"/>
  <c r="Q563" i="4"/>
  <c r="R563" i="4"/>
  <c r="A564" i="4"/>
  <c r="C564" i="4"/>
  <c r="D564" i="4"/>
  <c r="P564" i="4"/>
  <c r="Q564" i="4"/>
  <c r="R564" i="4"/>
  <c r="A565" i="4"/>
  <c r="C565" i="4"/>
  <c r="D565" i="4"/>
  <c r="P565" i="4"/>
  <c r="Q565" i="4"/>
  <c r="R565" i="4"/>
  <c r="A566" i="4"/>
  <c r="C566" i="4"/>
  <c r="D566" i="4"/>
  <c r="P566" i="4"/>
  <c r="Q566" i="4"/>
  <c r="R566" i="4"/>
  <c r="J259" i="2" s="1"/>
  <c r="A567" i="4"/>
  <c r="C567" i="4"/>
  <c r="D567" i="4"/>
  <c r="P567" i="4"/>
  <c r="Q567" i="4"/>
  <c r="R567" i="4"/>
  <c r="A568" i="4"/>
  <c r="C568" i="4"/>
  <c r="D568" i="4"/>
  <c r="P568" i="4"/>
  <c r="Q568" i="4"/>
  <c r="R568" i="4"/>
  <c r="A569" i="4"/>
  <c r="C569" i="4"/>
  <c r="D569" i="4"/>
  <c r="P569" i="4"/>
  <c r="Q569" i="4"/>
  <c r="R569" i="4"/>
  <c r="A570" i="4"/>
  <c r="C570" i="4"/>
  <c r="D570" i="4"/>
  <c r="P570" i="4"/>
  <c r="Q570" i="4"/>
  <c r="R570" i="4"/>
  <c r="A571" i="4"/>
  <c r="C571" i="4"/>
  <c r="D571" i="4"/>
  <c r="P571" i="4"/>
  <c r="Q571" i="4"/>
  <c r="R571" i="4"/>
  <c r="A572" i="4"/>
  <c r="C572" i="4"/>
  <c r="D572" i="4"/>
  <c r="P572" i="4"/>
  <c r="Q572" i="4"/>
  <c r="R572" i="4"/>
  <c r="J265" i="2" s="1"/>
  <c r="A573" i="4"/>
  <c r="C573" i="4"/>
  <c r="D573" i="4"/>
  <c r="P573" i="4"/>
  <c r="Q573" i="4"/>
  <c r="R573" i="4"/>
  <c r="A574" i="4"/>
  <c r="C574" i="4"/>
  <c r="D574" i="4"/>
  <c r="P574" i="4"/>
  <c r="Q574" i="4"/>
  <c r="R574" i="4"/>
  <c r="A575" i="4"/>
  <c r="C575" i="4"/>
  <c r="D575" i="4"/>
  <c r="P575" i="4"/>
  <c r="Q575" i="4"/>
  <c r="R575" i="4"/>
  <c r="A576" i="4"/>
  <c r="C576" i="4"/>
  <c r="D576" i="4"/>
  <c r="P576" i="4"/>
  <c r="Q576" i="4"/>
  <c r="R576" i="4"/>
  <c r="A577" i="4"/>
  <c r="C577" i="4"/>
  <c r="D577" i="4"/>
  <c r="P577" i="4"/>
  <c r="Q577" i="4"/>
  <c r="R577" i="4"/>
  <c r="A578" i="4"/>
  <c r="C578" i="4"/>
  <c r="D578" i="4"/>
  <c r="P578" i="4"/>
  <c r="Q578" i="4"/>
  <c r="R578" i="4"/>
  <c r="J271" i="2" s="1"/>
  <c r="A579" i="4"/>
  <c r="C579" i="4"/>
  <c r="D579" i="4"/>
  <c r="P579" i="4"/>
  <c r="Q579" i="4"/>
  <c r="R579" i="4"/>
  <c r="A580" i="4"/>
  <c r="C580" i="4"/>
  <c r="D580" i="4"/>
  <c r="P580" i="4"/>
  <c r="Q580" i="4"/>
  <c r="R580" i="4"/>
  <c r="A581" i="4"/>
  <c r="C581" i="4"/>
  <c r="D581" i="4"/>
  <c r="P581" i="4"/>
  <c r="Q581" i="4"/>
  <c r="R581" i="4"/>
  <c r="A582" i="4"/>
  <c r="C582" i="4"/>
  <c r="D582" i="4"/>
  <c r="P582" i="4"/>
  <c r="Q582" i="4"/>
  <c r="R582" i="4"/>
  <c r="A583" i="4"/>
  <c r="C583" i="4"/>
  <c r="D583" i="4"/>
  <c r="P583" i="4"/>
  <c r="Q583" i="4"/>
  <c r="R583" i="4"/>
  <c r="A584" i="4"/>
  <c r="C584" i="4"/>
  <c r="D584" i="4"/>
  <c r="P584" i="4"/>
  <c r="Q584" i="4"/>
  <c r="R584" i="4"/>
  <c r="A585" i="4"/>
  <c r="C585" i="4"/>
  <c r="D585" i="4"/>
  <c r="P585" i="4"/>
  <c r="Q585" i="4"/>
  <c r="R585" i="4"/>
  <c r="A586" i="4"/>
  <c r="C586" i="4"/>
  <c r="D586" i="4"/>
  <c r="P586" i="4"/>
  <c r="Q586" i="4"/>
  <c r="R586" i="4"/>
  <c r="A587" i="4"/>
  <c r="C587" i="4"/>
  <c r="D587" i="4"/>
  <c r="P587" i="4"/>
  <c r="Q587" i="4"/>
  <c r="R587" i="4"/>
  <c r="A588" i="4"/>
  <c r="C588" i="4"/>
  <c r="D588" i="4"/>
  <c r="P588" i="4"/>
  <c r="Q588" i="4"/>
  <c r="R588" i="4"/>
  <c r="A589" i="4"/>
  <c r="C589" i="4"/>
  <c r="D589" i="4"/>
  <c r="P589" i="4"/>
  <c r="Q589" i="4"/>
  <c r="R589" i="4"/>
  <c r="J282" i="2" s="1"/>
  <c r="A590" i="4"/>
  <c r="C590" i="4"/>
  <c r="D590" i="4"/>
  <c r="P590" i="4"/>
  <c r="Q590" i="4"/>
  <c r="R590" i="4"/>
  <c r="A591" i="4"/>
  <c r="C591" i="4"/>
  <c r="D591" i="4"/>
  <c r="P591" i="4"/>
  <c r="Q591" i="4"/>
  <c r="R591" i="4"/>
  <c r="A592" i="4"/>
  <c r="C592" i="4"/>
  <c r="D592" i="4"/>
  <c r="P592" i="4"/>
  <c r="Q592" i="4"/>
  <c r="R592" i="4"/>
  <c r="A593" i="4"/>
  <c r="C593" i="4"/>
  <c r="D593" i="4"/>
  <c r="P593" i="4"/>
  <c r="Q593" i="4"/>
  <c r="R593" i="4"/>
  <c r="A594" i="4"/>
  <c r="C594" i="4"/>
  <c r="D594" i="4"/>
  <c r="P594" i="4"/>
  <c r="Q594" i="4"/>
  <c r="R594" i="4"/>
  <c r="A595" i="4"/>
  <c r="C595" i="4"/>
  <c r="D595" i="4"/>
  <c r="P595" i="4"/>
  <c r="Q595" i="4"/>
  <c r="R595" i="4"/>
  <c r="A596" i="4"/>
  <c r="C596" i="4"/>
  <c r="D596" i="4"/>
  <c r="P596" i="4"/>
  <c r="Q596" i="4"/>
  <c r="R596" i="4"/>
  <c r="A597" i="4"/>
  <c r="C597" i="4"/>
  <c r="D597" i="4"/>
  <c r="P597" i="4"/>
  <c r="Q597" i="4"/>
  <c r="R597" i="4"/>
  <c r="A598" i="4"/>
  <c r="C598" i="4"/>
  <c r="D598" i="4"/>
  <c r="P598" i="4"/>
  <c r="Q598" i="4"/>
  <c r="R598" i="4"/>
  <c r="A599" i="4"/>
  <c r="C599" i="4"/>
  <c r="D599" i="4"/>
  <c r="P599" i="4"/>
  <c r="Q599" i="4"/>
  <c r="R599" i="4"/>
  <c r="A600" i="4"/>
  <c r="C600" i="4"/>
  <c r="D600" i="4"/>
  <c r="P600" i="4"/>
  <c r="Q600" i="4"/>
  <c r="R600" i="4"/>
  <c r="A601" i="4"/>
  <c r="C601" i="4"/>
  <c r="D601" i="4"/>
  <c r="P601" i="4"/>
  <c r="Q601" i="4"/>
  <c r="R601" i="4"/>
  <c r="A602" i="4"/>
  <c r="C602" i="4"/>
  <c r="D602" i="4"/>
  <c r="P602" i="4"/>
  <c r="Q602" i="4"/>
  <c r="R602" i="4"/>
  <c r="A603" i="4"/>
  <c r="C603" i="4"/>
  <c r="D603" i="4"/>
  <c r="P603" i="4"/>
  <c r="Q603" i="4"/>
  <c r="R603" i="4"/>
  <c r="A604" i="4"/>
  <c r="C604" i="4"/>
  <c r="D604" i="4"/>
  <c r="P604" i="4"/>
  <c r="Q604" i="4"/>
  <c r="R604" i="4"/>
  <c r="A605" i="4"/>
  <c r="C605" i="4"/>
  <c r="D605" i="4"/>
  <c r="P605" i="4"/>
  <c r="Q605" i="4"/>
  <c r="R605" i="4"/>
  <c r="A606" i="4"/>
  <c r="C606" i="4"/>
  <c r="D606" i="4"/>
  <c r="P606" i="4"/>
  <c r="Q606" i="4"/>
  <c r="R606" i="4"/>
  <c r="A607" i="4"/>
  <c r="C607" i="4"/>
  <c r="D607" i="4"/>
  <c r="P607" i="4"/>
  <c r="Q607" i="4"/>
  <c r="R607" i="4"/>
  <c r="J300" i="2" s="1"/>
  <c r="A608" i="4"/>
  <c r="C608" i="4"/>
  <c r="D608" i="4"/>
  <c r="P608" i="4"/>
  <c r="Q608" i="4"/>
  <c r="R608" i="4"/>
  <c r="J301" i="2" s="1"/>
  <c r="A609" i="4"/>
  <c r="C609" i="4"/>
  <c r="D609" i="4"/>
  <c r="P609" i="4"/>
  <c r="Q609" i="4"/>
  <c r="R609" i="4"/>
  <c r="A610" i="4"/>
  <c r="C610" i="4"/>
  <c r="D610" i="4"/>
  <c r="P610" i="4"/>
  <c r="Q610" i="4"/>
  <c r="R610" i="4"/>
  <c r="A611" i="4"/>
  <c r="C611" i="4"/>
  <c r="D611" i="4"/>
  <c r="P611" i="4"/>
  <c r="Q611" i="4"/>
  <c r="R611" i="4"/>
  <c r="J304" i="2" s="1"/>
  <c r="A612" i="4"/>
  <c r="C612" i="4"/>
  <c r="D612" i="4"/>
  <c r="P612" i="4"/>
  <c r="Q612" i="4"/>
  <c r="R612" i="4"/>
  <c r="A613" i="4"/>
  <c r="C613" i="4"/>
  <c r="D613" i="4"/>
  <c r="P613" i="4"/>
  <c r="Q613" i="4"/>
  <c r="R613" i="4"/>
  <c r="A614" i="4"/>
  <c r="C614" i="4"/>
  <c r="D614" i="4"/>
  <c r="P614" i="4"/>
  <c r="Q614" i="4"/>
  <c r="R614" i="4"/>
  <c r="A615" i="4"/>
  <c r="C615" i="4"/>
  <c r="D615" i="4"/>
  <c r="P615" i="4"/>
  <c r="Q615" i="4"/>
  <c r="R615" i="4"/>
  <c r="A616" i="4"/>
  <c r="C616" i="4"/>
  <c r="D616" i="4"/>
  <c r="P616" i="4"/>
  <c r="Q616" i="4"/>
  <c r="R616" i="4"/>
  <c r="J309" i="2" s="1"/>
  <c r="A617" i="4"/>
  <c r="C617" i="4"/>
  <c r="D617" i="4"/>
  <c r="P617" i="4"/>
  <c r="Q617" i="4"/>
  <c r="R617" i="4"/>
  <c r="A618" i="4"/>
  <c r="C618" i="4"/>
  <c r="D618" i="4"/>
  <c r="P618" i="4"/>
  <c r="Q618" i="4"/>
  <c r="R618" i="4"/>
  <c r="A619" i="4"/>
  <c r="C619" i="4"/>
  <c r="D619" i="4"/>
  <c r="P619" i="4"/>
  <c r="Q619" i="4"/>
  <c r="R619" i="4"/>
  <c r="A620" i="4"/>
  <c r="C620" i="4"/>
  <c r="D620" i="4"/>
  <c r="P620" i="4"/>
  <c r="Q620" i="4"/>
  <c r="R620" i="4"/>
  <c r="A621" i="4"/>
  <c r="C621" i="4"/>
  <c r="D621" i="4"/>
  <c r="P621" i="4"/>
  <c r="Q621" i="4"/>
  <c r="R621" i="4"/>
  <c r="A622" i="4"/>
  <c r="C622" i="4"/>
  <c r="D622" i="4"/>
  <c r="P622" i="4"/>
  <c r="Q622" i="4"/>
  <c r="R622" i="4"/>
  <c r="A623" i="4"/>
  <c r="C623" i="4"/>
  <c r="D623" i="4"/>
  <c r="P623" i="4"/>
  <c r="Q623" i="4"/>
  <c r="R623" i="4"/>
  <c r="A624" i="4"/>
  <c r="C624" i="4"/>
  <c r="D624" i="4"/>
  <c r="P624" i="4"/>
  <c r="Q624" i="4"/>
  <c r="R624" i="4"/>
  <c r="A625" i="4"/>
  <c r="C625" i="4"/>
  <c r="D625" i="4"/>
  <c r="P625" i="4"/>
  <c r="Q625" i="4"/>
  <c r="R625" i="4"/>
  <c r="A626" i="4"/>
  <c r="C626" i="4"/>
  <c r="D626" i="4"/>
  <c r="P626" i="4"/>
  <c r="Q626" i="4"/>
  <c r="R626" i="4"/>
  <c r="A627" i="4"/>
  <c r="C627" i="4"/>
  <c r="D627" i="4"/>
  <c r="P627" i="4"/>
  <c r="Q627" i="4"/>
  <c r="R627" i="4"/>
  <c r="A628" i="4"/>
  <c r="C628" i="4"/>
  <c r="D628" i="4"/>
  <c r="P628" i="4"/>
  <c r="Q628" i="4"/>
  <c r="R628" i="4"/>
  <c r="A629" i="4"/>
  <c r="C629" i="4"/>
  <c r="D629" i="4"/>
  <c r="P629" i="4"/>
  <c r="Q629" i="4"/>
  <c r="R629" i="4"/>
  <c r="A630" i="4"/>
  <c r="C630" i="4"/>
  <c r="D630" i="4"/>
  <c r="P630" i="4"/>
  <c r="Q630" i="4"/>
  <c r="R630" i="4"/>
  <c r="A631" i="4"/>
  <c r="C631" i="4"/>
  <c r="D631" i="4"/>
  <c r="P631" i="4"/>
  <c r="Q631" i="4"/>
  <c r="R631" i="4"/>
  <c r="A632" i="4"/>
  <c r="C632" i="4"/>
  <c r="D632" i="4"/>
  <c r="P632" i="4"/>
  <c r="Q632" i="4"/>
  <c r="R632" i="4"/>
  <c r="A633" i="4"/>
  <c r="C633" i="4"/>
  <c r="D633" i="4"/>
  <c r="P633" i="4"/>
  <c r="Q633" i="4"/>
  <c r="R633" i="4"/>
  <c r="A634" i="4"/>
  <c r="C634" i="4"/>
  <c r="D634" i="4"/>
  <c r="P634" i="4"/>
  <c r="Q634" i="4"/>
  <c r="R634" i="4"/>
  <c r="A635" i="4"/>
  <c r="C635" i="4"/>
  <c r="D635" i="4"/>
  <c r="P635" i="4"/>
  <c r="Q635" i="4"/>
  <c r="R635" i="4"/>
  <c r="A636" i="4"/>
  <c r="C636" i="4"/>
  <c r="D636" i="4"/>
  <c r="P636" i="4"/>
  <c r="Q636" i="4"/>
  <c r="R636" i="4"/>
  <c r="A637" i="4"/>
  <c r="C637" i="4"/>
  <c r="D637" i="4"/>
  <c r="P637" i="4"/>
  <c r="Q637" i="4"/>
  <c r="R637" i="4"/>
  <c r="A638" i="4"/>
  <c r="C638" i="4"/>
  <c r="D638" i="4"/>
  <c r="P638" i="4"/>
  <c r="Q638" i="4"/>
  <c r="R638" i="4"/>
  <c r="A639" i="4"/>
  <c r="C639" i="4"/>
  <c r="D639" i="4"/>
  <c r="P639" i="4"/>
  <c r="Q639" i="4"/>
  <c r="R639" i="4"/>
  <c r="A640" i="4"/>
  <c r="C640" i="4"/>
  <c r="D640" i="4"/>
  <c r="P640" i="4"/>
  <c r="Q640" i="4"/>
  <c r="R640" i="4"/>
  <c r="A641" i="4"/>
  <c r="C641" i="4"/>
  <c r="D641" i="4"/>
  <c r="P641" i="4"/>
  <c r="Q641" i="4"/>
  <c r="R641" i="4"/>
  <c r="A642" i="4"/>
  <c r="C642" i="4"/>
  <c r="D642" i="4"/>
  <c r="P642" i="4"/>
  <c r="Q642" i="4"/>
  <c r="R642" i="4"/>
  <c r="A643" i="4"/>
  <c r="C643" i="4"/>
  <c r="D643" i="4"/>
  <c r="P643" i="4"/>
  <c r="Q643" i="4"/>
  <c r="R643" i="4"/>
  <c r="A644" i="4"/>
  <c r="C644" i="4"/>
  <c r="D644" i="4"/>
  <c r="P644" i="4"/>
  <c r="Q644" i="4"/>
  <c r="R644" i="4"/>
  <c r="A645" i="4"/>
  <c r="C645" i="4"/>
  <c r="D645" i="4"/>
  <c r="P645" i="4"/>
  <c r="Q645" i="4"/>
  <c r="R645" i="4"/>
  <c r="A646" i="4"/>
  <c r="C646" i="4"/>
  <c r="D646" i="4"/>
  <c r="P646" i="4"/>
  <c r="Q646" i="4"/>
  <c r="R646" i="4"/>
  <c r="A647" i="4"/>
  <c r="C647" i="4"/>
  <c r="D647" i="4"/>
  <c r="P647" i="4"/>
  <c r="Q647" i="4"/>
  <c r="R647" i="4"/>
  <c r="A648" i="4"/>
  <c r="C648" i="4"/>
  <c r="D648" i="4"/>
  <c r="P648" i="4"/>
  <c r="Q648" i="4"/>
  <c r="R648" i="4"/>
  <c r="A649" i="4"/>
  <c r="C649" i="4"/>
  <c r="D649" i="4"/>
  <c r="P649" i="4"/>
  <c r="Q649" i="4"/>
  <c r="R649" i="4"/>
  <c r="A650" i="4"/>
  <c r="C650" i="4"/>
  <c r="D650" i="4"/>
  <c r="P650" i="4"/>
  <c r="Q650" i="4"/>
  <c r="R650" i="4"/>
  <c r="A651" i="4"/>
  <c r="C651" i="4"/>
  <c r="D651" i="4"/>
  <c r="P651" i="4"/>
  <c r="Q651" i="4"/>
  <c r="R651" i="4"/>
  <c r="A652" i="4"/>
  <c r="C652" i="4"/>
  <c r="D652" i="4"/>
  <c r="P652" i="4"/>
  <c r="Q652" i="4"/>
  <c r="R652" i="4"/>
  <c r="A653" i="4"/>
  <c r="C653" i="4"/>
  <c r="D653" i="4"/>
  <c r="P653" i="4"/>
  <c r="Q653" i="4"/>
  <c r="R653" i="4"/>
  <c r="A654" i="4"/>
  <c r="C654" i="4"/>
  <c r="D654" i="4"/>
  <c r="P654" i="4"/>
  <c r="Q654" i="4"/>
  <c r="R654" i="4"/>
  <c r="A655" i="4"/>
  <c r="C655" i="4"/>
  <c r="D655" i="4"/>
  <c r="P655" i="4"/>
  <c r="Q655" i="4"/>
  <c r="R655" i="4"/>
  <c r="A656" i="4"/>
  <c r="C656" i="4"/>
  <c r="D656" i="4"/>
  <c r="P656" i="4"/>
  <c r="Q656" i="4"/>
  <c r="R656" i="4"/>
  <c r="A657" i="4"/>
  <c r="C657" i="4"/>
  <c r="D657" i="4"/>
  <c r="P657" i="4"/>
  <c r="Q657" i="4"/>
  <c r="R657" i="4"/>
  <c r="A658" i="4"/>
  <c r="C658" i="4"/>
  <c r="D658" i="4"/>
  <c r="P658" i="4"/>
  <c r="Q658" i="4"/>
  <c r="R658" i="4"/>
  <c r="A659" i="4"/>
  <c r="C659" i="4"/>
  <c r="D659" i="4"/>
  <c r="P659" i="4"/>
  <c r="Q659" i="4"/>
  <c r="R659" i="4"/>
  <c r="A660" i="4"/>
  <c r="C660" i="4"/>
  <c r="D660" i="4"/>
  <c r="P660" i="4"/>
  <c r="Q660" i="4"/>
  <c r="R660" i="4"/>
  <c r="A661" i="4"/>
  <c r="C661" i="4"/>
  <c r="D661" i="4"/>
  <c r="P661" i="4"/>
  <c r="Q661" i="4"/>
  <c r="R661" i="4"/>
  <c r="A662" i="4"/>
  <c r="C662" i="4"/>
  <c r="D662" i="4"/>
  <c r="P662" i="4"/>
  <c r="Q662" i="4"/>
  <c r="R662" i="4"/>
  <c r="A663" i="4"/>
  <c r="C663" i="4"/>
  <c r="D663" i="4"/>
  <c r="P663" i="4"/>
  <c r="Q663" i="4"/>
  <c r="R663" i="4"/>
  <c r="A664" i="4"/>
  <c r="C664" i="4"/>
  <c r="D664" i="4"/>
  <c r="P664" i="4"/>
  <c r="Q664" i="4"/>
  <c r="R664" i="4"/>
  <c r="A665" i="4"/>
  <c r="C665" i="4"/>
  <c r="D665" i="4"/>
  <c r="P665" i="4"/>
  <c r="Q665" i="4"/>
  <c r="R665" i="4"/>
  <c r="A666" i="4"/>
  <c r="C666" i="4"/>
  <c r="D666" i="4"/>
  <c r="P666" i="4"/>
  <c r="Q666" i="4"/>
  <c r="R666" i="4"/>
  <c r="A667" i="4"/>
  <c r="C667" i="4"/>
  <c r="D667" i="4"/>
  <c r="P667" i="4"/>
  <c r="Q667" i="4"/>
  <c r="R667" i="4"/>
  <c r="A668" i="4"/>
  <c r="C668" i="4"/>
  <c r="D668" i="4"/>
  <c r="P668" i="4"/>
  <c r="Q668" i="4"/>
  <c r="R668" i="4"/>
  <c r="A669" i="4"/>
  <c r="C669" i="4"/>
  <c r="D669" i="4"/>
  <c r="P669" i="4"/>
  <c r="Q669" i="4"/>
  <c r="R669" i="4"/>
  <c r="A670" i="4"/>
  <c r="C670" i="4"/>
  <c r="D670" i="4"/>
  <c r="P670" i="4"/>
  <c r="Q670" i="4"/>
  <c r="R670" i="4"/>
  <c r="A671" i="4"/>
  <c r="C671" i="4"/>
  <c r="D671" i="4"/>
  <c r="P671" i="4"/>
  <c r="Q671" i="4"/>
  <c r="R671" i="4"/>
  <c r="A672" i="4"/>
  <c r="C672" i="4"/>
  <c r="D672" i="4"/>
  <c r="P672" i="4"/>
  <c r="Q672" i="4"/>
  <c r="R672" i="4"/>
  <c r="A673" i="4"/>
  <c r="C673" i="4"/>
  <c r="D673" i="4"/>
  <c r="P673" i="4"/>
  <c r="Q673" i="4"/>
  <c r="R673" i="4"/>
  <c r="A674" i="4"/>
  <c r="C674" i="4"/>
  <c r="D674" i="4"/>
  <c r="P674" i="4"/>
  <c r="Q674" i="4"/>
  <c r="R674" i="4"/>
  <c r="A675" i="4"/>
  <c r="C675" i="4"/>
  <c r="D675" i="4"/>
  <c r="P675" i="4"/>
  <c r="Q675" i="4"/>
  <c r="R675" i="4"/>
  <c r="A676" i="4"/>
  <c r="C676" i="4"/>
  <c r="D676" i="4"/>
  <c r="P676" i="4"/>
  <c r="Q676" i="4"/>
  <c r="R676" i="4"/>
  <c r="A677" i="4"/>
  <c r="C677" i="4"/>
  <c r="D677" i="4"/>
  <c r="P677" i="4"/>
  <c r="Q677" i="4"/>
  <c r="R677" i="4"/>
  <c r="A678" i="4"/>
  <c r="C678" i="4"/>
  <c r="D678" i="4"/>
  <c r="P678" i="4"/>
  <c r="Q678" i="4"/>
  <c r="R678" i="4"/>
  <c r="A679" i="4"/>
  <c r="C679" i="4"/>
  <c r="D679" i="4"/>
  <c r="P679" i="4"/>
  <c r="Q679" i="4"/>
  <c r="R679" i="4"/>
  <c r="A680" i="4"/>
  <c r="C680" i="4"/>
  <c r="D680" i="4"/>
  <c r="P680" i="4"/>
  <c r="Q680" i="4"/>
  <c r="R680" i="4"/>
  <c r="A681" i="4"/>
  <c r="C681" i="4"/>
  <c r="D681" i="4"/>
  <c r="P681" i="4"/>
  <c r="Q681" i="4"/>
  <c r="R681" i="4"/>
  <c r="A682" i="4"/>
  <c r="C682" i="4"/>
  <c r="D682" i="4"/>
  <c r="P682" i="4"/>
  <c r="Q682" i="4"/>
  <c r="R682" i="4"/>
  <c r="A683" i="4"/>
  <c r="C683" i="4"/>
  <c r="D683" i="4"/>
  <c r="P683" i="4"/>
  <c r="Q683" i="4"/>
  <c r="R683" i="4"/>
  <c r="A684" i="4"/>
  <c r="C684" i="4"/>
  <c r="D684" i="4"/>
  <c r="P684" i="4"/>
  <c r="Q684" i="4"/>
  <c r="R684" i="4"/>
  <c r="A685" i="4"/>
  <c r="C685" i="4"/>
  <c r="D685" i="4"/>
  <c r="P685" i="4"/>
  <c r="Q685" i="4"/>
  <c r="R685" i="4"/>
  <c r="A686" i="4"/>
  <c r="C686" i="4"/>
  <c r="D686" i="4"/>
  <c r="P686" i="4"/>
  <c r="Q686" i="4"/>
  <c r="R686" i="4"/>
  <c r="A687" i="4"/>
  <c r="C687" i="4"/>
  <c r="D687" i="4"/>
  <c r="P687" i="4"/>
  <c r="Q687" i="4"/>
  <c r="R687" i="4"/>
  <c r="A688" i="4"/>
  <c r="C688" i="4"/>
  <c r="D688" i="4"/>
  <c r="P688" i="4"/>
  <c r="Q688" i="4"/>
  <c r="R688" i="4"/>
  <c r="A689" i="4"/>
  <c r="C689" i="4"/>
  <c r="D689" i="4"/>
  <c r="P689" i="4"/>
  <c r="Q689" i="4"/>
  <c r="R689" i="4"/>
  <c r="A690" i="4"/>
  <c r="C690" i="4"/>
  <c r="D690" i="4"/>
  <c r="P690" i="4"/>
  <c r="Q690" i="4"/>
  <c r="R690" i="4"/>
  <c r="A691" i="4"/>
  <c r="C691" i="4"/>
  <c r="D691" i="4"/>
  <c r="P691" i="4"/>
  <c r="Q691" i="4"/>
  <c r="R691" i="4"/>
  <c r="A692" i="4"/>
  <c r="C692" i="4"/>
  <c r="D692" i="4"/>
  <c r="P692" i="4"/>
  <c r="Q692" i="4"/>
  <c r="R692" i="4"/>
  <c r="A693" i="4"/>
  <c r="C693" i="4"/>
  <c r="D693" i="4"/>
  <c r="P693" i="4"/>
  <c r="Q693" i="4"/>
  <c r="R693" i="4"/>
  <c r="A694" i="4"/>
  <c r="C694" i="4"/>
  <c r="D694" i="4"/>
  <c r="P694" i="4"/>
  <c r="Q694" i="4"/>
  <c r="R694" i="4"/>
  <c r="A695" i="4"/>
  <c r="C695" i="4"/>
  <c r="D695" i="4"/>
  <c r="P695" i="4"/>
  <c r="Q695" i="4"/>
  <c r="R695" i="4"/>
  <c r="A696" i="4"/>
  <c r="C696" i="4"/>
  <c r="D696" i="4"/>
  <c r="P696" i="4"/>
  <c r="Q696" i="4"/>
  <c r="R696" i="4"/>
  <c r="A697" i="4"/>
  <c r="C697" i="4"/>
  <c r="D697" i="4"/>
  <c r="P697" i="4"/>
  <c r="Q697" i="4"/>
  <c r="R697" i="4"/>
  <c r="A698" i="4"/>
  <c r="C698" i="4"/>
  <c r="D698" i="4"/>
  <c r="P698" i="4"/>
  <c r="Q698" i="4"/>
  <c r="R698" i="4"/>
  <c r="A699" i="4"/>
  <c r="C699" i="4"/>
  <c r="D699" i="4"/>
  <c r="P699" i="4"/>
  <c r="Q699" i="4"/>
  <c r="R699" i="4"/>
  <c r="A700" i="4"/>
  <c r="C700" i="4"/>
  <c r="D700" i="4"/>
  <c r="P700" i="4"/>
  <c r="Q700" i="4"/>
  <c r="R700" i="4"/>
  <c r="A701" i="4"/>
  <c r="C701" i="4"/>
  <c r="D701" i="4"/>
  <c r="P701" i="4"/>
  <c r="Q701" i="4"/>
  <c r="R701" i="4"/>
  <c r="A702" i="4"/>
  <c r="C702" i="4"/>
  <c r="D702" i="4"/>
  <c r="P702" i="4"/>
  <c r="Q702" i="4"/>
  <c r="R702" i="4"/>
  <c r="A703" i="4"/>
  <c r="C703" i="4"/>
  <c r="D703" i="4"/>
  <c r="P703" i="4"/>
  <c r="Q703" i="4"/>
  <c r="R703" i="4"/>
  <c r="A704" i="4"/>
  <c r="C704" i="4"/>
  <c r="D704" i="4"/>
  <c r="P704" i="4"/>
  <c r="Q704" i="4"/>
  <c r="R704" i="4"/>
  <c r="A705" i="4"/>
  <c r="C705" i="4"/>
  <c r="D705" i="4"/>
  <c r="P705" i="4"/>
  <c r="Q705" i="4"/>
  <c r="R705" i="4"/>
  <c r="A706" i="4"/>
  <c r="C706" i="4"/>
  <c r="D706" i="4"/>
  <c r="P706" i="4"/>
  <c r="Q706" i="4"/>
  <c r="R706" i="4"/>
  <c r="A707" i="4"/>
  <c r="C707" i="4"/>
  <c r="D707" i="4"/>
  <c r="P707" i="4"/>
  <c r="Q707" i="4"/>
  <c r="R707" i="4"/>
  <c r="A708" i="4"/>
  <c r="C708" i="4"/>
  <c r="D708" i="4"/>
  <c r="P708" i="4"/>
  <c r="Q708" i="4"/>
  <c r="R708" i="4"/>
  <c r="A709" i="4"/>
  <c r="C709" i="4"/>
  <c r="D709" i="4"/>
  <c r="P709" i="4"/>
  <c r="Q709" i="4"/>
  <c r="R709" i="4"/>
  <c r="A710" i="4"/>
  <c r="C710" i="4"/>
  <c r="D710" i="4"/>
  <c r="P710" i="4"/>
  <c r="Q710" i="4"/>
  <c r="R710" i="4"/>
  <c r="A711" i="4"/>
  <c r="C711" i="4"/>
  <c r="D711" i="4"/>
  <c r="P711" i="4"/>
  <c r="Q711" i="4"/>
  <c r="R711" i="4"/>
  <c r="A712" i="4"/>
  <c r="C712" i="4"/>
  <c r="D712" i="4"/>
  <c r="P712" i="4"/>
  <c r="Q712" i="4"/>
  <c r="R712" i="4"/>
  <c r="A713" i="4"/>
  <c r="C713" i="4"/>
  <c r="D713" i="4"/>
  <c r="P713" i="4"/>
  <c r="Q713" i="4"/>
  <c r="R713" i="4"/>
  <c r="A714" i="4"/>
  <c r="C714" i="4"/>
  <c r="D714" i="4"/>
  <c r="P714" i="4"/>
  <c r="Q714" i="4"/>
  <c r="R714" i="4"/>
  <c r="A715" i="4"/>
  <c r="C715" i="4"/>
  <c r="D715" i="4"/>
  <c r="P715" i="4"/>
  <c r="Q715" i="4"/>
  <c r="R715" i="4"/>
  <c r="A716" i="4"/>
  <c r="C716" i="4"/>
  <c r="D716" i="4"/>
  <c r="P716" i="4"/>
  <c r="Q716" i="4"/>
  <c r="R716" i="4"/>
  <c r="A717" i="4"/>
  <c r="C717" i="4"/>
  <c r="D717" i="4"/>
  <c r="P717" i="4"/>
  <c r="Q717" i="4"/>
  <c r="R717" i="4"/>
  <c r="A718" i="4"/>
  <c r="C718" i="4"/>
  <c r="D718" i="4"/>
  <c r="P718" i="4"/>
  <c r="Q718" i="4"/>
  <c r="R718" i="4"/>
  <c r="A719" i="4"/>
  <c r="C719" i="4"/>
  <c r="D719" i="4"/>
  <c r="P719" i="4"/>
  <c r="Q719" i="4"/>
  <c r="R719" i="4"/>
  <c r="A720" i="4"/>
  <c r="C720" i="4"/>
  <c r="D720" i="4"/>
  <c r="P720" i="4"/>
  <c r="Q720" i="4"/>
  <c r="R720" i="4"/>
  <c r="A721" i="4"/>
  <c r="C721" i="4"/>
  <c r="D721" i="4"/>
  <c r="P721" i="4"/>
  <c r="Q721" i="4"/>
  <c r="R721" i="4"/>
  <c r="A315" i="3"/>
  <c r="B315" i="3"/>
  <c r="C315" i="3"/>
  <c r="D315" i="3"/>
  <c r="L315" i="3"/>
  <c r="M315" i="3" s="1"/>
  <c r="P315" i="3"/>
  <c r="Q315" i="3"/>
  <c r="R315" i="3"/>
  <c r="A316" i="3"/>
  <c r="B316" i="3"/>
  <c r="L316" i="3" s="1"/>
  <c r="C316" i="3"/>
  <c r="D316" i="3"/>
  <c r="M316" i="3"/>
  <c r="P316" i="3"/>
  <c r="Q316" i="3"/>
  <c r="R316" i="3"/>
  <c r="A317" i="3"/>
  <c r="B317" i="3"/>
  <c r="C317" i="3"/>
  <c r="D317" i="3"/>
  <c r="L317" i="3"/>
  <c r="M317" i="3" s="1"/>
  <c r="P317" i="3"/>
  <c r="Q317" i="3"/>
  <c r="R317" i="3"/>
  <c r="A318" i="3"/>
  <c r="C318" i="3"/>
  <c r="D318" i="3"/>
  <c r="L318" i="3"/>
  <c r="M318" i="3" s="1"/>
  <c r="P318" i="3"/>
  <c r="Q318" i="3"/>
  <c r="R318" i="3"/>
  <c r="A319" i="3"/>
  <c r="C319" i="3"/>
  <c r="P319" i="3"/>
  <c r="Q319" i="3"/>
  <c r="R319" i="3"/>
  <c r="A320" i="3"/>
  <c r="B320" i="3"/>
  <c r="L320" i="3" s="1"/>
  <c r="M320" i="3" s="1"/>
  <c r="C320" i="3"/>
  <c r="P320" i="3"/>
  <c r="Q320" i="3"/>
  <c r="R320" i="3"/>
  <c r="A321" i="3"/>
  <c r="B321" i="3"/>
  <c r="L321" i="3" s="1"/>
  <c r="M321" i="3" s="1"/>
  <c r="C321" i="3"/>
  <c r="P321" i="3"/>
  <c r="Q321" i="3"/>
  <c r="R321" i="3"/>
  <c r="A322" i="3"/>
  <c r="B322" i="3"/>
  <c r="C322" i="3"/>
  <c r="P322" i="3"/>
  <c r="Q322" i="3"/>
  <c r="R322" i="3"/>
  <c r="A323" i="3"/>
  <c r="B323" i="3"/>
  <c r="L323" i="3" s="1"/>
  <c r="M323" i="3" s="1"/>
  <c r="C323" i="3"/>
  <c r="P323" i="3"/>
  <c r="Q323" i="3"/>
  <c r="R323" i="3"/>
  <c r="A324" i="3"/>
  <c r="B324" i="3"/>
  <c r="L324" i="3" s="1"/>
  <c r="C324" i="3"/>
  <c r="M324" i="3"/>
  <c r="P324" i="3"/>
  <c r="Q324" i="3"/>
  <c r="R324" i="3"/>
  <c r="A325" i="3"/>
  <c r="B325" i="3"/>
  <c r="C325" i="3"/>
  <c r="L325" i="3"/>
  <c r="M325" i="3"/>
  <c r="P325" i="3"/>
  <c r="Q325" i="3"/>
  <c r="R325" i="3"/>
  <c r="A326" i="3"/>
  <c r="B326" i="3"/>
  <c r="C326" i="3"/>
  <c r="L326" i="3"/>
  <c r="M326" i="3" s="1"/>
  <c r="P326" i="3"/>
  <c r="Q326" i="3"/>
  <c r="R326" i="3"/>
  <c r="A327" i="3"/>
  <c r="B327" i="3"/>
  <c r="C327" i="3"/>
  <c r="L327" i="3"/>
  <c r="M327" i="3" s="1"/>
  <c r="P327" i="3"/>
  <c r="Q327" i="3"/>
  <c r="R327" i="3"/>
  <c r="A328" i="3"/>
  <c r="B328" i="3"/>
  <c r="L328" i="3" s="1"/>
  <c r="M328" i="3" s="1"/>
  <c r="C328" i="3"/>
  <c r="P328" i="3"/>
  <c r="Q328" i="3"/>
  <c r="R328" i="3"/>
  <c r="A329" i="3"/>
  <c r="B329" i="3"/>
  <c r="L329" i="3" s="1"/>
  <c r="M329" i="3" s="1"/>
  <c r="C329" i="3"/>
  <c r="P329" i="3"/>
  <c r="Q329" i="3"/>
  <c r="R329" i="3"/>
  <c r="A330" i="3"/>
  <c r="B330" i="3"/>
  <c r="L330" i="3" s="1"/>
  <c r="M330" i="3" s="1"/>
  <c r="C330" i="3"/>
  <c r="P330" i="3"/>
  <c r="Q330" i="3"/>
  <c r="R330" i="3"/>
  <c r="A331" i="3"/>
  <c r="B331" i="3"/>
  <c r="L331" i="3" s="1"/>
  <c r="M331" i="3" s="1"/>
  <c r="C331" i="3"/>
  <c r="P331" i="3"/>
  <c r="Q331" i="3"/>
  <c r="R331" i="3"/>
  <c r="A332" i="3"/>
  <c r="B332" i="3"/>
  <c r="L332" i="3" s="1"/>
  <c r="M332" i="3" s="1"/>
  <c r="C332" i="3"/>
  <c r="P332" i="3"/>
  <c r="Q332" i="3"/>
  <c r="R332" i="3"/>
  <c r="A333" i="3"/>
  <c r="B333" i="3"/>
  <c r="L333" i="3" s="1"/>
  <c r="M333" i="3" s="1"/>
  <c r="C333" i="3"/>
  <c r="P333" i="3"/>
  <c r="Q333" i="3"/>
  <c r="R333" i="3"/>
  <c r="A334" i="3"/>
  <c r="B334" i="3"/>
  <c r="L334" i="3" s="1"/>
  <c r="M334" i="3" s="1"/>
  <c r="C334" i="3"/>
  <c r="P334" i="3"/>
  <c r="Q334" i="3"/>
  <c r="R334" i="3"/>
  <c r="A335" i="3"/>
  <c r="B335" i="3"/>
  <c r="L335" i="3" s="1"/>
  <c r="M335" i="3" s="1"/>
  <c r="C335" i="3"/>
  <c r="P335" i="3"/>
  <c r="Q335" i="3"/>
  <c r="R335" i="3"/>
  <c r="A336" i="3"/>
  <c r="B336" i="3"/>
  <c r="L336" i="3" s="1"/>
  <c r="M336" i="3" s="1"/>
  <c r="C336" i="3"/>
  <c r="P336" i="3"/>
  <c r="Q336" i="3"/>
  <c r="R336" i="3"/>
  <c r="A337" i="3"/>
  <c r="B337" i="3"/>
  <c r="L337" i="3" s="1"/>
  <c r="C337" i="3"/>
  <c r="M337" i="3"/>
  <c r="P337" i="3"/>
  <c r="Q337" i="3"/>
  <c r="R337" i="3"/>
  <c r="A338" i="3"/>
  <c r="B338" i="3"/>
  <c r="C338" i="3"/>
  <c r="L338" i="3"/>
  <c r="M338" i="3" s="1"/>
  <c r="P338" i="3"/>
  <c r="Q338" i="3"/>
  <c r="R338" i="3"/>
  <c r="A339" i="3"/>
  <c r="B339" i="3"/>
  <c r="L339" i="3" s="1"/>
  <c r="M339" i="3" s="1"/>
  <c r="C339" i="3"/>
  <c r="P339" i="3"/>
  <c r="Q339" i="3"/>
  <c r="R339" i="3"/>
  <c r="A340" i="3"/>
  <c r="B340" i="3"/>
  <c r="L340" i="3" s="1"/>
  <c r="M340" i="3" s="1"/>
  <c r="C340" i="3"/>
  <c r="P340" i="3"/>
  <c r="Q340" i="3"/>
  <c r="R340" i="3"/>
  <c r="A341" i="3"/>
  <c r="B341" i="3"/>
  <c r="L341" i="3" s="1"/>
  <c r="M341" i="3" s="1"/>
  <c r="C341" i="3"/>
  <c r="P341" i="3"/>
  <c r="Q341" i="3"/>
  <c r="R341" i="3"/>
  <c r="A342" i="3"/>
  <c r="B342" i="3"/>
  <c r="L342" i="3" s="1"/>
  <c r="M342" i="3" s="1"/>
  <c r="C342" i="3"/>
  <c r="P342" i="3"/>
  <c r="Q342" i="3"/>
  <c r="R342" i="3"/>
  <c r="A343" i="3"/>
  <c r="B343" i="3"/>
  <c r="L343" i="3" s="1"/>
  <c r="M343" i="3" s="1"/>
  <c r="C343" i="3"/>
  <c r="P343" i="3"/>
  <c r="Q343" i="3"/>
  <c r="R343" i="3"/>
  <c r="A344" i="3"/>
  <c r="B344" i="3"/>
  <c r="L344" i="3" s="1"/>
  <c r="M344" i="3" s="1"/>
  <c r="C344" i="3"/>
  <c r="D344" i="3"/>
  <c r="P344" i="3"/>
  <c r="Q344" i="3"/>
  <c r="R344" i="3"/>
  <c r="A345" i="3"/>
  <c r="B345" i="3"/>
  <c r="L345" i="3" s="1"/>
  <c r="M345" i="3" s="1"/>
  <c r="C345" i="3"/>
  <c r="D345" i="3"/>
  <c r="P345" i="3"/>
  <c r="Q345" i="3"/>
  <c r="R345" i="3"/>
  <c r="A346" i="3"/>
  <c r="B346" i="3"/>
  <c r="L346" i="3" s="1"/>
  <c r="M346" i="3" s="1"/>
  <c r="C346" i="3"/>
  <c r="D346" i="3"/>
  <c r="P346" i="3"/>
  <c r="Q346" i="3"/>
  <c r="R346" i="3"/>
  <c r="A347" i="3"/>
  <c r="C347" i="3"/>
  <c r="D347" i="3"/>
  <c r="L347" i="3"/>
  <c r="M347" i="3" s="1"/>
  <c r="P347" i="3"/>
  <c r="Q347" i="3"/>
  <c r="R347" i="3"/>
  <c r="A348" i="3"/>
  <c r="C348" i="3"/>
  <c r="P348" i="3"/>
  <c r="Q348" i="3"/>
  <c r="R348" i="3"/>
  <c r="A349" i="3"/>
  <c r="C349" i="3"/>
  <c r="P349" i="3"/>
  <c r="Q349" i="3"/>
  <c r="R349" i="3"/>
  <c r="A350" i="3"/>
  <c r="C350" i="3"/>
  <c r="P350" i="3"/>
  <c r="Q350" i="3"/>
  <c r="R350" i="3"/>
  <c r="A351" i="3"/>
  <c r="C351" i="3"/>
  <c r="P351" i="3"/>
  <c r="Q351" i="3"/>
  <c r="R351" i="3"/>
  <c r="A352" i="3"/>
  <c r="C352" i="3"/>
  <c r="P352" i="3"/>
  <c r="Q352" i="3"/>
  <c r="R352" i="3"/>
  <c r="A353" i="3"/>
  <c r="B353" i="3"/>
  <c r="L353" i="3" s="1"/>
  <c r="M353" i="3" s="1"/>
  <c r="C353" i="3"/>
  <c r="P353" i="3"/>
  <c r="Q353" i="3"/>
  <c r="R353" i="3"/>
  <c r="A354" i="3"/>
  <c r="B354" i="3"/>
  <c r="L354" i="3" s="1"/>
  <c r="M354" i="3" s="1"/>
  <c r="C354" i="3"/>
  <c r="P354" i="3"/>
  <c r="Q354" i="3"/>
  <c r="R354" i="3"/>
  <c r="A355" i="3"/>
  <c r="B355" i="3"/>
  <c r="L355" i="3" s="1"/>
  <c r="M355" i="3" s="1"/>
  <c r="C355" i="3"/>
  <c r="P355" i="3"/>
  <c r="Q355" i="3"/>
  <c r="R355" i="3"/>
  <c r="A356" i="3"/>
  <c r="B356" i="3"/>
  <c r="L356" i="3" s="1"/>
  <c r="M356" i="3" s="1"/>
  <c r="C356" i="3"/>
  <c r="P356" i="3"/>
  <c r="Q356" i="3"/>
  <c r="R356" i="3"/>
  <c r="A357" i="3"/>
  <c r="B357" i="3"/>
  <c r="L357" i="3" s="1"/>
  <c r="M357" i="3" s="1"/>
  <c r="C357" i="3"/>
  <c r="P357" i="3"/>
  <c r="Q357" i="3"/>
  <c r="R357" i="3"/>
  <c r="A358" i="3"/>
  <c r="B358" i="3"/>
  <c r="L358" i="3" s="1"/>
  <c r="M358" i="3" s="1"/>
  <c r="C358" i="3"/>
  <c r="P358" i="3"/>
  <c r="Q358" i="3"/>
  <c r="R358" i="3"/>
  <c r="A359" i="3"/>
  <c r="B359" i="3"/>
  <c r="C359" i="3"/>
  <c r="L359" i="3"/>
  <c r="M359" i="3" s="1"/>
  <c r="P359" i="3"/>
  <c r="Q359" i="3"/>
  <c r="R359" i="3"/>
  <c r="A360" i="3"/>
  <c r="B360" i="3"/>
  <c r="L360" i="3" s="1"/>
  <c r="M360" i="3" s="1"/>
  <c r="C360" i="3"/>
  <c r="P360" i="3"/>
  <c r="Q360" i="3"/>
  <c r="R360" i="3"/>
  <c r="A361" i="3"/>
  <c r="B361" i="3"/>
  <c r="L361" i="3" s="1"/>
  <c r="M361" i="3" s="1"/>
  <c r="C361" i="3"/>
  <c r="P361" i="3"/>
  <c r="Q361" i="3"/>
  <c r="R361" i="3"/>
  <c r="A362" i="3"/>
  <c r="B362" i="3"/>
  <c r="L362" i="3" s="1"/>
  <c r="M362" i="3" s="1"/>
  <c r="C362" i="3"/>
  <c r="P362" i="3"/>
  <c r="Q362" i="3"/>
  <c r="R362" i="3"/>
  <c r="A363" i="3"/>
  <c r="B363" i="3"/>
  <c r="L363" i="3" s="1"/>
  <c r="M363" i="3" s="1"/>
  <c r="C363" i="3"/>
  <c r="P363" i="3"/>
  <c r="Q363" i="3"/>
  <c r="R363" i="3"/>
  <c r="A364" i="3"/>
  <c r="B364" i="3"/>
  <c r="L364" i="3" s="1"/>
  <c r="M364" i="3" s="1"/>
  <c r="C364" i="3"/>
  <c r="P364" i="3"/>
  <c r="Q364" i="3"/>
  <c r="R364" i="3"/>
  <c r="A365" i="3"/>
  <c r="B365" i="3"/>
  <c r="L365" i="3" s="1"/>
  <c r="M365" i="3" s="1"/>
  <c r="C365" i="3"/>
  <c r="P365" i="3"/>
  <c r="Q365" i="3"/>
  <c r="R365" i="3"/>
  <c r="A366" i="3"/>
  <c r="B366" i="3"/>
  <c r="L366" i="3" s="1"/>
  <c r="M366" i="3" s="1"/>
  <c r="C366" i="3"/>
  <c r="P366" i="3"/>
  <c r="Q366" i="3"/>
  <c r="R366" i="3"/>
  <c r="A367" i="3"/>
  <c r="B367" i="3"/>
  <c r="C367" i="3"/>
  <c r="L367" i="3"/>
  <c r="M367" i="3" s="1"/>
  <c r="P367" i="3"/>
  <c r="Q367" i="3"/>
  <c r="R367" i="3"/>
  <c r="A368" i="3"/>
  <c r="B368" i="3"/>
  <c r="L368" i="3" s="1"/>
  <c r="M368" i="3" s="1"/>
  <c r="C368" i="3"/>
  <c r="P368" i="3"/>
  <c r="Q368" i="3"/>
  <c r="R368" i="3"/>
  <c r="A369" i="3"/>
  <c r="B369" i="3"/>
  <c r="L369" i="3" s="1"/>
  <c r="M369" i="3" s="1"/>
  <c r="C369" i="3"/>
  <c r="P369" i="3"/>
  <c r="Q369" i="3"/>
  <c r="R369" i="3"/>
  <c r="A370" i="3"/>
  <c r="B370" i="3"/>
  <c r="L370" i="3" s="1"/>
  <c r="M370" i="3" s="1"/>
  <c r="C370" i="3"/>
  <c r="P370" i="3"/>
  <c r="Q370" i="3"/>
  <c r="R370" i="3"/>
  <c r="A371" i="3"/>
  <c r="B371" i="3"/>
  <c r="L371" i="3" s="1"/>
  <c r="M371" i="3" s="1"/>
  <c r="C371" i="3"/>
  <c r="P371" i="3"/>
  <c r="Q371" i="3"/>
  <c r="R371" i="3"/>
  <c r="A372" i="3"/>
  <c r="B372" i="3"/>
  <c r="L372" i="3" s="1"/>
  <c r="M372" i="3" s="1"/>
  <c r="C372" i="3"/>
  <c r="P372" i="3"/>
  <c r="Q372" i="3"/>
  <c r="R372" i="3"/>
  <c r="A373" i="3"/>
  <c r="B373" i="3"/>
  <c r="L373" i="3" s="1"/>
  <c r="M373" i="3" s="1"/>
  <c r="C373" i="3"/>
  <c r="D373" i="3"/>
  <c r="P373" i="3"/>
  <c r="Q373" i="3"/>
  <c r="R373" i="3"/>
  <c r="A374" i="3"/>
  <c r="B374" i="3"/>
  <c r="C374" i="3"/>
  <c r="D374" i="3"/>
  <c r="L374" i="3"/>
  <c r="M374" i="3" s="1"/>
  <c r="P374" i="3"/>
  <c r="Q374" i="3"/>
  <c r="R374" i="3"/>
  <c r="A375" i="3"/>
  <c r="B375" i="3"/>
  <c r="L375" i="3" s="1"/>
  <c r="M375" i="3" s="1"/>
  <c r="C375" i="3"/>
  <c r="D375" i="3"/>
  <c r="P375" i="3"/>
  <c r="Q375" i="3"/>
  <c r="R375" i="3"/>
  <c r="A376" i="3"/>
  <c r="B376" i="3"/>
  <c r="C376" i="3"/>
  <c r="D376" i="3"/>
  <c r="P376" i="3"/>
  <c r="Q376" i="3"/>
  <c r="R376" i="3"/>
  <c r="A377" i="3"/>
  <c r="B377" i="3"/>
  <c r="C377" i="3"/>
  <c r="D377" i="3"/>
  <c r="P377" i="3"/>
  <c r="Q377" i="3"/>
  <c r="R377" i="3"/>
  <c r="A378" i="3"/>
  <c r="B378" i="3"/>
  <c r="L378" i="3" s="1"/>
  <c r="M378" i="3" s="1"/>
  <c r="C378" i="3"/>
  <c r="D378" i="3"/>
  <c r="P378" i="3"/>
  <c r="Q378" i="3"/>
  <c r="R378" i="3"/>
  <c r="A379" i="3"/>
  <c r="B379" i="3"/>
  <c r="L379" i="3" s="1"/>
  <c r="M379" i="3" s="1"/>
  <c r="C379" i="3"/>
  <c r="D379" i="3"/>
  <c r="P379" i="3"/>
  <c r="Q379" i="3"/>
  <c r="R379" i="3"/>
  <c r="A380" i="3"/>
  <c r="B380" i="3"/>
  <c r="L380" i="3" s="1"/>
  <c r="M380" i="3" s="1"/>
  <c r="C380" i="3"/>
  <c r="D380" i="3"/>
  <c r="P380" i="3"/>
  <c r="Q380" i="3"/>
  <c r="R380" i="3"/>
  <c r="A381" i="3"/>
  <c r="B381" i="3"/>
  <c r="L381" i="3" s="1"/>
  <c r="M381" i="3" s="1"/>
  <c r="C381" i="3"/>
  <c r="D381" i="3"/>
  <c r="P381" i="3"/>
  <c r="Q381" i="3"/>
  <c r="R381" i="3"/>
  <c r="A382" i="3"/>
  <c r="B382" i="3"/>
  <c r="L382" i="3" s="1"/>
  <c r="M382" i="3" s="1"/>
  <c r="C382" i="3"/>
  <c r="D382" i="3"/>
  <c r="P382" i="3"/>
  <c r="Q382" i="3"/>
  <c r="R382" i="3"/>
  <c r="A383" i="3"/>
  <c r="B383" i="3"/>
  <c r="L383" i="3" s="1"/>
  <c r="M383" i="3" s="1"/>
  <c r="C383" i="3"/>
  <c r="D383" i="3"/>
  <c r="P383" i="3"/>
  <c r="Q383" i="3"/>
  <c r="R383" i="3"/>
  <c r="A384" i="3"/>
  <c r="B384" i="3"/>
  <c r="L384" i="3" s="1"/>
  <c r="M384" i="3" s="1"/>
  <c r="C384" i="3"/>
  <c r="D384" i="3"/>
  <c r="P384" i="3"/>
  <c r="Q384" i="3"/>
  <c r="R384" i="3"/>
  <c r="A385" i="3"/>
  <c r="B385" i="3"/>
  <c r="L385" i="3" s="1"/>
  <c r="M385" i="3" s="1"/>
  <c r="C385" i="3"/>
  <c r="D385" i="3"/>
  <c r="P385" i="3"/>
  <c r="Q385" i="3"/>
  <c r="R385" i="3"/>
  <c r="A386" i="3"/>
  <c r="B386" i="3"/>
  <c r="L386" i="3" s="1"/>
  <c r="M386" i="3" s="1"/>
  <c r="C386" i="3"/>
  <c r="D386" i="3"/>
  <c r="P386" i="3"/>
  <c r="Q386" i="3"/>
  <c r="R386" i="3"/>
  <c r="A387" i="3"/>
  <c r="B387" i="3"/>
  <c r="L387" i="3" s="1"/>
  <c r="M387" i="3" s="1"/>
  <c r="C387" i="3"/>
  <c r="D387" i="3"/>
  <c r="P387" i="3"/>
  <c r="Q387" i="3"/>
  <c r="R387" i="3"/>
  <c r="A388" i="3"/>
  <c r="B388" i="3"/>
  <c r="L388" i="3" s="1"/>
  <c r="M388" i="3" s="1"/>
  <c r="C388" i="3"/>
  <c r="D388" i="3"/>
  <c r="P388" i="3"/>
  <c r="Q388" i="3"/>
  <c r="R388" i="3"/>
  <c r="A389" i="3"/>
  <c r="B389" i="3"/>
  <c r="L389" i="3" s="1"/>
  <c r="M389" i="3" s="1"/>
  <c r="C389" i="3"/>
  <c r="D389" i="3"/>
  <c r="P389" i="3"/>
  <c r="Q389" i="3"/>
  <c r="R389" i="3"/>
  <c r="A390" i="3"/>
  <c r="B390" i="3"/>
  <c r="L390" i="3" s="1"/>
  <c r="M390" i="3" s="1"/>
  <c r="C390" i="3"/>
  <c r="D390" i="3"/>
  <c r="P390" i="3"/>
  <c r="Q390" i="3"/>
  <c r="R390" i="3"/>
  <c r="A391" i="3"/>
  <c r="B391" i="3"/>
  <c r="L391" i="3" s="1"/>
  <c r="M391" i="3" s="1"/>
  <c r="C391" i="3"/>
  <c r="D391" i="3"/>
  <c r="P391" i="3"/>
  <c r="Q391" i="3"/>
  <c r="R391" i="3"/>
  <c r="A392" i="3"/>
  <c r="B392" i="3"/>
  <c r="L392" i="3" s="1"/>
  <c r="M392" i="3" s="1"/>
  <c r="C392" i="3"/>
  <c r="D392" i="3"/>
  <c r="P392" i="3"/>
  <c r="Q392" i="3"/>
  <c r="R392" i="3"/>
  <c r="A393" i="3"/>
  <c r="B393" i="3"/>
  <c r="L393" i="3" s="1"/>
  <c r="M393" i="3" s="1"/>
  <c r="C393" i="3"/>
  <c r="D393" i="3"/>
  <c r="P393" i="3"/>
  <c r="Q393" i="3"/>
  <c r="R393" i="3"/>
  <c r="A394" i="3"/>
  <c r="B394" i="3"/>
  <c r="L394" i="3" s="1"/>
  <c r="M394" i="3" s="1"/>
  <c r="C394" i="3"/>
  <c r="D394" i="3"/>
  <c r="P394" i="3"/>
  <c r="Q394" i="3"/>
  <c r="R394" i="3"/>
  <c r="A395" i="3"/>
  <c r="B395" i="3"/>
  <c r="L395" i="3" s="1"/>
  <c r="M395" i="3" s="1"/>
  <c r="C395" i="3"/>
  <c r="D395" i="3"/>
  <c r="P395" i="3"/>
  <c r="Q395" i="3"/>
  <c r="R395" i="3"/>
  <c r="A396" i="3"/>
  <c r="B396" i="3"/>
  <c r="L396" i="3" s="1"/>
  <c r="M396" i="3" s="1"/>
  <c r="C396" i="3"/>
  <c r="D396" i="3"/>
  <c r="P396" i="3"/>
  <c r="Q396" i="3"/>
  <c r="R396" i="3"/>
  <c r="A397" i="3"/>
  <c r="B397" i="3"/>
  <c r="L397" i="3" s="1"/>
  <c r="M397" i="3" s="1"/>
  <c r="C397" i="3"/>
  <c r="D397" i="3"/>
  <c r="P397" i="3"/>
  <c r="Q397" i="3"/>
  <c r="R397" i="3"/>
  <c r="A398" i="3"/>
  <c r="B398" i="3"/>
  <c r="C398" i="3"/>
  <c r="D398" i="3"/>
  <c r="L398" i="3"/>
  <c r="M398" i="3" s="1"/>
  <c r="P398" i="3"/>
  <c r="Q398" i="3"/>
  <c r="R398" i="3"/>
  <c r="A399" i="3"/>
  <c r="B399" i="3"/>
  <c r="C399" i="3"/>
  <c r="D399" i="3"/>
  <c r="L399" i="3"/>
  <c r="M399" i="3" s="1"/>
  <c r="P399" i="3"/>
  <c r="Q399" i="3"/>
  <c r="R399" i="3"/>
  <c r="A400" i="3"/>
  <c r="B400" i="3"/>
  <c r="L400" i="3" s="1"/>
  <c r="M400" i="3" s="1"/>
  <c r="C400" i="3"/>
  <c r="D400" i="3"/>
  <c r="P400" i="3"/>
  <c r="Q400" i="3"/>
  <c r="R400" i="3"/>
  <c r="A401" i="3"/>
  <c r="B401" i="3"/>
  <c r="L401" i="3" s="1"/>
  <c r="M401" i="3" s="1"/>
  <c r="C401" i="3"/>
  <c r="D401" i="3"/>
  <c r="P401" i="3"/>
  <c r="Q401" i="3"/>
  <c r="R401" i="3"/>
  <c r="A402" i="3"/>
  <c r="B402" i="3"/>
  <c r="L402" i="3" s="1"/>
  <c r="M402" i="3" s="1"/>
  <c r="C402" i="3"/>
  <c r="D402" i="3"/>
  <c r="P402" i="3"/>
  <c r="Q402" i="3"/>
  <c r="R402" i="3"/>
  <c r="A403" i="3"/>
  <c r="B403" i="3"/>
  <c r="C403" i="3"/>
  <c r="D403" i="3"/>
  <c r="L403" i="3"/>
  <c r="M403" i="3" s="1"/>
  <c r="P403" i="3"/>
  <c r="Q403" i="3"/>
  <c r="R403" i="3"/>
  <c r="A404" i="3"/>
  <c r="B404" i="3"/>
  <c r="L404" i="3" s="1"/>
  <c r="C404" i="3"/>
  <c r="D404" i="3"/>
  <c r="M404" i="3"/>
  <c r="P404" i="3"/>
  <c r="Q404" i="3"/>
  <c r="R404" i="3"/>
  <c r="A405" i="3"/>
  <c r="B405" i="3"/>
  <c r="C405" i="3"/>
  <c r="D405" i="3"/>
  <c r="L405" i="3"/>
  <c r="M405" i="3" s="1"/>
  <c r="P405" i="3"/>
  <c r="Q405" i="3"/>
  <c r="R405" i="3"/>
  <c r="A406" i="3"/>
  <c r="B406" i="3"/>
  <c r="L406" i="3" s="1"/>
  <c r="M406" i="3" s="1"/>
  <c r="C406" i="3"/>
  <c r="D406" i="3"/>
  <c r="P406" i="3"/>
  <c r="Q406" i="3"/>
  <c r="R406" i="3"/>
  <c r="A407" i="3"/>
  <c r="B407" i="3"/>
  <c r="L407" i="3" s="1"/>
  <c r="M407" i="3" s="1"/>
  <c r="C407" i="3"/>
  <c r="D407" i="3"/>
  <c r="P407" i="3"/>
  <c r="Q407" i="3"/>
  <c r="R407" i="3"/>
  <c r="A408" i="3"/>
  <c r="B408" i="3"/>
  <c r="L408" i="3" s="1"/>
  <c r="M408" i="3" s="1"/>
  <c r="C408" i="3"/>
  <c r="D408" i="3"/>
  <c r="P408" i="3"/>
  <c r="Q408" i="3"/>
  <c r="R408" i="3"/>
  <c r="A409" i="3"/>
  <c r="B409" i="3"/>
  <c r="L409" i="3" s="1"/>
  <c r="C409" i="3"/>
  <c r="D409" i="3"/>
  <c r="M409" i="3"/>
  <c r="P409" i="3"/>
  <c r="Q409" i="3"/>
  <c r="R409" i="3"/>
  <c r="A410" i="3"/>
  <c r="B410" i="3"/>
  <c r="C410" i="3"/>
  <c r="D410" i="3"/>
  <c r="L410" i="3"/>
  <c r="M410" i="3" s="1"/>
  <c r="P410" i="3"/>
  <c r="Q410" i="3"/>
  <c r="R410" i="3"/>
  <c r="A411" i="3"/>
  <c r="B411" i="3"/>
  <c r="L411" i="3" s="1"/>
  <c r="M411" i="3" s="1"/>
  <c r="C411" i="3"/>
  <c r="D411" i="3"/>
  <c r="P411" i="3"/>
  <c r="Q411" i="3"/>
  <c r="R411" i="3"/>
  <c r="A412" i="3"/>
  <c r="B412" i="3"/>
  <c r="L412" i="3" s="1"/>
  <c r="M412" i="3" s="1"/>
  <c r="C412" i="3"/>
  <c r="D412" i="3"/>
  <c r="P412" i="3"/>
  <c r="Q412" i="3"/>
  <c r="R412" i="3"/>
  <c r="A413" i="3"/>
  <c r="B413" i="3"/>
  <c r="L413" i="3" s="1"/>
  <c r="M413" i="3" s="1"/>
  <c r="C413" i="3"/>
  <c r="D413" i="3"/>
  <c r="P413" i="3"/>
  <c r="Q413" i="3"/>
  <c r="R413" i="3"/>
  <c r="A414" i="3"/>
  <c r="B414" i="3"/>
  <c r="L414" i="3" s="1"/>
  <c r="M414" i="3" s="1"/>
  <c r="C414" i="3"/>
  <c r="D414" i="3"/>
  <c r="P414" i="3"/>
  <c r="Q414" i="3"/>
  <c r="R414" i="3"/>
  <c r="A415" i="3"/>
  <c r="B415" i="3"/>
  <c r="C415" i="3"/>
  <c r="D415" i="3"/>
  <c r="L415" i="3"/>
  <c r="M415" i="3" s="1"/>
  <c r="P415" i="3"/>
  <c r="Q415" i="3"/>
  <c r="R415" i="3"/>
  <c r="A416" i="3"/>
  <c r="B416" i="3"/>
  <c r="L416" i="3" s="1"/>
  <c r="M416" i="3" s="1"/>
  <c r="C416" i="3"/>
  <c r="D416" i="3"/>
  <c r="P416" i="3"/>
  <c r="Q416" i="3"/>
  <c r="R416" i="3"/>
  <c r="A417" i="3"/>
  <c r="B417" i="3"/>
  <c r="L417" i="3" s="1"/>
  <c r="M417" i="3" s="1"/>
  <c r="C417" i="3"/>
  <c r="D417" i="3"/>
  <c r="P417" i="3"/>
  <c r="Q417" i="3"/>
  <c r="R417" i="3"/>
  <c r="A418" i="3"/>
  <c r="B418" i="3"/>
  <c r="L418" i="3" s="1"/>
  <c r="M418" i="3" s="1"/>
  <c r="C418" i="3"/>
  <c r="D418" i="3"/>
  <c r="P418" i="3"/>
  <c r="Q418" i="3"/>
  <c r="R418" i="3"/>
  <c r="A419" i="3"/>
  <c r="B419" i="3"/>
  <c r="L419" i="3" s="1"/>
  <c r="M419" i="3" s="1"/>
  <c r="C419" i="3"/>
  <c r="D419" i="3"/>
  <c r="P419" i="3"/>
  <c r="Q419" i="3"/>
  <c r="R419" i="3"/>
  <c r="A420" i="3"/>
  <c r="B420" i="3"/>
  <c r="L420" i="3" s="1"/>
  <c r="M420" i="3" s="1"/>
  <c r="C420" i="3"/>
  <c r="D420" i="3"/>
  <c r="P420" i="3"/>
  <c r="Q420" i="3"/>
  <c r="R420" i="3"/>
  <c r="A421" i="3"/>
  <c r="B421" i="3"/>
  <c r="L421" i="3" s="1"/>
  <c r="M421" i="3" s="1"/>
  <c r="C421" i="3"/>
  <c r="D421" i="3"/>
  <c r="P421" i="3"/>
  <c r="Q421" i="3"/>
  <c r="R421" i="3"/>
  <c r="A422" i="3"/>
  <c r="B422" i="3"/>
  <c r="L422" i="3" s="1"/>
  <c r="M422" i="3" s="1"/>
  <c r="C422" i="3"/>
  <c r="D422" i="3"/>
  <c r="P422" i="3"/>
  <c r="Q422" i="3"/>
  <c r="R422" i="3"/>
  <c r="A423" i="3"/>
  <c r="B423" i="3"/>
  <c r="C423" i="3"/>
  <c r="D423" i="3"/>
  <c r="L423" i="3"/>
  <c r="M423" i="3" s="1"/>
  <c r="P423" i="3"/>
  <c r="Q423" i="3"/>
  <c r="R423" i="3"/>
  <c r="A424" i="3"/>
  <c r="B424" i="3"/>
  <c r="L424" i="3" s="1"/>
  <c r="M424" i="3" s="1"/>
  <c r="C424" i="3"/>
  <c r="D424" i="3"/>
  <c r="P424" i="3"/>
  <c r="Q424" i="3"/>
  <c r="R424" i="3"/>
  <c r="A425" i="3"/>
  <c r="B425" i="3"/>
  <c r="L425" i="3" s="1"/>
  <c r="M425" i="3" s="1"/>
  <c r="C425" i="3"/>
  <c r="D425" i="3"/>
  <c r="P425" i="3"/>
  <c r="Q425" i="3"/>
  <c r="R425" i="3"/>
  <c r="A426" i="3"/>
  <c r="B426" i="3"/>
  <c r="L426" i="3" s="1"/>
  <c r="M426" i="3" s="1"/>
  <c r="C426" i="3"/>
  <c r="D426" i="3"/>
  <c r="P426" i="3"/>
  <c r="Q426" i="3"/>
  <c r="R426" i="3"/>
  <c r="A427" i="3"/>
  <c r="B427" i="3"/>
  <c r="L427" i="3" s="1"/>
  <c r="M427" i="3" s="1"/>
  <c r="C427" i="3"/>
  <c r="D427" i="3"/>
  <c r="P427" i="3"/>
  <c r="Q427" i="3"/>
  <c r="R427" i="3"/>
  <c r="A428" i="3"/>
  <c r="B428" i="3"/>
  <c r="L428" i="3" s="1"/>
  <c r="M428" i="3" s="1"/>
  <c r="C428" i="3"/>
  <c r="D428" i="3"/>
  <c r="P428" i="3"/>
  <c r="Q428" i="3"/>
  <c r="R428" i="3"/>
  <c r="A429" i="3"/>
  <c r="B429" i="3"/>
  <c r="L429" i="3" s="1"/>
  <c r="M429" i="3" s="1"/>
  <c r="C429" i="3"/>
  <c r="D429" i="3"/>
  <c r="P429" i="3"/>
  <c r="Q429" i="3"/>
  <c r="R429" i="3"/>
  <c r="A430" i="3"/>
  <c r="B430" i="3"/>
  <c r="L430" i="3" s="1"/>
  <c r="M430" i="3" s="1"/>
  <c r="C430" i="3"/>
  <c r="D430" i="3"/>
  <c r="P430" i="3"/>
  <c r="Q430" i="3"/>
  <c r="R430" i="3"/>
  <c r="A431" i="3"/>
  <c r="B431" i="3"/>
  <c r="L431" i="3" s="1"/>
  <c r="M431" i="3" s="1"/>
  <c r="C431" i="3"/>
  <c r="D431" i="3"/>
  <c r="P431" i="3"/>
  <c r="Q431" i="3"/>
  <c r="R431" i="3"/>
  <c r="A432" i="3"/>
  <c r="B432" i="3"/>
  <c r="L432" i="3" s="1"/>
  <c r="M432" i="3" s="1"/>
  <c r="C432" i="3"/>
  <c r="D432" i="3"/>
  <c r="P432" i="3"/>
  <c r="Q432" i="3"/>
  <c r="R432" i="3"/>
  <c r="A433" i="3"/>
  <c r="B433" i="3"/>
  <c r="L433" i="3" s="1"/>
  <c r="M433" i="3" s="1"/>
  <c r="C433" i="3"/>
  <c r="D433" i="3"/>
  <c r="P433" i="3"/>
  <c r="Q433" i="3"/>
  <c r="R433" i="3"/>
  <c r="A434" i="3"/>
  <c r="B434" i="3"/>
  <c r="L434" i="3" s="1"/>
  <c r="M434" i="3" s="1"/>
  <c r="C434" i="3"/>
  <c r="D434" i="3"/>
  <c r="P434" i="3"/>
  <c r="Q434" i="3"/>
  <c r="R434" i="3"/>
  <c r="A435" i="3"/>
  <c r="B435" i="3"/>
  <c r="L435" i="3" s="1"/>
  <c r="M435" i="3" s="1"/>
  <c r="C435" i="3"/>
  <c r="D435" i="3"/>
  <c r="P435" i="3"/>
  <c r="Q435" i="3"/>
  <c r="R435" i="3"/>
  <c r="A436" i="3"/>
  <c r="B436" i="3"/>
  <c r="L436" i="3" s="1"/>
  <c r="M436" i="3" s="1"/>
  <c r="C436" i="3"/>
  <c r="D436" i="3"/>
  <c r="P436" i="3"/>
  <c r="Q436" i="3"/>
  <c r="R436" i="3"/>
  <c r="A437" i="3"/>
  <c r="B437" i="3"/>
  <c r="L437" i="3" s="1"/>
  <c r="M437" i="3" s="1"/>
  <c r="C437" i="3"/>
  <c r="D437" i="3"/>
  <c r="P437" i="3"/>
  <c r="Q437" i="3"/>
  <c r="R437" i="3"/>
  <c r="A438" i="3"/>
  <c r="B438" i="3"/>
  <c r="C438" i="3"/>
  <c r="D438" i="3"/>
  <c r="L438" i="3"/>
  <c r="M438" i="3" s="1"/>
  <c r="P438" i="3"/>
  <c r="Q438" i="3"/>
  <c r="R438" i="3"/>
  <c r="A439" i="3"/>
  <c r="B439" i="3"/>
  <c r="C439" i="3"/>
  <c r="D439" i="3"/>
  <c r="L439" i="3"/>
  <c r="M439" i="3" s="1"/>
  <c r="P439" i="3"/>
  <c r="Q439" i="3"/>
  <c r="R439" i="3"/>
  <c r="A440" i="3"/>
  <c r="B440" i="3"/>
  <c r="L440" i="3" s="1"/>
  <c r="M440" i="3" s="1"/>
  <c r="C440" i="3"/>
  <c r="D440" i="3"/>
  <c r="P440" i="3"/>
  <c r="Q440" i="3"/>
  <c r="R440" i="3"/>
  <c r="A441" i="3"/>
  <c r="B441" i="3"/>
  <c r="L441" i="3" s="1"/>
  <c r="M441" i="3" s="1"/>
  <c r="C441" i="3"/>
  <c r="D441" i="3"/>
  <c r="P441" i="3"/>
  <c r="Q441" i="3"/>
  <c r="R441" i="3"/>
  <c r="A442" i="3"/>
  <c r="B442" i="3"/>
  <c r="L442" i="3" s="1"/>
  <c r="M442" i="3" s="1"/>
  <c r="C442" i="3"/>
  <c r="D442" i="3"/>
  <c r="P442" i="3"/>
  <c r="Q442" i="3"/>
  <c r="R442" i="3"/>
  <c r="A443" i="3"/>
  <c r="B443" i="3"/>
  <c r="L443" i="3" s="1"/>
  <c r="M443" i="3" s="1"/>
  <c r="C443" i="3"/>
  <c r="D443" i="3"/>
  <c r="P443" i="3"/>
  <c r="Q443" i="3"/>
  <c r="R443" i="3"/>
  <c r="A444" i="3"/>
  <c r="B444" i="3"/>
  <c r="L444" i="3" s="1"/>
  <c r="M444" i="3" s="1"/>
  <c r="C444" i="3"/>
  <c r="D444" i="3"/>
  <c r="P444" i="3"/>
  <c r="Q444" i="3"/>
  <c r="R444" i="3"/>
  <c r="A445" i="3"/>
  <c r="B445" i="3"/>
  <c r="L445" i="3" s="1"/>
  <c r="C445" i="3"/>
  <c r="D445" i="3"/>
  <c r="M445" i="3"/>
  <c r="P445" i="3"/>
  <c r="Q445" i="3"/>
  <c r="R445" i="3"/>
  <c r="A446" i="3"/>
  <c r="B446" i="3"/>
  <c r="C446" i="3"/>
  <c r="D446" i="3"/>
  <c r="L446" i="3"/>
  <c r="M446" i="3" s="1"/>
  <c r="P446" i="3"/>
  <c r="Q446" i="3"/>
  <c r="R446" i="3"/>
  <c r="A447" i="3"/>
  <c r="B447" i="3"/>
  <c r="C447" i="3"/>
  <c r="D447" i="3"/>
  <c r="L447" i="3"/>
  <c r="M447" i="3" s="1"/>
  <c r="P447" i="3"/>
  <c r="Q447" i="3"/>
  <c r="R447" i="3"/>
  <c r="A448" i="3"/>
  <c r="B448" i="3"/>
  <c r="L448" i="3" s="1"/>
  <c r="M448" i="3" s="1"/>
  <c r="C448" i="3"/>
  <c r="D448" i="3"/>
  <c r="P448" i="3"/>
  <c r="Q448" i="3"/>
  <c r="R448" i="3"/>
  <c r="A449" i="3"/>
  <c r="B449" i="3"/>
  <c r="L449" i="3" s="1"/>
  <c r="M449" i="3" s="1"/>
  <c r="C449" i="3"/>
  <c r="D449" i="3"/>
  <c r="P449" i="3"/>
  <c r="Q449" i="3"/>
  <c r="R449" i="3"/>
  <c r="A450" i="3"/>
  <c r="B450" i="3"/>
  <c r="L450" i="3" s="1"/>
  <c r="M450" i="3" s="1"/>
  <c r="C450" i="3"/>
  <c r="D450" i="3"/>
  <c r="P450" i="3"/>
  <c r="Q450" i="3"/>
  <c r="R450" i="3"/>
  <c r="A451" i="3"/>
  <c r="B451" i="3"/>
  <c r="C451" i="3"/>
  <c r="D451" i="3"/>
  <c r="L451" i="3"/>
  <c r="M451" i="3" s="1"/>
  <c r="P451" i="3"/>
  <c r="Q451" i="3"/>
  <c r="R451" i="3"/>
  <c r="A452" i="3"/>
  <c r="B452" i="3"/>
  <c r="L452" i="3" s="1"/>
  <c r="C452" i="3"/>
  <c r="D452" i="3"/>
  <c r="M452" i="3"/>
  <c r="P452" i="3"/>
  <c r="Q452" i="3"/>
  <c r="R452" i="3"/>
  <c r="A453" i="3"/>
  <c r="B453" i="3"/>
  <c r="C453" i="3"/>
  <c r="D453" i="3"/>
  <c r="L453" i="3"/>
  <c r="M453" i="3"/>
  <c r="P453" i="3"/>
  <c r="Q453" i="3"/>
  <c r="R453" i="3"/>
  <c r="A454" i="3"/>
  <c r="B454" i="3"/>
  <c r="C454" i="3"/>
  <c r="D454" i="3"/>
  <c r="L454" i="3"/>
  <c r="M454" i="3" s="1"/>
  <c r="P454" i="3"/>
  <c r="Q454" i="3"/>
  <c r="R454" i="3"/>
  <c r="A455" i="3"/>
  <c r="B455" i="3"/>
  <c r="C455" i="3"/>
  <c r="D455" i="3"/>
  <c r="L455" i="3"/>
  <c r="M455" i="3" s="1"/>
  <c r="P455" i="3"/>
  <c r="Q455" i="3"/>
  <c r="R455" i="3"/>
  <c r="A456" i="3"/>
  <c r="B456" i="3"/>
  <c r="L456" i="3" s="1"/>
  <c r="M456" i="3" s="1"/>
  <c r="C456" i="3"/>
  <c r="D456" i="3"/>
  <c r="P456" i="3"/>
  <c r="Q456" i="3"/>
  <c r="R456" i="3"/>
  <c r="A457" i="3"/>
  <c r="B457" i="3"/>
  <c r="L457" i="3" s="1"/>
  <c r="C457" i="3"/>
  <c r="D457" i="3"/>
  <c r="M457" i="3"/>
  <c r="P457" i="3"/>
  <c r="Q457" i="3"/>
  <c r="R457" i="3"/>
  <c r="A458" i="3"/>
  <c r="B458" i="3"/>
  <c r="C458" i="3"/>
  <c r="D458" i="3"/>
  <c r="L458" i="3"/>
  <c r="M458" i="3"/>
  <c r="P458" i="3"/>
  <c r="Q458" i="3"/>
  <c r="R458" i="3"/>
  <c r="A459" i="3"/>
  <c r="B459" i="3"/>
  <c r="C459" i="3"/>
  <c r="D459" i="3"/>
  <c r="L459" i="3"/>
  <c r="M459" i="3" s="1"/>
  <c r="P459" i="3"/>
  <c r="Q459" i="3"/>
  <c r="R459" i="3"/>
  <c r="A460" i="3"/>
  <c r="B460" i="3"/>
  <c r="L460" i="3" s="1"/>
  <c r="C460" i="3"/>
  <c r="D460" i="3"/>
  <c r="M460" i="3"/>
  <c r="P460" i="3"/>
  <c r="Q460" i="3"/>
  <c r="R460" i="3"/>
  <c r="A461" i="3"/>
  <c r="B461" i="3"/>
  <c r="C461" i="3"/>
  <c r="D461" i="3"/>
  <c r="L461" i="3"/>
  <c r="M461" i="3" s="1"/>
  <c r="P461" i="3"/>
  <c r="Q461" i="3"/>
  <c r="R461" i="3"/>
  <c r="A462" i="3"/>
  <c r="B462" i="3"/>
  <c r="L462" i="3" s="1"/>
  <c r="M462" i="3" s="1"/>
  <c r="C462" i="3"/>
  <c r="D462" i="3"/>
  <c r="P462" i="3"/>
  <c r="Q462" i="3"/>
  <c r="R462" i="3"/>
  <c r="A463" i="3"/>
  <c r="B463" i="3"/>
  <c r="L463" i="3" s="1"/>
  <c r="M463" i="3" s="1"/>
  <c r="C463" i="3"/>
  <c r="D463" i="3"/>
  <c r="P463" i="3"/>
  <c r="Q463" i="3"/>
  <c r="R463" i="3"/>
  <c r="A464" i="3"/>
  <c r="B464" i="3"/>
  <c r="L464" i="3" s="1"/>
  <c r="M464" i="3" s="1"/>
  <c r="C464" i="3"/>
  <c r="D464" i="3"/>
  <c r="P464" i="3"/>
  <c r="Q464" i="3"/>
  <c r="R464" i="3"/>
  <c r="A465" i="3"/>
  <c r="B465" i="3"/>
  <c r="L465" i="3" s="1"/>
  <c r="C465" i="3"/>
  <c r="D465" i="3"/>
  <c r="M465" i="3"/>
  <c r="P465" i="3"/>
  <c r="Q465" i="3"/>
  <c r="R465" i="3"/>
  <c r="A466" i="3"/>
  <c r="B466" i="3"/>
  <c r="C466" i="3"/>
  <c r="D466" i="3"/>
  <c r="L466" i="3"/>
  <c r="M466" i="3" s="1"/>
  <c r="P466" i="3"/>
  <c r="Q466" i="3"/>
  <c r="R466" i="3"/>
  <c r="A467" i="3"/>
  <c r="B467" i="3"/>
  <c r="L467" i="3" s="1"/>
  <c r="M467" i="3" s="1"/>
  <c r="C467" i="3"/>
  <c r="D467" i="3"/>
  <c r="P467" i="3"/>
  <c r="Q467" i="3"/>
  <c r="R467" i="3"/>
  <c r="A468" i="3"/>
  <c r="B468" i="3"/>
  <c r="L468" i="3" s="1"/>
  <c r="M468" i="3" s="1"/>
  <c r="C468" i="3"/>
  <c r="D468" i="3"/>
  <c r="P468" i="3"/>
  <c r="Q468" i="3"/>
  <c r="R468" i="3"/>
  <c r="A469" i="3"/>
  <c r="B469" i="3"/>
  <c r="L469" i="3" s="1"/>
  <c r="C469" i="3"/>
  <c r="D469" i="3"/>
  <c r="M469" i="3"/>
  <c r="P469" i="3"/>
  <c r="Q469" i="3"/>
  <c r="R469" i="3"/>
  <c r="A470" i="3"/>
  <c r="B470" i="3"/>
  <c r="C470" i="3"/>
  <c r="D470" i="3"/>
  <c r="L470" i="3"/>
  <c r="M470" i="3" s="1"/>
  <c r="P470" i="3"/>
  <c r="Q470" i="3"/>
  <c r="R470" i="3"/>
  <c r="A471" i="3"/>
  <c r="B471" i="3"/>
  <c r="C471" i="3"/>
  <c r="D471" i="3"/>
  <c r="L471" i="3"/>
  <c r="M471" i="3" s="1"/>
  <c r="P471" i="3"/>
  <c r="Q471" i="3"/>
  <c r="R471" i="3"/>
  <c r="A472" i="3"/>
  <c r="B472" i="3"/>
  <c r="L472" i="3" s="1"/>
  <c r="M472" i="3" s="1"/>
  <c r="C472" i="3"/>
  <c r="D472" i="3"/>
  <c r="P472" i="3"/>
  <c r="Q472" i="3"/>
  <c r="R472" i="3"/>
  <c r="A473" i="3"/>
  <c r="B473" i="3"/>
  <c r="L473" i="3" s="1"/>
  <c r="M473" i="3" s="1"/>
  <c r="C473" i="3"/>
  <c r="D473" i="3"/>
  <c r="P473" i="3"/>
  <c r="Q473" i="3"/>
  <c r="R473" i="3"/>
  <c r="A474" i="3"/>
  <c r="B474" i="3"/>
  <c r="L474" i="3" s="1"/>
  <c r="C474" i="3"/>
  <c r="D474" i="3"/>
  <c r="M474" i="3"/>
  <c r="P474" i="3"/>
  <c r="Q474" i="3"/>
  <c r="R474" i="3"/>
  <c r="A475" i="3"/>
  <c r="B475" i="3"/>
  <c r="C475" i="3"/>
  <c r="D475" i="3"/>
  <c r="L475" i="3"/>
  <c r="M475" i="3" s="1"/>
  <c r="P475" i="3"/>
  <c r="Q475" i="3"/>
  <c r="R475" i="3"/>
  <c r="A476" i="3"/>
  <c r="B476" i="3"/>
  <c r="L476" i="3" s="1"/>
  <c r="C476" i="3"/>
  <c r="D476" i="3"/>
  <c r="M476" i="3"/>
  <c r="P476" i="3"/>
  <c r="Q476" i="3"/>
  <c r="R476" i="3"/>
  <c r="A477" i="3"/>
  <c r="B477" i="3"/>
  <c r="C477" i="3"/>
  <c r="D477" i="3"/>
  <c r="L477" i="3"/>
  <c r="M477" i="3" s="1"/>
  <c r="P477" i="3"/>
  <c r="Q477" i="3"/>
  <c r="R477" i="3"/>
  <c r="A478" i="3"/>
  <c r="B478" i="3"/>
  <c r="L478" i="3" s="1"/>
  <c r="M478" i="3" s="1"/>
  <c r="C478" i="3"/>
  <c r="D478" i="3"/>
  <c r="P478" i="3"/>
  <c r="Q478" i="3"/>
  <c r="R478" i="3"/>
  <c r="A479" i="3"/>
  <c r="B479" i="3"/>
  <c r="L479" i="3" s="1"/>
  <c r="M479" i="3" s="1"/>
  <c r="C479" i="3"/>
  <c r="D479" i="3"/>
  <c r="P479" i="3"/>
  <c r="Q479" i="3"/>
  <c r="R479" i="3"/>
  <c r="A480" i="3"/>
  <c r="B480" i="3"/>
  <c r="L480" i="3" s="1"/>
  <c r="M480" i="3" s="1"/>
  <c r="C480" i="3"/>
  <c r="D480" i="3"/>
  <c r="P480" i="3"/>
  <c r="Q480" i="3"/>
  <c r="R480" i="3"/>
  <c r="A481" i="3"/>
  <c r="B481" i="3"/>
  <c r="L481" i="3" s="1"/>
  <c r="C481" i="3"/>
  <c r="D481" i="3"/>
  <c r="M481" i="3"/>
  <c r="P481" i="3"/>
  <c r="Q481" i="3"/>
  <c r="R481" i="3"/>
  <c r="A482" i="3"/>
  <c r="B482" i="3"/>
  <c r="C482" i="3"/>
  <c r="D482" i="3"/>
  <c r="L482" i="3"/>
  <c r="M482" i="3" s="1"/>
  <c r="P482" i="3"/>
  <c r="Q482" i="3"/>
  <c r="R482" i="3"/>
  <c r="A483" i="3"/>
  <c r="B483" i="3"/>
  <c r="C483" i="3"/>
  <c r="D483" i="3"/>
  <c r="L483" i="3"/>
  <c r="M483" i="3" s="1"/>
  <c r="P483" i="3"/>
  <c r="Q483" i="3"/>
  <c r="R483" i="3"/>
  <c r="A484" i="3"/>
  <c r="B484" i="3"/>
  <c r="L484" i="3" s="1"/>
  <c r="M484" i="3" s="1"/>
  <c r="C484" i="3"/>
  <c r="D484" i="3"/>
  <c r="P484" i="3"/>
  <c r="Q484" i="3"/>
  <c r="R484" i="3"/>
  <c r="A485" i="3"/>
  <c r="B485" i="3"/>
  <c r="L485" i="3" s="1"/>
  <c r="M485" i="3" s="1"/>
  <c r="C485" i="3"/>
  <c r="D485" i="3"/>
  <c r="P485" i="3"/>
  <c r="Q485" i="3"/>
  <c r="R485" i="3"/>
  <c r="A486" i="3"/>
  <c r="B486" i="3"/>
  <c r="L486" i="3" s="1"/>
  <c r="M486" i="3" s="1"/>
  <c r="C486" i="3"/>
  <c r="D486" i="3"/>
  <c r="P486" i="3"/>
  <c r="Q486" i="3"/>
  <c r="R486" i="3"/>
  <c r="A487" i="3"/>
  <c r="B487" i="3"/>
  <c r="L487" i="3" s="1"/>
  <c r="M487" i="3" s="1"/>
  <c r="C487" i="3"/>
  <c r="D487" i="3"/>
  <c r="P487" i="3"/>
  <c r="Q487" i="3"/>
  <c r="R487" i="3"/>
  <c r="A488" i="3"/>
  <c r="B488" i="3"/>
  <c r="L488" i="3" s="1"/>
  <c r="M488" i="3" s="1"/>
  <c r="C488" i="3"/>
  <c r="D488" i="3"/>
  <c r="P488" i="3"/>
  <c r="Q488" i="3"/>
  <c r="R488" i="3"/>
  <c r="A489" i="3"/>
  <c r="B489" i="3"/>
  <c r="L489" i="3" s="1"/>
  <c r="M489" i="3" s="1"/>
  <c r="C489" i="3"/>
  <c r="D489" i="3"/>
  <c r="P489" i="3"/>
  <c r="Q489" i="3"/>
  <c r="R489" i="3"/>
  <c r="A490" i="3"/>
  <c r="B490" i="3"/>
  <c r="C490" i="3"/>
  <c r="D490" i="3"/>
  <c r="L490" i="3"/>
  <c r="M490" i="3" s="1"/>
  <c r="P490" i="3"/>
  <c r="Q490" i="3"/>
  <c r="R490" i="3"/>
  <c r="A491" i="3"/>
  <c r="B491" i="3"/>
  <c r="C491" i="3"/>
  <c r="D491" i="3"/>
  <c r="L491" i="3"/>
  <c r="M491" i="3" s="1"/>
  <c r="P491" i="3"/>
  <c r="Q491" i="3"/>
  <c r="R491" i="3"/>
  <c r="A492" i="3"/>
  <c r="B492" i="3"/>
  <c r="L492" i="3" s="1"/>
  <c r="M492" i="3" s="1"/>
  <c r="C492" i="3"/>
  <c r="D492" i="3"/>
  <c r="P492" i="3"/>
  <c r="Q492" i="3"/>
  <c r="R492" i="3"/>
  <c r="A493" i="3"/>
  <c r="B493" i="3"/>
  <c r="L493" i="3" s="1"/>
  <c r="M493" i="3" s="1"/>
  <c r="C493" i="3"/>
  <c r="D493" i="3"/>
  <c r="P493" i="3"/>
  <c r="Q493" i="3"/>
  <c r="R493" i="3"/>
  <c r="A494" i="3"/>
  <c r="B494" i="3"/>
  <c r="L494" i="3" s="1"/>
  <c r="M494" i="3" s="1"/>
  <c r="C494" i="3"/>
  <c r="D494" i="3"/>
  <c r="P494" i="3"/>
  <c r="Q494" i="3"/>
  <c r="R494" i="3"/>
  <c r="A495" i="3"/>
  <c r="B495" i="3"/>
  <c r="C495" i="3"/>
  <c r="D495" i="3"/>
  <c r="L495" i="3"/>
  <c r="M495" i="3" s="1"/>
  <c r="P495" i="3"/>
  <c r="Q495" i="3"/>
  <c r="R495" i="3"/>
  <c r="A496" i="3"/>
  <c r="B496" i="3"/>
  <c r="L496" i="3" s="1"/>
  <c r="M496" i="3" s="1"/>
  <c r="C496" i="3"/>
  <c r="D496" i="3"/>
  <c r="P496" i="3"/>
  <c r="Q496" i="3"/>
  <c r="R496" i="3"/>
  <c r="A497" i="3"/>
  <c r="B497" i="3"/>
  <c r="L497" i="3" s="1"/>
  <c r="M497" i="3" s="1"/>
  <c r="C497" i="3"/>
  <c r="D497" i="3"/>
  <c r="P497" i="3"/>
  <c r="Q497" i="3"/>
  <c r="R497" i="3"/>
  <c r="A498" i="3"/>
  <c r="B498" i="3"/>
  <c r="L498" i="3" s="1"/>
  <c r="M498" i="3" s="1"/>
  <c r="C498" i="3"/>
  <c r="D498" i="3"/>
  <c r="P498" i="3"/>
  <c r="Q498" i="3"/>
  <c r="R498" i="3"/>
  <c r="A499" i="3"/>
  <c r="B499" i="3"/>
  <c r="L499" i="3" s="1"/>
  <c r="M499" i="3" s="1"/>
  <c r="C499" i="3"/>
  <c r="D499" i="3"/>
  <c r="P499" i="3"/>
  <c r="Q499" i="3"/>
  <c r="R499" i="3"/>
  <c r="A500" i="3"/>
  <c r="B500" i="3"/>
  <c r="L500" i="3" s="1"/>
  <c r="M500" i="3" s="1"/>
  <c r="C500" i="3"/>
  <c r="D500" i="3"/>
  <c r="P500" i="3"/>
  <c r="Q500" i="3"/>
  <c r="R500" i="3"/>
  <c r="A501" i="3"/>
  <c r="B501" i="3"/>
  <c r="L501" i="3" s="1"/>
  <c r="M501" i="3" s="1"/>
  <c r="C501" i="3"/>
  <c r="D501" i="3"/>
  <c r="P501" i="3"/>
  <c r="Q501" i="3"/>
  <c r="R501" i="3"/>
  <c r="A502" i="3"/>
  <c r="B502" i="3"/>
  <c r="C502" i="3"/>
  <c r="D502" i="3"/>
  <c r="L502" i="3"/>
  <c r="M502" i="3" s="1"/>
  <c r="P502" i="3"/>
  <c r="Q502" i="3"/>
  <c r="R502" i="3"/>
  <c r="A503" i="3"/>
  <c r="B503" i="3"/>
  <c r="C503" i="3"/>
  <c r="D503" i="3"/>
  <c r="L503" i="3"/>
  <c r="M503" i="3" s="1"/>
  <c r="P503" i="3"/>
  <c r="Q503" i="3"/>
  <c r="R503" i="3"/>
  <c r="A504" i="3"/>
  <c r="B504" i="3"/>
  <c r="L504" i="3" s="1"/>
  <c r="M504" i="3" s="1"/>
  <c r="C504" i="3"/>
  <c r="D504" i="3"/>
  <c r="P504" i="3"/>
  <c r="Q504" i="3"/>
  <c r="R504" i="3"/>
  <c r="A505" i="3"/>
  <c r="B505" i="3"/>
  <c r="L505" i="3" s="1"/>
  <c r="M505" i="3" s="1"/>
  <c r="C505" i="3"/>
  <c r="D505" i="3"/>
  <c r="P505" i="3"/>
  <c r="Q505" i="3"/>
  <c r="R505" i="3"/>
  <c r="A506" i="3"/>
  <c r="B506" i="3"/>
  <c r="C506" i="3"/>
  <c r="D506" i="3"/>
  <c r="L506" i="3"/>
  <c r="M506" i="3" s="1"/>
  <c r="P506" i="3"/>
  <c r="Q506" i="3"/>
  <c r="R506" i="3"/>
  <c r="A507" i="3"/>
  <c r="B507" i="3"/>
  <c r="L507" i="3" s="1"/>
  <c r="M507" i="3" s="1"/>
  <c r="C507" i="3"/>
  <c r="D507" i="3"/>
  <c r="P507" i="3"/>
  <c r="Q507" i="3"/>
  <c r="R507" i="3"/>
  <c r="A508" i="3"/>
  <c r="B508" i="3"/>
  <c r="L508" i="3" s="1"/>
  <c r="M508" i="3" s="1"/>
  <c r="C508" i="3"/>
  <c r="D508" i="3"/>
  <c r="P508" i="3"/>
  <c r="Q508" i="3"/>
  <c r="R508" i="3"/>
  <c r="A509" i="3"/>
  <c r="B509" i="3"/>
  <c r="L509" i="3" s="1"/>
  <c r="M509" i="3" s="1"/>
  <c r="C509" i="3"/>
  <c r="D509" i="3"/>
  <c r="P509" i="3"/>
  <c r="Q509" i="3"/>
  <c r="R509" i="3"/>
  <c r="A510" i="3"/>
  <c r="B510" i="3"/>
  <c r="C510" i="3"/>
  <c r="D510" i="3"/>
  <c r="L510" i="3"/>
  <c r="M510" i="3" s="1"/>
  <c r="P510" i="3"/>
  <c r="Q510" i="3"/>
  <c r="R510" i="3"/>
  <c r="A511" i="3"/>
  <c r="B511" i="3"/>
  <c r="C511" i="3"/>
  <c r="D511" i="3"/>
  <c r="L511" i="3"/>
  <c r="M511" i="3" s="1"/>
  <c r="P511" i="3"/>
  <c r="Q511" i="3"/>
  <c r="R511" i="3"/>
  <c r="A512" i="3"/>
  <c r="B512" i="3"/>
  <c r="L512" i="3" s="1"/>
  <c r="M512" i="3" s="1"/>
  <c r="C512" i="3"/>
  <c r="D512" i="3"/>
  <c r="P512" i="3"/>
  <c r="Q512" i="3"/>
  <c r="R512" i="3"/>
  <c r="A513" i="3"/>
  <c r="B513" i="3"/>
  <c r="L513" i="3" s="1"/>
  <c r="C513" i="3"/>
  <c r="D513" i="3"/>
  <c r="M513" i="3"/>
  <c r="P513" i="3"/>
  <c r="Q513" i="3"/>
  <c r="R513" i="3"/>
  <c r="A514" i="3"/>
  <c r="B514" i="3"/>
  <c r="C514" i="3"/>
  <c r="D514" i="3"/>
  <c r="L514" i="3"/>
  <c r="M514" i="3" s="1"/>
  <c r="P514" i="3"/>
  <c r="Q514" i="3"/>
  <c r="R514" i="3"/>
  <c r="A515" i="3"/>
  <c r="B515" i="3"/>
  <c r="C515" i="3"/>
  <c r="D515" i="3"/>
  <c r="L515" i="3"/>
  <c r="M515" i="3" s="1"/>
  <c r="P515" i="3"/>
  <c r="Q515" i="3"/>
  <c r="R515" i="3"/>
  <c r="A516" i="3"/>
  <c r="B516" i="3"/>
  <c r="L516" i="3" s="1"/>
  <c r="C516" i="3"/>
  <c r="D516" i="3"/>
  <c r="M516" i="3"/>
  <c r="P516" i="3"/>
  <c r="Q516" i="3"/>
  <c r="R516" i="3"/>
  <c r="A517" i="3"/>
  <c r="B517" i="3"/>
  <c r="C517" i="3"/>
  <c r="D517" i="3"/>
  <c r="L517" i="3"/>
  <c r="M517" i="3"/>
  <c r="P517" i="3"/>
  <c r="Q517" i="3"/>
  <c r="R517" i="3"/>
  <c r="A518" i="3"/>
  <c r="B518" i="3"/>
  <c r="L518" i="3" s="1"/>
  <c r="M518" i="3" s="1"/>
  <c r="C518" i="3"/>
  <c r="D518" i="3"/>
  <c r="P518" i="3"/>
  <c r="Q518" i="3"/>
  <c r="R518" i="3"/>
  <c r="A519" i="3"/>
  <c r="B519" i="3"/>
  <c r="L519" i="3" s="1"/>
  <c r="M519" i="3" s="1"/>
  <c r="C519" i="3"/>
  <c r="D519" i="3"/>
  <c r="P519" i="3"/>
  <c r="Q519" i="3"/>
  <c r="R519" i="3"/>
  <c r="A520" i="3"/>
  <c r="B520" i="3"/>
  <c r="L520" i="3" s="1"/>
  <c r="M520" i="3" s="1"/>
  <c r="C520" i="3"/>
  <c r="D520" i="3"/>
  <c r="P520" i="3"/>
  <c r="Q520" i="3"/>
  <c r="R520" i="3"/>
  <c r="A521" i="3"/>
  <c r="B521" i="3"/>
  <c r="L521" i="3" s="1"/>
  <c r="C521" i="3"/>
  <c r="D521" i="3"/>
  <c r="M521" i="3"/>
  <c r="P521" i="3"/>
  <c r="Q521" i="3"/>
  <c r="R521" i="3"/>
  <c r="A522" i="3"/>
  <c r="B522" i="3"/>
  <c r="C522" i="3"/>
  <c r="D522" i="3"/>
  <c r="L522" i="3"/>
  <c r="M522" i="3"/>
  <c r="P522" i="3"/>
  <c r="Q522" i="3"/>
  <c r="R522" i="3"/>
  <c r="A523" i="3"/>
  <c r="B523" i="3"/>
  <c r="L523" i="3" s="1"/>
  <c r="M523" i="3" s="1"/>
  <c r="C523" i="3"/>
  <c r="D523" i="3"/>
  <c r="P523" i="3"/>
  <c r="Q523" i="3"/>
  <c r="R523" i="3"/>
  <c r="A524" i="3"/>
  <c r="B524" i="3"/>
  <c r="L524" i="3" s="1"/>
  <c r="M524" i="3" s="1"/>
  <c r="C524" i="3"/>
  <c r="D524" i="3"/>
  <c r="P524" i="3"/>
  <c r="Q524" i="3"/>
  <c r="R524" i="3"/>
  <c r="A525" i="3"/>
  <c r="B525" i="3"/>
  <c r="L525" i="3" s="1"/>
  <c r="M525" i="3" s="1"/>
  <c r="C525" i="3"/>
  <c r="D525" i="3"/>
  <c r="P525" i="3"/>
  <c r="Q525" i="3"/>
  <c r="R525" i="3"/>
  <c r="A526" i="3"/>
  <c r="B526" i="3"/>
  <c r="L526" i="3" s="1"/>
  <c r="M526" i="3" s="1"/>
  <c r="C526" i="3"/>
  <c r="D526" i="3"/>
  <c r="P526" i="3"/>
  <c r="Q526" i="3"/>
  <c r="R526" i="3"/>
  <c r="A527" i="3"/>
  <c r="B527" i="3"/>
  <c r="L527" i="3" s="1"/>
  <c r="M527" i="3" s="1"/>
  <c r="C527" i="3"/>
  <c r="D527" i="3"/>
  <c r="P527" i="3"/>
  <c r="Q527" i="3"/>
  <c r="R527" i="3"/>
  <c r="A528" i="3"/>
  <c r="B528" i="3"/>
  <c r="L528" i="3" s="1"/>
  <c r="M528" i="3" s="1"/>
  <c r="C528" i="3"/>
  <c r="D528" i="3"/>
  <c r="P528" i="3"/>
  <c r="Q528" i="3"/>
  <c r="R528" i="3"/>
  <c r="A529" i="3"/>
  <c r="B529" i="3"/>
  <c r="L529" i="3" s="1"/>
  <c r="M529" i="3" s="1"/>
  <c r="C529" i="3"/>
  <c r="D529" i="3"/>
  <c r="P529" i="3"/>
  <c r="Q529" i="3"/>
  <c r="R529" i="3"/>
  <c r="A530" i="3"/>
  <c r="B530" i="3"/>
  <c r="L530" i="3" s="1"/>
  <c r="M530" i="3" s="1"/>
  <c r="C530" i="3"/>
  <c r="D530" i="3"/>
  <c r="P530" i="3"/>
  <c r="Q530" i="3"/>
  <c r="R530" i="3"/>
  <c r="A531" i="3"/>
  <c r="B531" i="3"/>
  <c r="L531" i="3" s="1"/>
  <c r="M531" i="3" s="1"/>
  <c r="C531" i="3"/>
  <c r="D531" i="3"/>
  <c r="P531" i="3"/>
  <c r="Q531" i="3"/>
  <c r="R531" i="3"/>
  <c r="A532" i="3"/>
  <c r="B532" i="3"/>
  <c r="L532" i="3" s="1"/>
  <c r="M532" i="3" s="1"/>
  <c r="C532" i="3"/>
  <c r="D532" i="3"/>
  <c r="P532" i="3"/>
  <c r="Q532" i="3"/>
  <c r="R532" i="3"/>
  <c r="A533" i="3"/>
  <c r="B533" i="3"/>
  <c r="L533" i="3" s="1"/>
  <c r="M533" i="3" s="1"/>
  <c r="C533" i="3"/>
  <c r="D533" i="3"/>
  <c r="P533" i="3"/>
  <c r="Q533" i="3"/>
  <c r="R533" i="3"/>
  <c r="A534" i="3"/>
  <c r="B534" i="3"/>
  <c r="C534" i="3"/>
  <c r="D534" i="3"/>
  <c r="L534" i="3"/>
  <c r="M534" i="3" s="1"/>
  <c r="P534" i="3"/>
  <c r="Q534" i="3"/>
  <c r="R534" i="3"/>
  <c r="A535" i="3"/>
  <c r="B535" i="3"/>
  <c r="C535" i="3"/>
  <c r="D535" i="3"/>
  <c r="L535" i="3"/>
  <c r="M535" i="3" s="1"/>
  <c r="P535" i="3"/>
  <c r="Q535" i="3"/>
  <c r="R535" i="3"/>
  <c r="A536" i="3"/>
  <c r="B536" i="3"/>
  <c r="L536" i="3" s="1"/>
  <c r="M536" i="3" s="1"/>
  <c r="C536" i="3"/>
  <c r="D536" i="3"/>
  <c r="P536" i="3"/>
  <c r="Q536" i="3"/>
  <c r="R536" i="3"/>
  <c r="A537" i="3"/>
  <c r="B537" i="3"/>
  <c r="L537" i="3" s="1"/>
  <c r="M537" i="3" s="1"/>
  <c r="C537" i="3"/>
  <c r="D537" i="3"/>
  <c r="P537" i="3"/>
  <c r="Q537" i="3"/>
  <c r="R537" i="3"/>
  <c r="A538" i="3"/>
  <c r="B538" i="3"/>
  <c r="L538" i="3" s="1"/>
  <c r="C538" i="3"/>
  <c r="D538" i="3"/>
  <c r="M538" i="3"/>
  <c r="P538" i="3"/>
  <c r="Q538" i="3"/>
  <c r="R538" i="3"/>
  <c r="A539" i="3"/>
  <c r="B539" i="3"/>
  <c r="C539" i="3"/>
  <c r="D539" i="3"/>
  <c r="L539" i="3"/>
  <c r="M539" i="3" s="1"/>
  <c r="P539" i="3"/>
  <c r="Q539" i="3"/>
  <c r="R539" i="3"/>
  <c r="A540" i="3"/>
  <c r="B540" i="3"/>
  <c r="L540" i="3" s="1"/>
  <c r="C540" i="3"/>
  <c r="D540" i="3"/>
  <c r="M540" i="3"/>
  <c r="P540" i="3"/>
  <c r="Q540" i="3"/>
  <c r="R540" i="3"/>
  <c r="A541" i="3"/>
  <c r="B541" i="3"/>
  <c r="C541" i="3"/>
  <c r="D541" i="3"/>
  <c r="L541" i="3"/>
  <c r="M541" i="3" s="1"/>
  <c r="P541" i="3"/>
  <c r="Q541" i="3"/>
  <c r="R541" i="3"/>
  <c r="A542" i="3"/>
  <c r="B542" i="3"/>
  <c r="L542" i="3" s="1"/>
  <c r="M542" i="3" s="1"/>
  <c r="C542" i="3"/>
  <c r="D542" i="3"/>
  <c r="P542" i="3"/>
  <c r="Q542" i="3"/>
  <c r="R542" i="3"/>
  <c r="A543" i="3"/>
  <c r="B543" i="3"/>
  <c r="L543" i="3" s="1"/>
  <c r="M543" i="3" s="1"/>
  <c r="C543" i="3"/>
  <c r="D543" i="3"/>
  <c r="P543" i="3"/>
  <c r="Q543" i="3"/>
  <c r="R543" i="3"/>
  <c r="A544" i="3"/>
  <c r="B544" i="3"/>
  <c r="L544" i="3" s="1"/>
  <c r="M544" i="3" s="1"/>
  <c r="C544" i="3"/>
  <c r="D544" i="3"/>
  <c r="P544" i="3"/>
  <c r="Q544" i="3"/>
  <c r="R544" i="3"/>
  <c r="A545" i="3"/>
  <c r="B545" i="3"/>
  <c r="L545" i="3" s="1"/>
  <c r="M545" i="3" s="1"/>
  <c r="C545" i="3"/>
  <c r="D545" i="3"/>
  <c r="P545" i="3"/>
  <c r="Q545" i="3"/>
  <c r="R545" i="3"/>
  <c r="A546" i="3"/>
  <c r="B546" i="3"/>
  <c r="L546" i="3" s="1"/>
  <c r="M546" i="3" s="1"/>
  <c r="C546" i="3"/>
  <c r="D546" i="3"/>
  <c r="P546" i="3"/>
  <c r="Q546" i="3"/>
  <c r="R546" i="3"/>
  <c r="A547" i="3"/>
  <c r="B547" i="3"/>
  <c r="L547" i="3" s="1"/>
  <c r="M547" i="3" s="1"/>
  <c r="C547" i="3"/>
  <c r="D547" i="3"/>
  <c r="P547" i="3"/>
  <c r="Q547" i="3"/>
  <c r="R547" i="3"/>
  <c r="A548" i="3"/>
  <c r="B548" i="3"/>
  <c r="L548" i="3" s="1"/>
  <c r="M548" i="3" s="1"/>
  <c r="C548" i="3"/>
  <c r="D548" i="3"/>
  <c r="P548" i="3"/>
  <c r="Q548" i="3"/>
  <c r="R548" i="3"/>
  <c r="A549" i="3"/>
  <c r="B549" i="3"/>
  <c r="L549" i="3" s="1"/>
  <c r="M549" i="3" s="1"/>
  <c r="C549" i="3"/>
  <c r="D549" i="3"/>
  <c r="P549" i="3"/>
  <c r="Q549" i="3"/>
  <c r="R549" i="3"/>
  <c r="A550" i="3"/>
  <c r="B550" i="3"/>
  <c r="L550" i="3" s="1"/>
  <c r="M550" i="3" s="1"/>
  <c r="C550" i="3"/>
  <c r="D550" i="3"/>
  <c r="P550" i="3"/>
  <c r="Q550" i="3"/>
  <c r="R550" i="3"/>
  <c r="A551" i="3"/>
  <c r="B551" i="3"/>
  <c r="L551" i="3" s="1"/>
  <c r="M551" i="3" s="1"/>
  <c r="C551" i="3"/>
  <c r="D551" i="3"/>
  <c r="P551" i="3"/>
  <c r="Q551" i="3"/>
  <c r="R551" i="3"/>
  <c r="A552" i="3"/>
  <c r="B552" i="3"/>
  <c r="L552" i="3" s="1"/>
  <c r="M552" i="3" s="1"/>
  <c r="C552" i="3"/>
  <c r="D552" i="3"/>
  <c r="P552" i="3"/>
  <c r="Q552" i="3"/>
  <c r="R552" i="3"/>
  <c r="A553" i="3"/>
  <c r="B553" i="3"/>
  <c r="L553" i="3" s="1"/>
  <c r="M553" i="3" s="1"/>
  <c r="C553" i="3"/>
  <c r="D553" i="3"/>
  <c r="P553" i="3"/>
  <c r="Q553" i="3"/>
  <c r="R553" i="3"/>
  <c r="A554" i="3"/>
  <c r="B554" i="3"/>
  <c r="C554" i="3"/>
  <c r="D554" i="3"/>
  <c r="L554" i="3"/>
  <c r="M554" i="3" s="1"/>
  <c r="P554" i="3"/>
  <c r="Q554" i="3"/>
  <c r="R554" i="3"/>
  <c r="A555" i="3"/>
  <c r="B555" i="3"/>
  <c r="C555" i="3"/>
  <c r="D555" i="3"/>
  <c r="L555" i="3"/>
  <c r="M555" i="3" s="1"/>
  <c r="P555" i="3"/>
  <c r="Q555" i="3"/>
  <c r="R555" i="3"/>
  <c r="A556" i="3"/>
  <c r="B556" i="3"/>
  <c r="L556" i="3" s="1"/>
  <c r="M556" i="3" s="1"/>
  <c r="C556" i="3"/>
  <c r="D556" i="3"/>
  <c r="P556" i="3"/>
  <c r="Q556" i="3"/>
  <c r="R556" i="3"/>
  <c r="A557" i="3"/>
  <c r="B557" i="3"/>
  <c r="L557" i="3" s="1"/>
  <c r="M557" i="3" s="1"/>
  <c r="C557" i="3"/>
  <c r="D557" i="3"/>
  <c r="P557" i="3"/>
  <c r="Q557" i="3"/>
  <c r="R557" i="3"/>
  <c r="A558" i="3"/>
  <c r="B558" i="3"/>
  <c r="L558" i="3" s="1"/>
  <c r="M558" i="3" s="1"/>
  <c r="C558" i="3"/>
  <c r="D558" i="3"/>
  <c r="P558" i="3"/>
  <c r="Q558" i="3"/>
  <c r="R558" i="3"/>
  <c r="A559" i="3"/>
  <c r="B559" i="3"/>
  <c r="L559" i="3" s="1"/>
  <c r="M559" i="3" s="1"/>
  <c r="C559" i="3"/>
  <c r="D559" i="3"/>
  <c r="P559" i="3"/>
  <c r="Q559" i="3"/>
  <c r="R559" i="3"/>
  <c r="A560" i="3"/>
  <c r="B560" i="3"/>
  <c r="L560" i="3" s="1"/>
  <c r="M560" i="3" s="1"/>
  <c r="C560" i="3"/>
  <c r="D560" i="3"/>
  <c r="P560" i="3"/>
  <c r="Q560" i="3"/>
  <c r="R560" i="3"/>
  <c r="A561" i="3"/>
  <c r="B561" i="3"/>
  <c r="L561" i="3" s="1"/>
  <c r="M561" i="3" s="1"/>
  <c r="C561" i="3"/>
  <c r="D561" i="3"/>
  <c r="P561" i="3"/>
  <c r="Q561" i="3"/>
  <c r="R561" i="3"/>
  <c r="A562" i="3"/>
  <c r="B562" i="3"/>
  <c r="L562" i="3" s="1"/>
  <c r="M562" i="3" s="1"/>
  <c r="C562" i="3"/>
  <c r="D562" i="3"/>
  <c r="P562" i="3"/>
  <c r="Q562" i="3"/>
  <c r="R562" i="3"/>
  <c r="A563" i="3"/>
  <c r="B563" i="3"/>
  <c r="L563" i="3" s="1"/>
  <c r="M563" i="3" s="1"/>
  <c r="C563" i="3"/>
  <c r="D563" i="3"/>
  <c r="P563" i="3"/>
  <c r="Q563" i="3"/>
  <c r="R563" i="3"/>
  <c r="A564" i="3"/>
  <c r="B564" i="3"/>
  <c r="L564" i="3" s="1"/>
  <c r="M564" i="3" s="1"/>
  <c r="C564" i="3"/>
  <c r="D564" i="3"/>
  <c r="P564" i="3"/>
  <c r="Q564" i="3"/>
  <c r="R564" i="3"/>
  <c r="A565" i="3"/>
  <c r="B565" i="3"/>
  <c r="L565" i="3" s="1"/>
  <c r="M565" i="3" s="1"/>
  <c r="C565" i="3"/>
  <c r="D565" i="3"/>
  <c r="P565" i="3"/>
  <c r="Q565" i="3"/>
  <c r="R565" i="3"/>
  <c r="A566" i="3"/>
  <c r="B566" i="3"/>
  <c r="L566" i="3" s="1"/>
  <c r="M566" i="3" s="1"/>
  <c r="C566" i="3"/>
  <c r="D566" i="3"/>
  <c r="P566" i="3"/>
  <c r="Q566" i="3"/>
  <c r="R566" i="3"/>
  <c r="A567" i="3"/>
  <c r="B567" i="3"/>
  <c r="L567" i="3" s="1"/>
  <c r="M567" i="3" s="1"/>
  <c r="C567" i="3"/>
  <c r="D567" i="3"/>
  <c r="P567" i="3"/>
  <c r="Q567" i="3"/>
  <c r="R567" i="3"/>
  <c r="A568" i="3"/>
  <c r="B568" i="3"/>
  <c r="L568" i="3" s="1"/>
  <c r="M568" i="3" s="1"/>
  <c r="C568" i="3"/>
  <c r="D568" i="3"/>
  <c r="P568" i="3"/>
  <c r="Q568" i="3"/>
  <c r="R568" i="3"/>
  <c r="A569" i="3"/>
  <c r="B569" i="3"/>
  <c r="L569" i="3" s="1"/>
  <c r="M569" i="3" s="1"/>
  <c r="C569" i="3"/>
  <c r="D569" i="3"/>
  <c r="P569" i="3"/>
  <c r="Q569" i="3"/>
  <c r="R569" i="3"/>
  <c r="A570" i="3"/>
  <c r="B570" i="3"/>
  <c r="C570" i="3"/>
  <c r="D570" i="3"/>
  <c r="L570" i="3"/>
  <c r="M570" i="3" s="1"/>
  <c r="P570" i="3"/>
  <c r="Q570" i="3"/>
  <c r="R570" i="3"/>
  <c r="A571" i="3"/>
  <c r="B571" i="3"/>
  <c r="C571" i="3"/>
  <c r="D571" i="3"/>
  <c r="L571" i="3"/>
  <c r="M571" i="3" s="1"/>
  <c r="P571" i="3"/>
  <c r="Q571" i="3"/>
  <c r="R571" i="3"/>
  <c r="A572" i="3"/>
  <c r="B572" i="3"/>
  <c r="L572" i="3" s="1"/>
  <c r="C572" i="3"/>
  <c r="D572" i="3"/>
  <c r="M572" i="3"/>
  <c r="P572" i="3"/>
  <c r="Q572" i="3"/>
  <c r="R572" i="3"/>
  <c r="A573" i="3"/>
  <c r="B573" i="3"/>
  <c r="C573" i="3"/>
  <c r="D573" i="3"/>
  <c r="L573" i="3"/>
  <c r="M573" i="3" s="1"/>
  <c r="P573" i="3"/>
  <c r="Q573" i="3"/>
  <c r="R573" i="3"/>
  <c r="A574" i="3"/>
  <c r="B574" i="3"/>
  <c r="L574" i="3" s="1"/>
  <c r="M574" i="3" s="1"/>
  <c r="C574" i="3"/>
  <c r="D574" i="3"/>
  <c r="P574" i="3"/>
  <c r="Q574" i="3"/>
  <c r="R574" i="3"/>
  <c r="A575" i="3"/>
  <c r="B575" i="3"/>
  <c r="L575" i="3" s="1"/>
  <c r="M575" i="3" s="1"/>
  <c r="C575" i="3"/>
  <c r="D575" i="3"/>
  <c r="P575" i="3"/>
  <c r="Q575" i="3"/>
  <c r="R575" i="3"/>
  <c r="A576" i="3"/>
  <c r="B576" i="3"/>
  <c r="L576" i="3" s="1"/>
  <c r="M576" i="3" s="1"/>
  <c r="C576" i="3"/>
  <c r="D576" i="3"/>
  <c r="P576" i="3"/>
  <c r="Q576" i="3"/>
  <c r="R576" i="3"/>
  <c r="A577" i="3"/>
  <c r="B577" i="3"/>
  <c r="L577" i="3" s="1"/>
  <c r="C577" i="3"/>
  <c r="D577" i="3"/>
  <c r="M577" i="3"/>
  <c r="P577" i="3"/>
  <c r="Q577" i="3"/>
  <c r="R577" i="3"/>
  <c r="A578" i="3"/>
  <c r="B578" i="3"/>
  <c r="C578" i="3"/>
  <c r="D578" i="3"/>
  <c r="L578" i="3"/>
  <c r="M578" i="3" s="1"/>
  <c r="P578" i="3"/>
  <c r="Q578" i="3"/>
  <c r="R578" i="3"/>
  <c r="A579" i="3"/>
  <c r="B579" i="3"/>
  <c r="L579" i="3" s="1"/>
  <c r="M579" i="3" s="1"/>
  <c r="C579" i="3"/>
  <c r="D579" i="3"/>
  <c r="P579" i="3"/>
  <c r="Q579" i="3"/>
  <c r="R579" i="3"/>
  <c r="A580" i="3"/>
  <c r="B580" i="3"/>
  <c r="L580" i="3" s="1"/>
  <c r="M580" i="3" s="1"/>
  <c r="C580" i="3"/>
  <c r="D580" i="3"/>
  <c r="P580" i="3"/>
  <c r="Q580" i="3"/>
  <c r="R580" i="3"/>
  <c r="A581" i="3"/>
  <c r="B581" i="3"/>
  <c r="L581" i="3" s="1"/>
  <c r="C581" i="3"/>
  <c r="D581" i="3"/>
  <c r="M581" i="3"/>
  <c r="P581" i="3"/>
  <c r="Q581" i="3"/>
  <c r="R581" i="3"/>
  <c r="A582" i="3"/>
  <c r="B582" i="3"/>
  <c r="C582" i="3"/>
  <c r="D582" i="3"/>
  <c r="L582" i="3"/>
  <c r="M582" i="3" s="1"/>
  <c r="P582" i="3"/>
  <c r="Q582" i="3"/>
  <c r="R582" i="3"/>
  <c r="A583" i="3"/>
  <c r="B583" i="3"/>
  <c r="C583" i="3"/>
  <c r="D583" i="3"/>
  <c r="L583" i="3"/>
  <c r="M583" i="3" s="1"/>
  <c r="P583" i="3"/>
  <c r="Q583" i="3"/>
  <c r="R583" i="3"/>
  <c r="A584" i="3"/>
  <c r="B584" i="3"/>
  <c r="L584" i="3" s="1"/>
  <c r="M584" i="3" s="1"/>
  <c r="C584" i="3"/>
  <c r="D584" i="3"/>
  <c r="P584" i="3"/>
  <c r="Q584" i="3"/>
  <c r="R584" i="3"/>
  <c r="A585" i="3"/>
  <c r="B585" i="3"/>
  <c r="L585" i="3" s="1"/>
  <c r="M585" i="3" s="1"/>
  <c r="C585" i="3"/>
  <c r="D585" i="3"/>
  <c r="P585" i="3"/>
  <c r="Q585" i="3"/>
  <c r="R585" i="3"/>
  <c r="A586" i="3"/>
  <c r="B586" i="3"/>
  <c r="L586" i="3" s="1"/>
  <c r="C586" i="3"/>
  <c r="D586" i="3"/>
  <c r="M586" i="3"/>
  <c r="P586" i="3"/>
  <c r="Q586" i="3"/>
  <c r="R586" i="3"/>
  <c r="A587" i="3"/>
  <c r="B587" i="3"/>
  <c r="C587" i="3"/>
  <c r="D587" i="3"/>
  <c r="L587" i="3"/>
  <c r="M587" i="3" s="1"/>
  <c r="P587" i="3"/>
  <c r="Q587" i="3"/>
  <c r="R587" i="3"/>
  <c r="A588" i="3"/>
  <c r="B588" i="3"/>
  <c r="L588" i="3" s="1"/>
  <c r="C588" i="3"/>
  <c r="D588" i="3"/>
  <c r="M588" i="3"/>
  <c r="P588" i="3"/>
  <c r="Q588" i="3"/>
  <c r="R588" i="3"/>
  <c r="A589" i="3"/>
  <c r="B589" i="3"/>
  <c r="C589" i="3"/>
  <c r="D589" i="3"/>
  <c r="L589" i="3"/>
  <c r="M589" i="3" s="1"/>
  <c r="P589" i="3"/>
  <c r="Q589" i="3"/>
  <c r="R589" i="3"/>
  <c r="A590" i="3"/>
  <c r="B590" i="3"/>
  <c r="C590" i="3"/>
  <c r="D590" i="3"/>
  <c r="L590" i="3"/>
  <c r="M590" i="3" s="1"/>
  <c r="P590" i="3"/>
  <c r="Q590" i="3"/>
  <c r="R590" i="3"/>
  <c r="A591" i="3"/>
  <c r="B591" i="3"/>
  <c r="C591" i="3"/>
  <c r="D591" i="3"/>
  <c r="L591" i="3"/>
  <c r="M591" i="3" s="1"/>
  <c r="P591" i="3"/>
  <c r="Q591" i="3"/>
  <c r="R591" i="3"/>
  <c r="A592" i="3"/>
  <c r="B592" i="3"/>
  <c r="L592" i="3" s="1"/>
  <c r="M592" i="3" s="1"/>
  <c r="C592" i="3"/>
  <c r="D592" i="3"/>
  <c r="P592" i="3"/>
  <c r="Q592" i="3"/>
  <c r="R592" i="3"/>
  <c r="A593" i="3"/>
  <c r="B593" i="3"/>
  <c r="L593" i="3" s="1"/>
  <c r="C593" i="3"/>
  <c r="D593" i="3"/>
  <c r="M593" i="3"/>
  <c r="P593" i="3"/>
  <c r="Q593" i="3"/>
  <c r="R593" i="3"/>
  <c r="A594" i="3"/>
  <c r="B594" i="3"/>
  <c r="C594" i="3"/>
  <c r="D594" i="3"/>
  <c r="L594" i="3"/>
  <c r="M594" i="3" s="1"/>
  <c r="P594" i="3"/>
  <c r="Q594" i="3"/>
  <c r="R594" i="3"/>
  <c r="A595" i="3"/>
  <c r="B595" i="3"/>
  <c r="C595" i="3"/>
  <c r="D595" i="3"/>
  <c r="L595" i="3"/>
  <c r="M595" i="3" s="1"/>
  <c r="P595" i="3"/>
  <c r="Q595" i="3"/>
  <c r="R595" i="3"/>
  <c r="A596" i="3"/>
  <c r="B596" i="3"/>
  <c r="L596" i="3" s="1"/>
  <c r="C596" i="3"/>
  <c r="D596" i="3"/>
  <c r="M596" i="3"/>
  <c r="P596" i="3"/>
  <c r="Q596" i="3"/>
  <c r="R596" i="3"/>
  <c r="A597" i="3"/>
  <c r="B597" i="3"/>
  <c r="C597" i="3"/>
  <c r="D597" i="3"/>
  <c r="L597" i="3"/>
  <c r="M597" i="3" s="1"/>
  <c r="P597" i="3"/>
  <c r="Q597" i="3"/>
  <c r="R597" i="3"/>
  <c r="A598" i="3"/>
  <c r="B598" i="3"/>
  <c r="C598" i="3"/>
  <c r="D598" i="3"/>
  <c r="L598" i="3"/>
  <c r="M598" i="3" s="1"/>
  <c r="P598" i="3"/>
  <c r="Q598" i="3"/>
  <c r="R598" i="3"/>
  <c r="A599" i="3"/>
  <c r="B599" i="3"/>
  <c r="C599" i="3"/>
  <c r="D599" i="3"/>
  <c r="L599" i="3"/>
  <c r="M599" i="3" s="1"/>
  <c r="P599" i="3"/>
  <c r="Q599" i="3"/>
  <c r="R599" i="3"/>
  <c r="A600" i="3"/>
  <c r="B600" i="3"/>
  <c r="L600" i="3" s="1"/>
  <c r="M600" i="3" s="1"/>
  <c r="C600" i="3"/>
  <c r="D600" i="3"/>
  <c r="P600" i="3"/>
  <c r="Q600" i="3"/>
  <c r="R600" i="3"/>
  <c r="A601" i="3"/>
  <c r="B601" i="3"/>
  <c r="L601" i="3" s="1"/>
  <c r="C601" i="3"/>
  <c r="D601" i="3"/>
  <c r="M601" i="3"/>
  <c r="P601" i="3"/>
  <c r="Q601" i="3"/>
  <c r="R601" i="3"/>
  <c r="A602" i="3"/>
  <c r="B602" i="3"/>
  <c r="C602" i="3"/>
  <c r="D602" i="3"/>
  <c r="L602" i="3"/>
  <c r="M602" i="3" s="1"/>
  <c r="P602" i="3"/>
  <c r="Q602" i="3"/>
  <c r="R602" i="3"/>
  <c r="A603" i="3"/>
  <c r="B603" i="3"/>
  <c r="C603" i="3"/>
  <c r="D603" i="3"/>
  <c r="L603" i="3"/>
  <c r="M603" i="3" s="1"/>
  <c r="P603" i="3"/>
  <c r="Q603" i="3"/>
  <c r="R603" i="3"/>
  <c r="A604" i="3"/>
  <c r="B604" i="3"/>
  <c r="L604" i="3" s="1"/>
  <c r="C604" i="3"/>
  <c r="D604" i="3"/>
  <c r="M604" i="3"/>
  <c r="P604" i="3"/>
  <c r="Q604" i="3"/>
  <c r="R604" i="3"/>
  <c r="A605" i="3"/>
  <c r="B605" i="3"/>
  <c r="C605" i="3"/>
  <c r="D605" i="3"/>
  <c r="L605" i="3"/>
  <c r="M605" i="3" s="1"/>
  <c r="P605" i="3"/>
  <c r="Q605" i="3"/>
  <c r="R605" i="3"/>
  <c r="A606" i="3"/>
  <c r="B606" i="3"/>
  <c r="L606" i="3" s="1"/>
  <c r="M606" i="3" s="1"/>
  <c r="C606" i="3"/>
  <c r="D606" i="3"/>
  <c r="P606" i="3"/>
  <c r="Q606" i="3"/>
  <c r="R606" i="3"/>
  <c r="A607" i="3"/>
  <c r="B607" i="3"/>
  <c r="L607" i="3" s="1"/>
  <c r="M607" i="3" s="1"/>
  <c r="C607" i="3"/>
  <c r="D607" i="3"/>
  <c r="P607" i="3"/>
  <c r="Q607" i="3"/>
  <c r="R607" i="3"/>
  <c r="A608" i="3"/>
  <c r="B608" i="3"/>
  <c r="L608" i="3" s="1"/>
  <c r="M608" i="3" s="1"/>
  <c r="C608" i="3"/>
  <c r="D608" i="3"/>
  <c r="P608" i="3"/>
  <c r="Q608" i="3"/>
  <c r="R608" i="3"/>
  <c r="A609" i="3"/>
  <c r="B609" i="3"/>
  <c r="L609" i="3" s="1"/>
  <c r="C609" i="3"/>
  <c r="D609" i="3"/>
  <c r="M609" i="3"/>
  <c r="P609" i="3"/>
  <c r="Q609" i="3"/>
  <c r="R609" i="3"/>
  <c r="A610" i="3"/>
  <c r="B610" i="3"/>
  <c r="C610" i="3"/>
  <c r="D610" i="3"/>
  <c r="L610" i="3"/>
  <c r="M610" i="3" s="1"/>
  <c r="P610" i="3"/>
  <c r="Q610" i="3"/>
  <c r="R610" i="3"/>
  <c r="A611" i="3"/>
  <c r="B611" i="3"/>
  <c r="C611" i="3"/>
  <c r="D611" i="3"/>
  <c r="L611" i="3"/>
  <c r="M611" i="3" s="1"/>
  <c r="P611" i="3"/>
  <c r="Q611" i="3"/>
  <c r="R611" i="3"/>
  <c r="A612" i="3"/>
  <c r="B612" i="3"/>
  <c r="L612" i="3" s="1"/>
  <c r="M612" i="3" s="1"/>
  <c r="C612" i="3"/>
  <c r="D612" i="3"/>
  <c r="P612" i="3"/>
  <c r="Q612" i="3"/>
  <c r="R612" i="3"/>
  <c r="A613" i="3"/>
  <c r="B613" i="3"/>
  <c r="L613" i="3" s="1"/>
  <c r="M613" i="3" s="1"/>
  <c r="C613" i="3"/>
  <c r="D613" i="3"/>
  <c r="P613" i="3"/>
  <c r="Q613" i="3"/>
  <c r="R613" i="3"/>
  <c r="A614" i="3"/>
  <c r="B614" i="3"/>
  <c r="L614" i="3" s="1"/>
  <c r="M614" i="3" s="1"/>
  <c r="C614" i="3"/>
  <c r="D614" i="3"/>
  <c r="P614" i="3"/>
  <c r="Q614" i="3"/>
  <c r="R614" i="3"/>
  <c r="A615" i="3"/>
  <c r="B615" i="3"/>
  <c r="C615" i="3"/>
  <c r="D615" i="3"/>
  <c r="L615" i="3"/>
  <c r="M615" i="3" s="1"/>
  <c r="P615" i="3"/>
  <c r="Q615" i="3"/>
  <c r="R615" i="3"/>
  <c r="A616" i="3"/>
  <c r="B616" i="3"/>
  <c r="L616" i="3" s="1"/>
  <c r="M616" i="3" s="1"/>
  <c r="C616" i="3"/>
  <c r="D616" i="3"/>
  <c r="P616" i="3"/>
  <c r="Q616" i="3"/>
  <c r="R616" i="3"/>
  <c r="A617" i="3"/>
  <c r="B617" i="3"/>
  <c r="L617" i="3" s="1"/>
  <c r="M617" i="3" s="1"/>
  <c r="C617" i="3"/>
  <c r="D617" i="3"/>
  <c r="P617" i="3"/>
  <c r="Q617" i="3"/>
  <c r="R617" i="3"/>
  <c r="A618" i="3"/>
  <c r="B618" i="3"/>
  <c r="L618" i="3" s="1"/>
  <c r="M618" i="3" s="1"/>
  <c r="C618" i="3"/>
  <c r="D618" i="3"/>
  <c r="P618" i="3"/>
  <c r="Q618" i="3"/>
  <c r="R618" i="3"/>
  <c r="A619" i="3"/>
  <c r="B619" i="3"/>
  <c r="L619" i="3" s="1"/>
  <c r="M619" i="3" s="1"/>
  <c r="C619" i="3"/>
  <c r="D619" i="3"/>
  <c r="P619" i="3"/>
  <c r="Q619" i="3"/>
  <c r="R619" i="3"/>
  <c r="A620" i="3"/>
  <c r="B620" i="3"/>
  <c r="L620" i="3" s="1"/>
  <c r="M620" i="3" s="1"/>
  <c r="C620" i="3"/>
  <c r="D620" i="3"/>
  <c r="P620" i="3"/>
  <c r="Q620" i="3"/>
  <c r="R620" i="3"/>
  <c r="A621" i="3"/>
  <c r="B621" i="3"/>
  <c r="L621" i="3" s="1"/>
  <c r="M621" i="3" s="1"/>
  <c r="C621" i="3"/>
  <c r="D621" i="3"/>
  <c r="P621" i="3"/>
  <c r="Q621" i="3"/>
  <c r="R621" i="3"/>
  <c r="A622" i="3"/>
  <c r="B622" i="3"/>
  <c r="L622" i="3" s="1"/>
  <c r="M622" i="3" s="1"/>
  <c r="C622" i="3"/>
  <c r="D622" i="3"/>
  <c r="P622" i="3"/>
  <c r="Q622" i="3"/>
  <c r="R622" i="3"/>
  <c r="A623" i="3"/>
  <c r="B623" i="3"/>
  <c r="C623" i="3"/>
  <c r="D623" i="3"/>
  <c r="L623" i="3"/>
  <c r="M623" i="3" s="1"/>
  <c r="P623" i="3"/>
  <c r="Q623" i="3"/>
  <c r="R623" i="3"/>
  <c r="A624" i="3"/>
  <c r="B624" i="3"/>
  <c r="L624" i="3" s="1"/>
  <c r="M624" i="3" s="1"/>
  <c r="C624" i="3"/>
  <c r="D624" i="3"/>
  <c r="P624" i="3"/>
  <c r="Q624" i="3"/>
  <c r="R624" i="3"/>
  <c r="A625" i="3"/>
  <c r="B625" i="3"/>
  <c r="L625" i="3" s="1"/>
  <c r="M625" i="3" s="1"/>
  <c r="C625" i="3"/>
  <c r="D625" i="3"/>
  <c r="P625" i="3"/>
  <c r="Q625" i="3"/>
  <c r="R625" i="3"/>
  <c r="A626" i="3"/>
  <c r="B626" i="3"/>
  <c r="L626" i="3" s="1"/>
  <c r="M626" i="3" s="1"/>
  <c r="C626" i="3"/>
  <c r="D626" i="3"/>
  <c r="P626" i="3"/>
  <c r="Q626" i="3"/>
  <c r="R626" i="3"/>
  <c r="A627" i="3"/>
  <c r="B627" i="3"/>
  <c r="L627" i="3" s="1"/>
  <c r="M627" i="3" s="1"/>
  <c r="C627" i="3"/>
  <c r="D627" i="3"/>
  <c r="P627" i="3"/>
  <c r="Q627" i="3"/>
  <c r="R627" i="3"/>
  <c r="A628" i="3"/>
  <c r="B628" i="3"/>
  <c r="L628" i="3" s="1"/>
  <c r="M628" i="3" s="1"/>
  <c r="C628" i="3"/>
  <c r="D628" i="3"/>
  <c r="P628" i="3"/>
  <c r="Q628" i="3"/>
  <c r="R628" i="3"/>
  <c r="A629" i="3"/>
  <c r="B629" i="3"/>
  <c r="L629" i="3" s="1"/>
  <c r="M629" i="3" s="1"/>
  <c r="C629" i="3"/>
  <c r="D629" i="3"/>
  <c r="P629" i="3"/>
  <c r="Q629" i="3"/>
  <c r="R629" i="3"/>
  <c r="A630" i="3"/>
  <c r="B630" i="3"/>
  <c r="L630" i="3" s="1"/>
  <c r="M630" i="3" s="1"/>
  <c r="C630" i="3"/>
  <c r="D630" i="3"/>
  <c r="P630" i="3"/>
  <c r="Q630" i="3"/>
  <c r="R630" i="3"/>
  <c r="A631" i="3"/>
  <c r="B631" i="3"/>
  <c r="L631" i="3" s="1"/>
  <c r="M631" i="3" s="1"/>
  <c r="C631" i="3"/>
  <c r="D631" i="3"/>
  <c r="P631" i="3"/>
  <c r="Q631" i="3"/>
  <c r="R631" i="3"/>
  <c r="A632" i="3"/>
  <c r="B632" i="3"/>
  <c r="L632" i="3" s="1"/>
  <c r="M632" i="3" s="1"/>
  <c r="C632" i="3"/>
  <c r="D632" i="3"/>
  <c r="P632" i="3"/>
  <c r="Q632" i="3"/>
  <c r="R632" i="3"/>
  <c r="A633" i="3"/>
  <c r="B633" i="3"/>
  <c r="L633" i="3" s="1"/>
  <c r="M633" i="3" s="1"/>
  <c r="C633" i="3"/>
  <c r="D633" i="3"/>
  <c r="P633" i="3"/>
  <c r="Q633" i="3"/>
  <c r="R633" i="3"/>
  <c r="A634" i="3"/>
  <c r="B634" i="3"/>
  <c r="C634" i="3"/>
  <c r="D634" i="3"/>
  <c r="L634" i="3"/>
  <c r="M634" i="3"/>
  <c r="P634" i="3"/>
  <c r="Q634" i="3"/>
  <c r="R634" i="3"/>
  <c r="A635" i="3"/>
  <c r="B635" i="3"/>
  <c r="C635" i="3"/>
  <c r="D635" i="3"/>
  <c r="L635" i="3"/>
  <c r="M635" i="3" s="1"/>
  <c r="P635" i="3"/>
  <c r="Q635" i="3"/>
  <c r="R635" i="3"/>
  <c r="A636" i="3"/>
  <c r="B636" i="3"/>
  <c r="L636" i="3" s="1"/>
  <c r="C636" i="3"/>
  <c r="D636" i="3"/>
  <c r="M636" i="3"/>
  <c r="P636" i="3"/>
  <c r="Q636" i="3"/>
  <c r="R636" i="3"/>
  <c r="A637" i="3"/>
  <c r="B637" i="3"/>
  <c r="C637" i="3"/>
  <c r="D637" i="3"/>
  <c r="L637" i="3"/>
  <c r="M637" i="3" s="1"/>
  <c r="P637" i="3"/>
  <c r="Q637" i="3"/>
  <c r="R637" i="3"/>
  <c r="A638" i="3"/>
  <c r="B638" i="3"/>
  <c r="L638" i="3" s="1"/>
  <c r="M638" i="3" s="1"/>
  <c r="C638" i="3"/>
  <c r="D638" i="3"/>
  <c r="P638" i="3"/>
  <c r="Q638" i="3"/>
  <c r="R638" i="3"/>
  <c r="A639" i="3"/>
  <c r="B639" i="3"/>
  <c r="L639" i="3" s="1"/>
  <c r="M639" i="3" s="1"/>
  <c r="C639" i="3"/>
  <c r="D639" i="3"/>
  <c r="P639" i="3"/>
  <c r="Q639" i="3"/>
  <c r="R639" i="3"/>
  <c r="A640" i="3"/>
  <c r="B640" i="3"/>
  <c r="L640" i="3" s="1"/>
  <c r="M640" i="3" s="1"/>
  <c r="C640" i="3"/>
  <c r="D640" i="3"/>
  <c r="P640" i="3"/>
  <c r="Q640" i="3"/>
  <c r="R640" i="3"/>
  <c r="A641" i="3"/>
  <c r="B641" i="3"/>
  <c r="L641" i="3" s="1"/>
  <c r="M641" i="3" s="1"/>
  <c r="C641" i="3"/>
  <c r="D641" i="3"/>
  <c r="P641" i="3"/>
  <c r="Q641" i="3"/>
  <c r="R641" i="3"/>
  <c r="A642" i="3"/>
  <c r="B642" i="3"/>
  <c r="C642" i="3"/>
  <c r="D642" i="3"/>
  <c r="L642" i="3"/>
  <c r="M642" i="3" s="1"/>
  <c r="P642" i="3"/>
  <c r="Q642" i="3"/>
  <c r="R642" i="3"/>
  <c r="A643" i="3"/>
  <c r="B643" i="3"/>
  <c r="L643" i="3" s="1"/>
  <c r="M643" i="3" s="1"/>
  <c r="C643" i="3"/>
  <c r="D643" i="3"/>
  <c r="P643" i="3"/>
  <c r="Q643" i="3"/>
  <c r="R643" i="3"/>
  <c r="A644" i="3"/>
  <c r="B644" i="3"/>
  <c r="L644" i="3" s="1"/>
  <c r="M644" i="3" s="1"/>
  <c r="C644" i="3"/>
  <c r="D644" i="3"/>
  <c r="P644" i="3"/>
  <c r="Q644" i="3"/>
  <c r="R644" i="3"/>
  <c r="A645" i="3"/>
  <c r="B645" i="3"/>
  <c r="L645" i="3" s="1"/>
  <c r="M645" i="3" s="1"/>
  <c r="C645" i="3"/>
  <c r="D645" i="3"/>
  <c r="P645" i="3"/>
  <c r="Q645" i="3"/>
  <c r="R645" i="3"/>
  <c r="A646" i="3"/>
  <c r="B646" i="3"/>
  <c r="L646" i="3" s="1"/>
  <c r="M646" i="3" s="1"/>
  <c r="C646" i="3"/>
  <c r="D646" i="3"/>
  <c r="P646" i="3"/>
  <c r="Q646" i="3"/>
  <c r="R646" i="3"/>
  <c r="A647" i="3"/>
  <c r="B647" i="3"/>
  <c r="L647" i="3" s="1"/>
  <c r="M647" i="3" s="1"/>
  <c r="C647" i="3"/>
  <c r="D647" i="3"/>
  <c r="P647" i="3"/>
  <c r="Q647" i="3"/>
  <c r="R647" i="3"/>
  <c r="A648" i="3"/>
  <c r="B648" i="3"/>
  <c r="L648" i="3" s="1"/>
  <c r="M648" i="3" s="1"/>
  <c r="C648" i="3"/>
  <c r="D648" i="3"/>
  <c r="P648" i="3"/>
  <c r="Q648" i="3"/>
  <c r="R648" i="3"/>
  <c r="A649" i="3"/>
  <c r="B649" i="3"/>
  <c r="L649" i="3" s="1"/>
  <c r="M649" i="3" s="1"/>
  <c r="C649" i="3"/>
  <c r="D649" i="3"/>
  <c r="P649" i="3"/>
  <c r="Q649" i="3"/>
  <c r="R649" i="3"/>
  <c r="A650" i="3"/>
  <c r="B650" i="3"/>
  <c r="L650" i="3" s="1"/>
  <c r="M650" i="3" s="1"/>
  <c r="C650" i="3"/>
  <c r="D650" i="3"/>
  <c r="P650" i="3"/>
  <c r="Q650" i="3"/>
  <c r="R650" i="3"/>
  <c r="A651" i="3"/>
  <c r="B651" i="3"/>
  <c r="L651" i="3" s="1"/>
  <c r="M651" i="3" s="1"/>
  <c r="C651" i="3"/>
  <c r="D651" i="3"/>
  <c r="P651" i="3"/>
  <c r="Q651" i="3"/>
  <c r="R651" i="3"/>
  <c r="A652" i="3"/>
  <c r="B652" i="3"/>
  <c r="L652" i="3" s="1"/>
  <c r="M652" i="3" s="1"/>
  <c r="C652" i="3"/>
  <c r="D652" i="3"/>
  <c r="P652" i="3"/>
  <c r="Q652" i="3"/>
  <c r="R652" i="3"/>
  <c r="A653" i="3"/>
  <c r="B653" i="3"/>
  <c r="C653" i="3"/>
  <c r="D653" i="3"/>
  <c r="L653" i="3"/>
  <c r="M653" i="3"/>
  <c r="P653" i="3"/>
  <c r="Q653" i="3"/>
  <c r="R653" i="3"/>
  <c r="A654" i="3"/>
  <c r="B654" i="3"/>
  <c r="C654" i="3"/>
  <c r="D654" i="3"/>
  <c r="L654" i="3"/>
  <c r="M654" i="3" s="1"/>
  <c r="P654" i="3"/>
  <c r="Q654" i="3"/>
  <c r="R654" i="3"/>
  <c r="A655" i="3"/>
  <c r="B655" i="3"/>
  <c r="C655" i="3"/>
  <c r="D655" i="3"/>
  <c r="L655" i="3"/>
  <c r="M655" i="3" s="1"/>
  <c r="P655" i="3"/>
  <c r="Q655" i="3"/>
  <c r="R655" i="3"/>
  <c r="A656" i="3"/>
  <c r="B656" i="3"/>
  <c r="L656" i="3" s="1"/>
  <c r="M656" i="3" s="1"/>
  <c r="C656" i="3"/>
  <c r="D656" i="3"/>
  <c r="P656" i="3"/>
  <c r="Q656" i="3"/>
  <c r="R656" i="3"/>
  <c r="A657" i="3"/>
  <c r="B657" i="3"/>
  <c r="L657" i="3" s="1"/>
  <c r="M657" i="3" s="1"/>
  <c r="C657" i="3"/>
  <c r="D657" i="3"/>
  <c r="P657" i="3"/>
  <c r="Q657" i="3"/>
  <c r="R657" i="3"/>
  <c r="A658" i="3"/>
  <c r="B658" i="3"/>
  <c r="L658" i="3" s="1"/>
  <c r="M658" i="3" s="1"/>
  <c r="C658" i="3"/>
  <c r="D658" i="3"/>
  <c r="P658" i="3"/>
  <c r="Q658" i="3"/>
  <c r="R658" i="3"/>
  <c r="A659" i="3"/>
  <c r="B659" i="3"/>
  <c r="L659" i="3" s="1"/>
  <c r="M659" i="3" s="1"/>
  <c r="C659" i="3"/>
  <c r="D659" i="3"/>
  <c r="P659" i="3"/>
  <c r="Q659" i="3"/>
  <c r="R659" i="3"/>
  <c r="A660" i="3"/>
  <c r="B660" i="3"/>
  <c r="L660" i="3" s="1"/>
  <c r="M660" i="3" s="1"/>
  <c r="C660" i="3"/>
  <c r="D660" i="3"/>
  <c r="P660" i="3"/>
  <c r="Q660" i="3"/>
  <c r="R660" i="3"/>
  <c r="A661" i="3"/>
  <c r="B661" i="3"/>
  <c r="C661" i="3"/>
  <c r="D661" i="3"/>
  <c r="L661" i="3"/>
  <c r="M661" i="3"/>
  <c r="P661" i="3"/>
  <c r="Q661" i="3"/>
  <c r="R661" i="3"/>
  <c r="A80" i="2"/>
  <c r="B80" i="2"/>
  <c r="C80" i="2"/>
  <c r="H80" i="2"/>
  <c r="I80" i="2"/>
  <c r="J80" i="2"/>
  <c r="K80" i="2"/>
  <c r="A81" i="2"/>
  <c r="B81" i="2"/>
  <c r="C81" i="2"/>
  <c r="H81" i="2"/>
  <c r="I81" i="2"/>
  <c r="J81" i="2"/>
  <c r="K81" i="2"/>
  <c r="A82" i="2"/>
  <c r="C82" i="2"/>
  <c r="H82" i="2"/>
  <c r="I82" i="2"/>
  <c r="K82" i="2"/>
  <c r="C84" i="2"/>
  <c r="K84" i="2"/>
  <c r="C83" i="2"/>
  <c r="K83" i="2"/>
  <c r="C85" i="2"/>
  <c r="I85" i="2"/>
  <c r="K85" i="2"/>
  <c r="A86" i="2"/>
  <c r="B86" i="2"/>
  <c r="C86" i="2"/>
  <c r="H86" i="2"/>
  <c r="I86" i="2"/>
  <c r="K86" i="2"/>
  <c r="A87" i="2"/>
  <c r="C87" i="2"/>
  <c r="H87" i="2"/>
  <c r="I87" i="2"/>
  <c r="J87" i="2"/>
  <c r="K87" i="2"/>
  <c r="B88" i="2"/>
  <c r="C88" i="2"/>
  <c r="I88" i="2"/>
  <c r="K88" i="2"/>
  <c r="C89" i="2"/>
  <c r="I89" i="2"/>
  <c r="J89" i="2"/>
  <c r="K89" i="2"/>
  <c r="C92" i="2"/>
  <c r="I92" i="2"/>
  <c r="K92" i="2"/>
  <c r="C90" i="2"/>
  <c r="I90" i="2"/>
  <c r="J90" i="2"/>
  <c r="K90" i="2"/>
  <c r="C91" i="2"/>
  <c r="J91" i="2"/>
  <c r="K91" i="2"/>
  <c r="C93" i="2"/>
  <c r="I93" i="2"/>
  <c r="J93" i="2"/>
  <c r="K93" i="2"/>
  <c r="A94" i="2"/>
  <c r="B94" i="2"/>
  <c r="C94" i="2"/>
  <c r="H94" i="2"/>
  <c r="K94" i="2"/>
  <c r="A95" i="2"/>
  <c r="C95" i="2"/>
  <c r="H95" i="2"/>
  <c r="I95" i="2"/>
  <c r="K95" i="2"/>
  <c r="A96" i="2"/>
  <c r="B96" i="2"/>
  <c r="C96" i="2"/>
  <c r="K96" i="2"/>
  <c r="A97" i="2"/>
  <c r="B97" i="2"/>
  <c r="C97" i="2"/>
  <c r="I97" i="2"/>
  <c r="J97" i="2"/>
  <c r="K97" i="2"/>
  <c r="A98" i="2"/>
  <c r="B98" i="2"/>
  <c r="C98" i="2"/>
  <c r="H98" i="2"/>
  <c r="I98" i="2"/>
  <c r="K98" i="2"/>
  <c r="A99" i="2"/>
  <c r="B99" i="2"/>
  <c r="C99" i="2"/>
  <c r="H99" i="2"/>
  <c r="I99" i="2"/>
  <c r="J99" i="2"/>
  <c r="K99" i="2"/>
  <c r="A104" i="2"/>
  <c r="B104" i="2"/>
  <c r="C104" i="2"/>
  <c r="H104" i="2"/>
  <c r="I104" i="2"/>
  <c r="J104" i="2"/>
  <c r="K104" i="2"/>
  <c r="A105" i="2"/>
  <c r="B105" i="2"/>
  <c r="C105" i="2"/>
  <c r="H105" i="2"/>
  <c r="I105" i="2"/>
  <c r="J105" i="2"/>
  <c r="K105" i="2"/>
  <c r="K106" i="2"/>
  <c r="K107" i="2"/>
  <c r="K110" i="2"/>
  <c r="K108" i="2"/>
  <c r="K109" i="2"/>
  <c r="A111" i="2"/>
  <c r="B111" i="2"/>
  <c r="C111" i="2"/>
  <c r="H111" i="2"/>
  <c r="J111" i="2"/>
  <c r="K111" i="2"/>
  <c r="A116" i="2"/>
  <c r="B116" i="2"/>
  <c r="C116" i="2"/>
  <c r="H116" i="2"/>
  <c r="I116" i="2"/>
  <c r="J116" i="2"/>
  <c r="K116" i="2"/>
  <c r="A126" i="2"/>
  <c r="B126" i="2"/>
  <c r="C126" i="2"/>
  <c r="H126" i="2"/>
  <c r="I126" i="2"/>
  <c r="J126" i="2"/>
  <c r="K126" i="2"/>
  <c r="A134" i="2"/>
  <c r="B134" i="2"/>
  <c r="C134" i="2"/>
  <c r="H134" i="2"/>
  <c r="I134" i="2"/>
  <c r="K134" i="2"/>
  <c r="A148" i="2"/>
  <c r="B148" i="2"/>
  <c r="C148" i="2"/>
  <c r="H148" i="2"/>
  <c r="A163" i="2"/>
  <c r="B163" i="2"/>
  <c r="C163" i="2"/>
  <c r="H163" i="2"/>
  <c r="I163" i="2"/>
  <c r="J163" i="2"/>
  <c r="A168" i="2"/>
  <c r="B168" i="2"/>
  <c r="C168" i="2"/>
  <c r="H168" i="2"/>
  <c r="I168" i="2"/>
  <c r="J168" i="2"/>
  <c r="A169" i="2"/>
  <c r="B169" i="2"/>
  <c r="C169" i="2"/>
  <c r="H169" i="2"/>
  <c r="I169" i="2"/>
  <c r="J169" i="2"/>
  <c r="K169" i="2"/>
  <c r="A170" i="2"/>
  <c r="B170" i="2"/>
  <c r="C170" i="2"/>
  <c r="H170" i="2"/>
  <c r="I170" i="2"/>
  <c r="J170" i="2"/>
  <c r="K170" i="2"/>
  <c r="A171" i="2"/>
  <c r="B171" i="2"/>
  <c r="C171" i="2"/>
  <c r="H171" i="2"/>
  <c r="I171" i="2"/>
  <c r="J171" i="2"/>
  <c r="K171" i="2"/>
  <c r="A172" i="2"/>
  <c r="B172" i="2"/>
  <c r="C172" i="2"/>
  <c r="H172" i="2"/>
  <c r="I172" i="2"/>
  <c r="K172" i="2"/>
  <c r="A173" i="2"/>
  <c r="B173" i="2"/>
  <c r="C173" i="2"/>
  <c r="H173" i="2"/>
  <c r="I173" i="2"/>
  <c r="J173" i="2"/>
  <c r="K173" i="2"/>
  <c r="A174" i="2"/>
  <c r="B174" i="2"/>
  <c r="C174" i="2"/>
  <c r="H174" i="2"/>
  <c r="I174" i="2"/>
  <c r="J174" i="2"/>
  <c r="K174" i="2"/>
  <c r="A175" i="2"/>
  <c r="B175" i="2"/>
  <c r="C175" i="2"/>
  <c r="H175" i="2"/>
  <c r="I175" i="2"/>
  <c r="J175" i="2"/>
  <c r="K175" i="2"/>
  <c r="A176" i="2"/>
  <c r="B176" i="2"/>
  <c r="C176" i="2"/>
  <c r="H176" i="2"/>
  <c r="I176" i="2"/>
  <c r="J176" i="2"/>
  <c r="K176" i="2"/>
  <c r="A177" i="2"/>
  <c r="B177" i="2"/>
  <c r="C177" i="2"/>
  <c r="H177" i="2"/>
  <c r="I177" i="2"/>
  <c r="J177" i="2"/>
  <c r="K177" i="2"/>
  <c r="A178" i="2"/>
  <c r="B178" i="2"/>
  <c r="C178" i="2"/>
  <c r="H178" i="2"/>
  <c r="I178" i="2"/>
  <c r="J178" i="2"/>
  <c r="K178" i="2"/>
  <c r="A179" i="2"/>
  <c r="B179" i="2"/>
  <c r="C179" i="2"/>
  <c r="H179" i="2"/>
  <c r="I179" i="2"/>
  <c r="K179" i="2"/>
  <c r="A180" i="2"/>
  <c r="B180" i="2"/>
  <c r="C180" i="2"/>
  <c r="H180" i="2"/>
  <c r="I180" i="2"/>
  <c r="K180" i="2"/>
  <c r="A181" i="2"/>
  <c r="B181" i="2"/>
  <c r="C181" i="2"/>
  <c r="H181" i="2"/>
  <c r="I181" i="2"/>
  <c r="K181" i="2"/>
  <c r="A182" i="2"/>
  <c r="B182" i="2"/>
  <c r="C182" i="2"/>
  <c r="H182" i="2"/>
  <c r="I182" i="2"/>
  <c r="J182" i="2"/>
  <c r="K182" i="2"/>
  <c r="A183" i="2"/>
  <c r="B183" i="2"/>
  <c r="C183" i="2"/>
  <c r="H183" i="2"/>
  <c r="I183" i="2"/>
  <c r="K183" i="2"/>
  <c r="A184" i="2"/>
  <c r="B184" i="2"/>
  <c r="C184" i="2"/>
  <c r="H184" i="2"/>
  <c r="I184" i="2"/>
  <c r="J184" i="2"/>
  <c r="K184" i="2"/>
  <c r="A185" i="2"/>
  <c r="B185" i="2"/>
  <c r="C185" i="2"/>
  <c r="H185" i="2"/>
  <c r="I185" i="2"/>
  <c r="J185" i="2"/>
  <c r="K185" i="2"/>
  <c r="A186" i="2"/>
  <c r="B186" i="2"/>
  <c r="C186" i="2"/>
  <c r="H186" i="2"/>
  <c r="I186" i="2"/>
  <c r="J186" i="2"/>
  <c r="K186" i="2"/>
  <c r="A187" i="2"/>
  <c r="B187" i="2"/>
  <c r="C187" i="2"/>
  <c r="H187" i="2"/>
  <c r="I187" i="2"/>
  <c r="J187" i="2"/>
  <c r="K187" i="2"/>
  <c r="A188" i="2"/>
  <c r="B188" i="2"/>
  <c r="C188" i="2"/>
  <c r="H188" i="2"/>
  <c r="I188" i="2"/>
  <c r="J188" i="2"/>
  <c r="K188" i="2"/>
  <c r="A189" i="2"/>
  <c r="B189" i="2"/>
  <c r="C189" i="2"/>
  <c r="H189" i="2"/>
  <c r="I189" i="2"/>
  <c r="J189" i="2"/>
  <c r="K189" i="2"/>
  <c r="A190" i="2"/>
  <c r="B190" i="2"/>
  <c r="C190" i="2"/>
  <c r="H190" i="2"/>
  <c r="I190" i="2"/>
  <c r="J190" i="2"/>
  <c r="K190" i="2"/>
  <c r="A191" i="2"/>
  <c r="B191" i="2"/>
  <c r="C191" i="2"/>
  <c r="H191" i="2"/>
  <c r="I191" i="2"/>
  <c r="K191" i="2"/>
  <c r="A192" i="2"/>
  <c r="B192" i="2"/>
  <c r="C192" i="2"/>
  <c r="H192" i="2"/>
  <c r="I192" i="2"/>
  <c r="J192" i="2"/>
  <c r="K192" i="2"/>
  <c r="A193" i="2"/>
  <c r="B193" i="2"/>
  <c r="C193" i="2"/>
  <c r="H193" i="2"/>
  <c r="I193" i="2"/>
  <c r="K193" i="2"/>
  <c r="A194" i="2"/>
  <c r="B194" i="2"/>
  <c r="C194" i="2"/>
  <c r="H194" i="2"/>
  <c r="I194" i="2"/>
  <c r="J194" i="2"/>
  <c r="K194" i="2"/>
  <c r="A195" i="2"/>
  <c r="B195" i="2"/>
  <c r="C195" i="2"/>
  <c r="H195" i="2"/>
  <c r="I195" i="2"/>
  <c r="K195" i="2"/>
  <c r="A196" i="2"/>
  <c r="B196" i="2"/>
  <c r="C196" i="2"/>
  <c r="H196" i="2"/>
  <c r="I196" i="2"/>
  <c r="J196" i="2"/>
  <c r="K196" i="2"/>
  <c r="A197" i="2"/>
  <c r="B197" i="2"/>
  <c r="C197" i="2"/>
  <c r="H197" i="2"/>
  <c r="K197" i="2"/>
  <c r="A198" i="2"/>
  <c r="B198" i="2"/>
  <c r="C198" i="2"/>
  <c r="H198" i="2"/>
  <c r="I198" i="2"/>
  <c r="J198" i="2"/>
  <c r="K198" i="2"/>
  <c r="A199" i="2"/>
  <c r="B199" i="2"/>
  <c r="C199" i="2"/>
  <c r="H199" i="2"/>
  <c r="I199" i="2"/>
  <c r="J199" i="2"/>
  <c r="K199" i="2"/>
  <c r="A200" i="2"/>
  <c r="B200" i="2"/>
  <c r="C200" i="2"/>
  <c r="H200" i="2"/>
  <c r="I200" i="2"/>
  <c r="J200" i="2"/>
  <c r="K200" i="2"/>
  <c r="A201" i="2"/>
  <c r="B201" i="2"/>
  <c r="C201" i="2"/>
  <c r="H201" i="2"/>
  <c r="J201" i="2"/>
  <c r="K201" i="2"/>
  <c r="A202" i="2"/>
  <c r="B202" i="2"/>
  <c r="C202" i="2"/>
  <c r="H202" i="2"/>
  <c r="I202" i="2"/>
  <c r="J202" i="2"/>
  <c r="K202" i="2"/>
  <c r="A203" i="2"/>
  <c r="B203" i="2"/>
  <c r="C203" i="2"/>
  <c r="H203" i="2"/>
  <c r="I203" i="2"/>
  <c r="J203" i="2"/>
  <c r="K203" i="2"/>
  <c r="A204" i="2"/>
  <c r="B204" i="2"/>
  <c r="C204" i="2"/>
  <c r="H204" i="2"/>
  <c r="I204" i="2"/>
  <c r="K204" i="2"/>
  <c r="A205" i="2"/>
  <c r="B205" i="2"/>
  <c r="C205" i="2"/>
  <c r="H205" i="2"/>
  <c r="I205" i="2"/>
  <c r="J205" i="2"/>
  <c r="K205" i="2"/>
  <c r="A206" i="2"/>
  <c r="B206" i="2"/>
  <c r="C206" i="2"/>
  <c r="H206" i="2"/>
  <c r="I206" i="2"/>
  <c r="J206" i="2"/>
  <c r="K206" i="2"/>
  <c r="A207" i="2"/>
  <c r="B207" i="2"/>
  <c r="C207" i="2"/>
  <c r="H207" i="2"/>
  <c r="I207" i="2"/>
  <c r="K207" i="2"/>
  <c r="A208" i="2"/>
  <c r="B208" i="2"/>
  <c r="C208" i="2"/>
  <c r="H208" i="2"/>
  <c r="I208" i="2"/>
  <c r="J208" i="2"/>
  <c r="K208" i="2"/>
  <c r="A209" i="2"/>
  <c r="B209" i="2"/>
  <c r="C209" i="2"/>
  <c r="H209" i="2"/>
  <c r="I209" i="2"/>
  <c r="K209" i="2"/>
  <c r="A210" i="2"/>
  <c r="B210" i="2"/>
  <c r="C210" i="2"/>
  <c r="H210" i="2"/>
  <c r="I210" i="2"/>
  <c r="J210" i="2"/>
  <c r="K210" i="2"/>
  <c r="A211" i="2"/>
  <c r="B211" i="2"/>
  <c r="C211" i="2"/>
  <c r="H211" i="2"/>
  <c r="I211" i="2"/>
  <c r="J211" i="2"/>
  <c r="K211" i="2"/>
  <c r="A212" i="2"/>
  <c r="B212" i="2"/>
  <c r="C212" i="2"/>
  <c r="H212" i="2"/>
  <c r="I212" i="2"/>
  <c r="J212" i="2"/>
  <c r="K212" i="2"/>
  <c r="A213" i="2"/>
  <c r="B213" i="2"/>
  <c r="C213" i="2"/>
  <c r="H213" i="2"/>
  <c r="I213" i="2"/>
  <c r="J213" i="2"/>
  <c r="K213" i="2"/>
  <c r="A214" i="2"/>
  <c r="B214" i="2"/>
  <c r="C214" i="2"/>
  <c r="H214" i="2"/>
  <c r="I214" i="2"/>
  <c r="J214" i="2"/>
  <c r="K214" i="2"/>
  <c r="A215" i="2"/>
  <c r="B215" i="2"/>
  <c r="C215" i="2"/>
  <c r="H215" i="2"/>
  <c r="I215" i="2"/>
  <c r="J215" i="2"/>
  <c r="K215" i="2"/>
  <c r="A216" i="2"/>
  <c r="B216" i="2"/>
  <c r="C216" i="2"/>
  <c r="H216" i="2"/>
  <c r="I216" i="2"/>
  <c r="J216" i="2"/>
  <c r="K216" i="2"/>
  <c r="A217" i="2"/>
  <c r="B217" i="2"/>
  <c r="C217" i="2"/>
  <c r="H217" i="2"/>
  <c r="J217" i="2"/>
  <c r="K217" i="2"/>
  <c r="A218" i="2"/>
  <c r="B218" i="2"/>
  <c r="C218" i="2"/>
  <c r="H218" i="2"/>
  <c r="I218" i="2"/>
  <c r="J218" i="2"/>
  <c r="K218" i="2"/>
  <c r="A219" i="2"/>
  <c r="B219" i="2"/>
  <c r="C219" i="2"/>
  <c r="H219" i="2"/>
  <c r="I219" i="2"/>
  <c r="K219" i="2"/>
  <c r="A220" i="2"/>
  <c r="B220" i="2"/>
  <c r="C220" i="2"/>
  <c r="H220" i="2"/>
  <c r="I220" i="2"/>
  <c r="K220" i="2"/>
  <c r="A221" i="2"/>
  <c r="B221" i="2"/>
  <c r="C221" i="2"/>
  <c r="H221" i="2"/>
  <c r="I221" i="2"/>
  <c r="K221" i="2"/>
  <c r="A222" i="2"/>
  <c r="B222" i="2"/>
  <c r="C222" i="2"/>
  <c r="H222" i="2"/>
  <c r="I222" i="2"/>
  <c r="J222" i="2"/>
  <c r="K222" i="2"/>
  <c r="A223" i="2"/>
  <c r="B223" i="2"/>
  <c r="C223" i="2"/>
  <c r="H223" i="2"/>
  <c r="I223" i="2"/>
  <c r="J223" i="2"/>
  <c r="K223" i="2"/>
  <c r="A224" i="2"/>
  <c r="B224" i="2"/>
  <c r="C224" i="2"/>
  <c r="H224" i="2"/>
  <c r="I224" i="2"/>
  <c r="J224" i="2"/>
  <c r="K224" i="2"/>
  <c r="A225" i="2"/>
  <c r="B225" i="2"/>
  <c r="C225" i="2"/>
  <c r="H225" i="2"/>
  <c r="J225" i="2"/>
  <c r="K225" i="2"/>
  <c r="A226" i="2"/>
  <c r="B226" i="2"/>
  <c r="C226" i="2"/>
  <c r="H226" i="2"/>
  <c r="J226" i="2"/>
  <c r="K226" i="2"/>
  <c r="A227" i="2"/>
  <c r="B227" i="2"/>
  <c r="C227" i="2"/>
  <c r="H227" i="2"/>
  <c r="I227" i="2"/>
  <c r="J227" i="2"/>
  <c r="K227" i="2"/>
  <c r="A228" i="2"/>
  <c r="B228" i="2"/>
  <c r="C228" i="2"/>
  <c r="H228" i="2"/>
  <c r="I228" i="2"/>
  <c r="K228" i="2"/>
  <c r="A229" i="2"/>
  <c r="B229" i="2"/>
  <c r="C229" i="2"/>
  <c r="H229" i="2"/>
  <c r="I229" i="2"/>
  <c r="J229" i="2"/>
  <c r="K229" i="2"/>
  <c r="A230" i="2"/>
  <c r="B230" i="2"/>
  <c r="C230" i="2"/>
  <c r="H230" i="2"/>
  <c r="I230" i="2"/>
  <c r="J230" i="2"/>
  <c r="K230" i="2"/>
  <c r="A231" i="2"/>
  <c r="B231" i="2"/>
  <c r="C231" i="2"/>
  <c r="H231" i="2"/>
  <c r="I231" i="2"/>
  <c r="K231" i="2"/>
  <c r="A232" i="2"/>
  <c r="B232" i="2"/>
  <c r="C232" i="2"/>
  <c r="H232" i="2"/>
  <c r="I232" i="2"/>
  <c r="K232" i="2"/>
  <c r="A233" i="2"/>
  <c r="B233" i="2"/>
  <c r="C233" i="2"/>
  <c r="H233" i="2"/>
  <c r="I233" i="2"/>
  <c r="K233" i="2"/>
  <c r="A234" i="2"/>
  <c r="B234" i="2"/>
  <c r="C234" i="2"/>
  <c r="H234" i="2"/>
  <c r="I234" i="2"/>
  <c r="J234" i="2"/>
  <c r="K234" i="2"/>
  <c r="A235" i="2"/>
  <c r="B235" i="2"/>
  <c r="C235" i="2"/>
  <c r="H235" i="2"/>
  <c r="I235" i="2"/>
  <c r="J235" i="2"/>
  <c r="K235" i="2"/>
  <c r="A236" i="2"/>
  <c r="B236" i="2"/>
  <c r="C236" i="2"/>
  <c r="H236" i="2"/>
  <c r="I236" i="2"/>
  <c r="K236" i="2"/>
  <c r="A237" i="2"/>
  <c r="B237" i="2"/>
  <c r="C237" i="2"/>
  <c r="H237" i="2"/>
  <c r="I237" i="2"/>
  <c r="J237" i="2"/>
  <c r="K237" i="2"/>
  <c r="A238" i="2"/>
  <c r="B238" i="2"/>
  <c r="C238" i="2"/>
  <c r="H238" i="2"/>
  <c r="I238" i="2"/>
  <c r="J238" i="2"/>
  <c r="K238" i="2"/>
  <c r="A239" i="2"/>
  <c r="B239" i="2"/>
  <c r="C239" i="2"/>
  <c r="H239" i="2"/>
  <c r="J239" i="2"/>
  <c r="K239" i="2"/>
  <c r="A240" i="2"/>
  <c r="B240" i="2"/>
  <c r="C240" i="2"/>
  <c r="H240" i="2"/>
  <c r="I240" i="2"/>
  <c r="J240" i="2"/>
  <c r="K240" i="2"/>
  <c r="A241" i="2"/>
  <c r="B241" i="2"/>
  <c r="C241" i="2"/>
  <c r="H241" i="2"/>
  <c r="I241" i="2"/>
  <c r="K241" i="2"/>
  <c r="A242" i="2"/>
  <c r="B242" i="2"/>
  <c r="C242" i="2"/>
  <c r="H242" i="2"/>
  <c r="I242" i="2"/>
  <c r="K242" i="2"/>
  <c r="A243" i="2"/>
  <c r="B243" i="2"/>
  <c r="C243" i="2"/>
  <c r="H243" i="2"/>
  <c r="K243" i="2"/>
  <c r="A244" i="2"/>
  <c r="B244" i="2"/>
  <c r="C244" i="2"/>
  <c r="H244" i="2"/>
  <c r="I244" i="2"/>
  <c r="K244" i="2"/>
  <c r="A245" i="2"/>
  <c r="B245" i="2"/>
  <c r="C245" i="2"/>
  <c r="H245" i="2"/>
  <c r="I245" i="2"/>
  <c r="K245" i="2"/>
  <c r="A246" i="2"/>
  <c r="B246" i="2"/>
  <c r="C246" i="2"/>
  <c r="H246" i="2"/>
  <c r="I246" i="2"/>
  <c r="J246" i="2"/>
  <c r="K246" i="2"/>
  <c r="A247" i="2"/>
  <c r="B247" i="2"/>
  <c r="C247" i="2"/>
  <c r="H247" i="2"/>
  <c r="I247" i="2"/>
  <c r="J247" i="2"/>
  <c r="K247" i="2"/>
  <c r="A248" i="2"/>
  <c r="B248" i="2"/>
  <c r="C248" i="2"/>
  <c r="H248" i="2"/>
  <c r="I248" i="2"/>
  <c r="J248" i="2"/>
  <c r="K248" i="2"/>
  <c r="A249" i="2"/>
  <c r="B249" i="2"/>
  <c r="C249" i="2"/>
  <c r="H249" i="2"/>
  <c r="J249" i="2"/>
  <c r="K249" i="2"/>
  <c r="A250" i="2"/>
  <c r="B250" i="2"/>
  <c r="C250" i="2"/>
  <c r="H250" i="2"/>
  <c r="J250" i="2"/>
  <c r="K250" i="2"/>
  <c r="A251" i="2"/>
  <c r="B251" i="2"/>
  <c r="C251" i="2"/>
  <c r="H251" i="2"/>
  <c r="I251" i="2"/>
  <c r="J251" i="2"/>
  <c r="K251" i="2"/>
  <c r="A252" i="2"/>
  <c r="B252" i="2"/>
  <c r="C252" i="2"/>
  <c r="H252" i="2"/>
  <c r="I252" i="2"/>
  <c r="J252" i="2"/>
  <c r="K252" i="2"/>
  <c r="A253" i="2"/>
  <c r="B253" i="2"/>
  <c r="C253" i="2"/>
  <c r="H253" i="2"/>
  <c r="I253" i="2"/>
  <c r="J253" i="2"/>
  <c r="K253" i="2"/>
  <c r="A254" i="2"/>
  <c r="B254" i="2"/>
  <c r="C254" i="2"/>
  <c r="H254" i="2"/>
  <c r="I254" i="2"/>
  <c r="J254" i="2"/>
  <c r="K254" i="2"/>
  <c r="A255" i="2"/>
  <c r="B255" i="2"/>
  <c r="C255" i="2"/>
  <c r="H255" i="2"/>
  <c r="K255" i="2"/>
  <c r="A256" i="2"/>
  <c r="B256" i="2"/>
  <c r="C256" i="2"/>
  <c r="H256" i="2"/>
  <c r="I256" i="2"/>
  <c r="J256" i="2"/>
  <c r="K256" i="2"/>
  <c r="A257" i="2"/>
  <c r="B257" i="2"/>
  <c r="C257" i="2"/>
  <c r="H257" i="2"/>
  <c r="J257" i="2"/>
  <c r="K257" i="2"/>
  <c r="A258" i="2"/>
  <c r="B258" i="2"/>
  <c r="C258" i="2"/>
  <c r="H258" i="2"/>
  <c r="J258" i="2"/>
  <c r="K258" i="2"/>
  <c r="A259" i="2"/>
  <c r="B259" i="2"/>
  <c r="C259" i="2"/>
  <c r="H259" i="2"/>
  <c r="I259" i="2"/>
  <c r="K259" i="2"/>
  <c r="A260" i="2"/>
  <c r="B260" i="2"/>
  <c r="C260" i="2"/>
  <c r="H260" i="2"/>
  <c r="I260" i="2"/>
  <c r="J260" i="2"/>
  <c r="K260" i="2"/>
  <c r="A261" i="2"/>
  <c r="B261" i="2"/>
  <c r="C261" i="2"/>
  <c r="H261" i="2"/>
  <c r="J261" i="2"/>
  <c r="K261" i="2"/>
  <c r="A262" i="2"/>
  <c r="B262" i="2"/>
  <c r="C262" i="2"/>
  <c r="H262" i="2"/>
  <c r="I262" i="2"/>
  <c r="J262" i="2"/>
  <c r="K262" i="2"/>
  <c r="A263" i="2"/>
  <c r="B263" i="2"/>
  <c r="C263" i="2"/>
  <c r="H263" i="2"/>
  <c r="J263" i="2"/>
  <c r="K263" i="2"/>
  <c r="A264" i="2"/>
  <c r="B264" i="2"/>
  <c r="C264" i="2"/>
  <c r="H264" i="2"/>
  <c r="I264" i="2"/>
  <c r="J264" i="2"/>
  <c r="K264" i="2"/>
  <c r="A265" i="2"/>
  <c r="B265" i="2"/>
  <c r="C265" i="2"/>
  <c r="H265" i="2"/>
  <c r="I265" i="2"/>
  <c r="K265" i="2"/>
  <c r="A266" i="2"/>
  <c r="B266" i="2"/>
  <c r="C266" i="2"/>
  <c r="H266" i="2"/>
  <c r="I266" i="2"/>
  <c r="J266" i="2"/>
  <c r="K266" i="2"/>
  <c r="A267" i="2"/>
  <c r="B267" i="2"/>
  <c r="C267" i="2"/>
  <c r="H267" i="2"/>
  <c r="J267" i="2"/>
  <c r="K267" i="2"/>
  <c r="A268" i="2"/>
  <c r="B268" i="2"/>
  <c r="C268" i="2"/>
  <c r="H268" i="2"/>
  <c r="I268" i="2"/>
  <c r="J268" i="2"/>
  <c r="K268" i="2"/>
  <c r="A269" i="2"/>
  <c r="B269" i="2"/>
  <c r="C269" i="2"/>
  <c r="H269" i="2"/>
  <c r="J269" i="2"/>
  <c r="K269" i="2"/>
  <c r="A270" i="2"/>
  <c r="B270" i="2"/>
  <c r="C270" i="2"/>
  <c r="H270" i="2"/>
  <c r="I270" i="2"/>
  <c r="J270" i="2"/>
  <c r="K270" i="2"/>
  <c r="A271" i="2"/>
  <c r="B271" i="2"/>
  <c r="C271" i="2"/>
  <c r="H271" i="2"/>
  <c r="I271" i="2"/>
  <c r="K271" i="2"/>
  <c r="A272" i="2"/>
  <c r="B272" i="2"/>
  <c r="C272" i="2"/>
  <c r="H272" i="2"/>
  <c r="I272" i="2"/>
  <c r="J272" i="2"/>
  <c r="K272" i="2"/>
  <c r="A273" i="2"/>
  <c r="B273" i="2"/>
  <c r="C273" i="2"/>
  <c r="H273" i="2"/>
  <c r="I273" i="2"/>
  <c r="J273" i="2"/>
  <c r="K273" i="2"/>
  <c r="A274" i="2"/>
  <c r="B274" i="2"/>
  <c r="C274" i="2"/>
  <c r="H274" i="2"/>
  <c r="I274" i="2"/>
  <c r="J274" i="2"/>
  <c r="K274" i="2"/>
  <c r="A275" i="2"/>
  <c r="B275" i="2"/>
  <c r="C275" i="2"/>
  <c r="H275" i="2"/>
  <c r="I275" i="2"/>
  <c r="J275" i="2"/>
  <c r="K275" i="2"/>
  <c r="A276" i="2"/>
  <c r="B276" i="2"/>
  <c r="C276" i="2"/>
  <c r="H276" i="2"/>
  <c r="I276" i="2"/>
  <c r="J276" i="2"/>
  <c r="K276" i="2"/>
  <c r="A277" i="2"/>
  <c r="B277" i="2"/>
  <c r="C277" i="2"/>
  <c r="H277" i="2"/>
  <c r="I277" i="2"/>
  <c r="J277" i="2"/>
  <c r="K277" i="2"/>
  <c r="A278" i="2"/>
  <c r="B278" i="2"/>
  <c r="C278" i="2"/>
  <c r="H278" i="2"/>
  <c r="I278" i="2"/>
  <c r="J278" i="2"/>
  <c r="K278" i="2"/>
  <c r="A279" i="2"/>
  <c r="B279" i="2"/>
  <c r="C279" i="2"/>
  <c r="H279" i="2"/>
  <c r="I279" i="2"/>
  <c r="J279" i="2"/>
  <c r="K279" i="2"/>
  <c r="A280" i="2"/>
  <c r="B280" i="2"/>
  <c r="C280" i="2"/>
  <c r="H280" i="2"/>
  <c r="I280" i="2"/>
  <c r="J280" i="2"/>
  <c r="K280" i="2"/>
  <c r="A281" i="2"/>
  <c r="B281" i="2"/>
  <c r="C281" i="2"/>
  <c r="H281" i="2"/>
  <c r="I281" i="2"/>
  <c r="J281" i="2"/>
  <c r="K281" i="2"/>
  <c r="A282" i="2"/>
  <c r="B282" i="2"/>
  <c r="C282" i="2"/>
  <c r="H282" i="2"/>
  <c r="I282" i="2"/>
  <c r="K282" i="2"/>
  <c r="A283" i="2"/>
  <c r="B283" i="2"/>
  <c r="C283" i="2"/>
  <c r="H283" i="2"/>
  <c r="I283" i="2"/>
  <c r="J283" i="2"/>
  <c r="K283" i="2"/>
  <c r="A284" i="2"/>
  <c r="B284" i="2"/>
  <c r="C284" i="2"/>
  <c r="H284" i="2"/>
  <c r="I284" i="2"/>
  <c r="J284" i="2"/>
  <c r="K284" i="2"/>
  <c r="A285" i="2"/>
  <c r="B285" i="2"/>
  <c r="C285" i="2"/>
  <c r="H285" i="2"/>
  <c r="I285" i="2"/>
  <c r="J285" i="2"/>
  <c r="K285" i="2"/>
  <c r="A286" i="2"/>
  <c r="B286" i="2"/>
  <c r="C286" i="2"/>
  <c r="H286" i="2"/>
  <c r="I286" i="2"/>
  <c r="J286" i="2"/>
  <c r="K286" i="2"/>
  <c r="A287" i="2"/>
  <c r="B287" i="2"/>
  <c r="C287" i="2"/>
  <c r="H287" i="2"/>
  <c r="I287" i="2"/>
  <c r="J287" i="2"/>
  <c r="K287" i="2"/>
  <c r="A288" i="2"/>
  <c r="B288" i="2"/>
  <c r="C288" i="2"/>
  <c r="H288" i="2"/>
  <c r="I288" i="2"/>
  <c r="J288" i="2"/>
  <c r="K288" i="2"/>
  <c r="A289" i="2"/>
  <c r="B289" i="2"/>
  <c r="C289" i="2"/>
  <c r="H289" i="2"/>
  <c r="I289" i="2"/>
  <c r="J289" i="2"/>
  <c r="K289" i="2"/>
  <c r="A290" i="2"/>
  <c r="B290" i="2"/>
  <c r="C290" i="2"/>
  <c r="H290" i="2"/>
  <c r="I290" i="2"/>
  <c r="J290" i="2"/>
  <c r="K290" i="2"/>
  <c r="A291" i="2"/>
  <c r="B291" i="2"/>
  <c r="C291" i="2"/>
  <c r="H291" i="2"/>
  <c r="J291" i="2"/>
  <c r="K291" i="2"/>
  <c r="A292" i="2"/>
  <c r="B292" i="2"/>
  <c r="C292" i="2"/>
  <c r="H292" i="2"/>
  <c r="I292" i="2"/>
  <c r="J292" i="2"/>
  <c r="K292" i="2"/>
  <c r="A293" i="2"/>
  <c r="B293" i="2"/>
  <c r="C293" i="2"/>
  <c r="H293" i="2"/>
  <c r="J293" i="2"/>
  <c r="K293" i="2"/>
  <c r="A294" i="2"/>
  <c r="B294" i="2"/>
  <c r="C294" i="2"/>
  <c r="H294" i="2"/>
  <c r="I294" i="2"/>
  <c r="J294" i="2"/>
  <c r="K294" i="2"/>
  <c r="A295" i="2"/>
  <c r="B295" i="2"/>
  <c r="C295" i="2"/>
  <c r="H295" i="2"/>
  <c r="I295" i="2"/>
  <c r="J295" i="2"/>
  <c r="K295" i="2"/>
  <c r="A296" i="2"/>
  <c r="B296" i="2"/>
  <c r="C296" i="2"/>
  <c r="H296" i="2"/>
  <c r="I296" i="2"/>
  <c r="J296" i="2"/>
  <c r="K296" i="2"/>
  <c r="A297" i="2"/>
  <c r="B297" i="2"/>
  <c r="C297" i="2"/>
  <c r="H297" i="2"/>
  <c r="I297" i="2"/>
  <c r="J297" i="2"/>
  <c r="K297" i="2"/>
  <c r="A298" i="2"/>
  <c r="B298" i="2"/>
  <c r="C298" i="2"/>
  <c r="H298" i="2"/>
  <c r="J298" i="2"/>
  <c r="K298" i="2"/>
  <c r="A299" i="2"/>
  <c r="B299" i="2"/>
  <c r="C299" i="2"/>
  <c r="H299" i="2"/>
  <c r="I299" i="2"/>
  <c r="J299" i="2"/>
  <c r="K299" i="2"/>
  <c r="A300" i="2"/>
  <c r="B300" i="2"/>
  <c r="C300" i="2"/>
  <c r="H300" i="2"/>
  <c r="I300" i="2"/>
  <c r="K300" i="2"/>
  <c r="A301" i="2"/>
  <c r="B301" i="2"/>
  <c r="C301" i="2"/>
  <c r="H301" i="2"/>
  <c r="I301" i="2"/>
  <c r="K301" i="2"/>
  <c r="A302" i="2"/>
  <c r="B302" i="2"/>
  <c r="C302" i="2"/>
  <c r="H302" i="2"/>
  <c r="I302" i="2"/>
  <c r="J302" i="2"/>
  <c r="K302" i="2"/>
  <c r="A303" i="2"/>
  <c r="B303" i="2"/>
  <c r="C303" i="2"/>
  <c r="H303" i="2"/>
  <c r="I303" i="2"/>
  <c r="J303" i="2"/>
  <c r="K303" i="2"/>
  <c r="A304" i="2"/>
  <c r="B304" i="2"/>
  <c r="C304" i="2"/>
  <c r="H304" i="2"/>
  <c r="I304" i="2"/>
  <c r="K304" i="2"/>
  <c r="A305" i="2"/>
  <c r="B305" i="2"/>
  <c r="C305" i="2"/>
  <c r="H305" i="2"/>
  <c r="I305" i="2"/>
  <c r="J305" i="2"/>
  <c r="K305" i="2"/>
  <c r="A306" i="2"/>
  <c r="B306" i="2"/>
  <c r="C306" i="2"/>
  <c r="H306" i="2"/>
  <c r="I306" i="2"/>
  <c r="J306" i="2"/>
  <c r="K306" i="2"/>
  <c r="A307" i="2"/>
  <c r="B307" i="2"/>
  <c r="C307" i="2"/>
  <c r="H307" i="2"/>
  <c r="I307" i="2"/>
  <c r="J307" i="2"/>
  <c r="K307" i="2"/>
  <c r="A308" i="2"/>
  <c r="B308" i="2"/>
  <c r="C308" i="2"/>
  <c r="H308" i="2"/>
  <c r="I308" i="2"/>
  <c r="J308" i="2"/>
  <c r="K308" i="2"/>
  <c r="A309" i="2"/>
  <c r="B309" i="2"/>
  <c r="C309" i="2"/>
  <c r="H309" i="2"/>
  <c r="I309" i="2"/>
  <c r="K309" i="2"/>
  <c r="A310" i="2"/>
  <c r="B310" i="2"/>
  <c r="C310" i="2"/>
  <c r="H310" i="2"/>
  <c r="I310" i="2"/>
  <c r="J310" i="2"/>
  <c r="K310" i="2"/>
  <c r="A311" i="2"/>
  <c r="B311" i="2"/>
  <c r="C311" i="2"/>
  <c r="H311" i="2"/>
  <c r="I311" i="2"/>
  <c r="J311" i="2"/>
  <c r="K311" i="2"/>
  <c r="A315" i="10"/>
  <c r="C315" i="10"/>
  <c r="D315" i="10"/>
  <c r="P315" i="10"/>
  <c r="Q315" i="10"/>
  <c r="R315" i="10"/>
  <c r="A316" i="10"/>
  <c r="C316" i="10"/>
  <c r="D316" i="10"/>
  <c r="P316" i="10"/>
  <c r="Q316" i="10"/>
  <c r="R316" i="10"/>
  <c r="A317" i="10"/>
  <c r="C317" i="10"/>
  <c r="D317" i="10"/>
  <c r="P317" i="10"/>
  <c r="Q317" i="10"/>
  <c r="R317" i="10"/>
  <c r="A318" i="10"/>
  <c r="C318" i="10"/>
  <c r="D318" i="10"/>
  <c r="L318" i="10"/>
  <c r="M318" i="10" s="1"/>
  <c r="A319" i="10"/>
  <c r="C319" i="10"/>
  <c r="P319" i="10"/>
  <c r="Q319" i="10"/>
  <c r="R319" i="10"/>
  <c r="A320" i="10"/>
  <c r="C320" i="10"/>
  <c r="P320" i="10"/>
  <c r="Q320" i="10"/>
  <c r="R320" i="10"/>
  <c r="A321" i="10"/>
  <c r="C321" i="10"/>
  <c r="P321" i="10"/>
  <c r="Q321" i="10"/>
  <c r="R321" i="10"/>
  <c r="A322" i="10"/>
  <c r="C322" i="10"/>
  <c r="P322" i="10"/>
  <c r="Q322" i="10"/>
  <c r="R322" i="10"/>
  <c r="A323" i="10"/>
  <c r="C323" i="10"/>
  <c r="P323" i="10"/>
  <c r="Q323" i="10"/>
  <c r="R323" i="10"/>
  <c r="A324" i="10"/>
  <c r="C324" i="10"/>
  <c r="P324" i="10"/>
  <c r="Q324" i="10"/>
  <c r="R324" i="10"/>
  <c r="A325" i="10"/>
  <c r="C325" i="10"/>
  <c r="P325" i="10"/>
  <c r="Q325" i="10"/>
  <c r="R325" i="10"/>
  <c r="A326" i="10"/>
  <c r="C326" i="10"/>
  <c r="P326" i="10"/>
  <c r="Q326" i="10"/>
  <c r="R326" i="10"/>
  <c r="A327" i="10"/>
  <c r="C327" i="10"/>
  <c r="P327" i="10"/>
  <c r="Q327" i="10"/>
  <c r="R327" i="10"/>
  <c r="A328" i="10"/>
  <c r="C328" i="10"/>
  <c r="P328" i="10"/>
  <c r="Q328" i="10"/>
  <c r="R328" i="10"/>
  <c r="A329" i="10"/>
  <c r="C329" i="10"/>
  <c r="P329" i="10"/>
  <c r="Q329" i="10"/>
  <c r="R329" i="10"/>
  <c r="A330" i="10"/>
  <c r="C330" i="10"/>
  <c r="P330" i="10"/>
  <c r="Q330" i="10"/>
  <c r="R330" i="10"/>
  <c r="A331" i="10"/>
  <c r="C331" i="10"/>
  <c r="D331" i="10"/>
  <c r="P331" i="10"/>
  <c r="Q331" i="10"/>
  <c r="R331" i="10"/>
  <c r="A332" i="10"/>
  <c r="C332" i="10"/>
  <c r="P332" i="10"/>
  <c r="Q332" i="10"/>
  <c r="R332" i="10"/>
  <c r="A333" i="10"/>
  <c r="C333" i="10"/>
  <c r="D333" i="10"/>
  <c r="P333" i="10"/>
  <c r="Q333" i="10"/>
  <c r="R333" i="10"/>
  <c r="A334" i="10"/>
  <c r="C334" i="10"/>
  <c r="P334" i="10"/>
  <c r="Q334" i="10"/>
  <c r="R334" i="10"/>
  <c r="A335" i="10"/>
  <c r="C335" i="10"/>
  <c r="P335" i="10"/>
  <c r="Q335" i="10"/>
  <c r="R335" i="10"/>
  <c r="A336" i="10"/>
  <c r="C336" i="10"/>
  <c r="P336" i="10"/>
  <c r="Q336" i="10"/>
  <c r="R336" i="10"/>
  <c r="A337" i="10"/>
  <c r="C337" i="10"/>
  <c r="D337" i="10"/>
  <c r="P337" i="10"/>
  <c r="Q337" i="10"/>
  <c r="R337" i="10"/>
  <c r="A338" i="10"/>
  <c r="C338" i="10"/>
  <c r="P338" i="10"/>
  <c r="Q338" i="10"/>
  <c r="R338" i="10"/>
  <c r="A339" i="10"/>
  <c r="C339" i="10"/>
  <c r="P339" i="10"/>
  <c r="Q339" i="10"/>
  <c r="R339" i="10"/>
  <c r="A340" i="10"/>
  <c r="C340" i="10"/>
  <c r="P340" i="10"/>
  <c r="Q340" i="10"/>
  <c r="R340" i="10"/>
  <c r="A341" i="10"/>
  <c r="C341" i="10"/>
  <c r="P341" i="10"/>
  <c r="Q341" i="10"/>
  <c r="R341" i="10"/>
  <c r="A342" i="10"/>
  <c r="C342" i="10"/>
  <c r="P342" i="10"/>
  <c r="Q342" i="10"/>
  <c r="R342" i="10"/>
  <c r="A343" i="10"/>
  <c r="C343" i="10"/>
  <c r="P343" i="10"/>
  <c r="Q343" i="10"/>
  <c r="R343" i="10"/>
  <c r="A344" i="10"/>
  <c r="C344" i="10"/>
  <c r="D344" i="10"/>
  <c r="P344" i="10"/>
  <c r="Q344" i="10"/>
  <c r="R344" i="10"/>
  <c r="A345" i="10"/>
  <c r="C345" i="10"/>
  <c r="D345" i="10"/>
  <c r="P345" i="10"/>
  <c r="Q345" i="10"/>
  <c r="R345" i="10"/>
  <c r="A346" i="10"/>
  <c r="C346" i="10"/>
  <c r="D346" i="10"/>
  <c r="P346" i="10"/>
  <c r="Q346" i="10"/>
  <c r="R346" i="10"/>
  <c r="A347" i="10"/>
  <c r="L347" i="10"/>
  <c r="M347" i="10" s="1"/>
  <c r="C347" i="10"/>
  <c r="D347" i="10"/>
  <c r="P347" i="10"/>
  <c r="Q347" i="10"/>
  <c r="R347" i="10"/>
  <c r="A348" i="10"/>
  <c r="C348" i="10"/>
  <c r="D348" i="10"/>
  <c r="P348" i="10"/>
  <c r="Q348" i="10"/>
  <c r="R348" i="10"/>
  <c r="A349" i="10"/>
  <c r="C349" i="10"/>
  <c r="P349" i="10"/>
  <c r="Q349" i="10"/>
  <c r="R349" i="10"/>
  <c r="A350" i="10"/>
  <c r="C350" i="10"/>
  <c r="D350" i="10"/>
  <c r="P350" i="10"/>
  <c r="Q350" i="10"/>
  <c r="R350" i="10"/>
  <c r="A351" i="10"/>
  <c r="C351" i="10"/>
  <c r="P351" i="10"/>
  <c r="Q351" i="10"/>
  <c r="R351" i="10"/>
  <c r="A352" i="10"/>
  <c r="C352" i="10"/>
  <c r="P352" i="10"/>
  <c r="Q352" i="10"/>
  <c r="R352" i="10"/>
  <c r="A353" i="10"/>
  <c r="C353" i="10"/>
  <c r="P353" i="10"/>
  <c r="Q353" i="10"/>
  <c r="R353" i="10"/>
  <c r="A354" i="10"/>
  <c r="C354" i="10"/>
  <c r="D354" i="10"/>
  <c r="P354" i="10"/>
  <c r="Q354" i="10"/>
  <c r="R354" i="10"/>
  <c r="A355" i="10"/>
  <c r="C355" i="10"/>
  <c r="P355" i="10"/>
  <c r="Q355" i="10"/>
  <c r="R355" i="10"/>
  <c r="A356" i="10"/>
  <c r="C356" i="10"/>
  <c r="D356" i="10"/>
  <c r="P356" i="10"/>
  <c r="Q356" i="10"/>
  <c r="R356" i="10"/>
  <c r="A357" i="10"/>
  <c r="C357" i="10"/>
  <c r="P357" i="10"/>
  <c r="Q357" i="10"/>
  <c r="R357" i="10"/>
  <c r="A358" i="10"/>
  <c r="C358" i="10"/>
  <c r="D358" i="10"/>
  <c r="P358" i="10"/>
  <c r="Q358" i="10"/>
  <c r="R358" i="10"/>
  <c r="A359" i="10"/>
  <c r="C359" i="10"/>
  <c r="P359" i="10"/>
  <c r="Q359" i="10"/>
  <c r="R359" i="10"/>
  <c r="A360" i="10"/>
  <c r="C360" i="10"/>
  <c r="P360" i="10"/>
  <c r="Q360" i="10"/>
  <c r="R360" i="10"/>
  <c r="A361" i="10"/>
  <c r="C361" i="10"/>
  <c r="P361" i="10"/>
  <c r="Q361" i="10"/>
  <c r="R361" i="10"/>
  <c r="A362" i="10"/>
  <c r="C362" i="10"/>
  <c r="D362" i="10"/>
  <c r="P362" i="10"/>
  <c r="Q362" i="10"/>
  <c r="R362" i="10"/>
  <c r="A363" i="10"/>
  <c r="C363" i="10"/>
  <c r="P363" i="10"/>
  <c r="Q363" i="10"/>
  <c r="R363" i="10"/>
  <c r="A364" i="10"/>
  <c r="C364" i="10"/>
  <c r="D364" i="10"/>
  <c r="P364" i="10"/>
  <c r="Q364" i="10"/>
  <c r="R364" i="10"/>
  <c r="A365" i="10"/>
  <c r="C365" i="10"/>
  <c r="P365" i="10"/>
  <c r="Q365" i="10"/>
  <c r="R365" i="10"/>
  <c r="A366" i="10"/>
  <c r="C366" i="10"/>
  <c r="D366" i="10"/>
  <c r="P366" i="10"/>
  <c r="Q366" i="10"/>
  <c r="R366" i="10"/>
  <c r="A367" i="10"/>
  <c r="C367" i="10"/>
  <c r="P367" i="10"/>
  <c r="Q367" i="10"/>
  <c r="R367" i="10"/>
  <c r="A368" i="10"/>
  <c r="C368" i="10"/>
  <c r="P368" i="10"/>
  <c r="Q368" i="10"/>
  <c r="R368" i="10"/>
  <c r="A369" i="10"/>
  <c r="C369" i="10"/>
  <c r="P369" i="10"/>
  <c r="Q369" i="10"/>
  <c r="R369" i="10"/>
  <c r="A370" i="10"/>
  <c r="C370" i="10"/>
  <c r="D370" i="10"/>
  <c r="P370" i="10"/>
  <c r="Q370" i="10"/>
  <c r="R370" i="10"/>
  <c r="A371" i="10"/>
  <c r="C371" i="10"/>
  <c r="P371" i="10"/>
  <c r="Q371" i="10"/>
  <c r="R371" i="10"/>
  <c r="A372" i="10"/>
  <c r="C372" i="10"/>
  <c r="D372" i="10"/>
  <c r="P372" i="10"/>
  <c r="Q372" i="10"/>
  <c r="R372" i="10"/>
  <c r="A373" i="10"/>
  <c r="C373" i="10"/>
  <c r="D373" i="10"/>
  <c r="P373" i="10"/>
  <c r="Q373" i="10"/>
  <c r="R373" i="10"/>
  <c r="A374" i="10"/>
  <c r="C374" i="10"/>
  <c r="D374" i="10"/>
  <c r="P374" i="10"/>
  <c r="Q374" i="10"/>
  <c r="R374" i="10"/>
  <c r="A375" i="10"/>
  <c r="C375" i="10"/>
  <c r="D375" i="10"/>
  <c r="P375" i="10"/>
  <c r="Q375" i="10"/>
  <c r="R375" i="10"/>
  <c r="A376" i="10"/>
  <c r="C376" i="10"/>
  <c r="D376" i="10"/>
  <c r="P376" i="10"/>
  <c r="Q376" i="10"/>
  <c r="R376" i="10"/>
  <c r="A377" i="10"/>
  <c r="C377" i="10"/>
  <c r="D377" i="10"/>
  <c r="P377" i="10"/>
  <c r="Q377" i="10"/>
  <c r="R377" i="10"/>
  <c r="A378" i="10"/>
  <c r="C378" i="10"/>
  <c r="D378" i="10"/>
  <c r="P378" i="10"/>
  <c r="Q378" i="10"/>
  <c r="R378" i="10"/>
  <c r="A379" i="10"/>
  <c r="C379" i="10"/>
  <c r="D379" i="10"/>
  <c r="P379" i="10"/>
  <c r="Q379" i="10"/>
  <c r="R379" i="10"/>
  <c r="A380" i="10"/>
  <c r="C380" i="10"/>
  <c r="D380" i="10"/>
  <c r="P380" i="10"/>
  <c r="Q380" i="10"/>
  <c r="R380" i="10"/>
  <c r="A381" i="10"/>
  <c r="C381" i="10"/>
  <c r="D381" i="10"/>
  <c r="P381" i="10"/>
  <c r="Q381" i="10"/>
  <c r="R381" i="10"/>
  <c r="A382" i="10"/>
  <c r="C382" i="10"/>
  <c r="D382" i="10"/>
  <c r="P382" i="10"/>
  <c r="Q382" i="10"/>
  <c r="R382" i="10"/>
  <c r="A383" i="10"/>
  <c r="C383" i="10"/>
  <c r="D383" i="10"/>
  <c r="P383" i="10"/>
  <c r="Q383" i="10"/>
  <c r="R383" i="10"/>
  <c r="A384" i="10"/>
  <c r="C384" i="10"/>
  <c r="D384" i="10"/>
  <c r="P384" i="10"/>
  <c r="Q384" i="10"/>
  <c r="R384" i="10"/>
  <c r="A385" i="10"/>
  <c r="C385" i="10"/>
  <c r="D385" i="10"/>
  <c r="P385" i="10"/>
  <c r="Q385" i="10"/>
  <c r="R385" i="10"/>
  <c r="A386" i="10"/>
  <c r="C386" i="10"/>
  <c r="D386" i="10"/>
  <c r="P386" i="10"/>
  <c r="Q386" i="10"/>
  <c r="R386" i="10"/>
  <c r="A387" i="10"/>
  <c r="C387" i="10"/>
  <c r="D387" i="10"/>
  <c r="P387" i="10"/>
  <c r="Q387" i="10"/>
  <c r="R387" i="10"/>
  <c r="A388" i="10"/>
  <c r="C388" i="10"/>
  <c r="D388" i="10"/>
  <c r="P388" i="10"/>
  <c r="Q388" i="10"/>
  <c r="R388" i="10"/>
  <c r="A389" i="10"/>
  <c r="C389" i="10"/>
  <c r="D389" i="10"/>
  <c r="P389" i="10"/>
  <c r="Q389" i="10"/>
  <c r="R389" i="10"/>
  <c r="A390" i="10"/>
  <c r="C390" i="10"/>
  <c r="D390" i="10"/>
  <c r="P390" i="10"/>
  <c r="Q390" i="10"/>
  <c r="R390" i="10"/>
  <c r="A391" i="10"/>
  <c r="C391" i="10"/>
  <c r="D391" i="10"/>
  <c r="P391" i="10"/>
  <c r="Q391" i="10"/>
  <c r="R391" i="10"/>
  <c r="A392" i="10"/>
  <c r="C392" i="10"/>
  <c r="D392" i="10"/>
  <c r="P392" i="10"/>
  <c r="Q392" i="10"/>
  <c r="R392" i="10"/>
  <c r="A393" i="10"/>
  <c r="C393" i="10"/>
  <c r="D393" i="10"/>
  <c r="P393" i="10"/>
  <c r="Q393" i="10"/>
  <c r="R393" i="10"/>
  <c r="A394" i="10"/>
  <c r="C394" i="10"/>
  <c r="D394" i="10"/>
  <c r="P394" i="10"/>
  <c r="Q394" i="10"/>
  <c r="R394" i="10"/>
  <c r="A395" i="10"/>
  <c r="C395" i="10"/>
  <c r="D395" i="10"/>
  <c r="P395" i="10"/>
  <c r="Q395" i="10"/>
  <c r="R395" i="10"/>
  <c r="A396" i="10"/>
  <c r="C396" i="10"/>
  <c r="D396" i="10"/>
  <c r="P396" i="10"/>
  <c r="Q396" i="10"/>
  <c r="R396" i="10"/>
  <c r="A397" i="10"/>
  <c r="C397" i="10"/>
  <c r="D397" i="10"/>
  <c r="P397" i="10"/>
  <c r="Q397" i="10"/>
  <c r="R397" i="10"/>
  <c r="A398" i="10"/>
  <c r="C398" i="10"/>
  <c r="D398" i="10"/>
  <c r="P398" i="10"/>
  <c r="Q398" i="10"/>
  <c r="R398" i="10"/>
  <c r="A399" i="10"/>
  <c r="C399" i="10"/>
  <c r="D399" i="10"/>
  <c r="P399" i="10"/>
  <c r="Q399" i="10"/>
  <c r="R399" i="10"/>
  <c r="A400" i="10"/>
  <c r="C400" i="10"/>
  <c r="D400" i="10"/>
  <c r="P400" i="10"/>
  <c r="Q400" i="10"/>
  <c r="R400" i="10"/>
  <c r="A401" i="10"/>
  <c r="C401" i="10"/>
  <c r="D401" i="10"/>
  <c r="P401" i="10"/>
  <c r="Q401" i="10"/>
  <c r="R401" i="10"/>
  <c r="A402" i="10"/>
  <c r="C402" i="10"/>
  <c r="D402" i="10"/>
  <c r="P402" i="10"/>
  <c r="Q402" i="10"/>
  <c r="R402" i="10"/>
  <c r="A403" i="10"/>
  <c r="C403" i="10"/>
  <c r="D403" i="10"/>
  <c r="P403" i="10"/>
  <c r="Q403" i="10"/>
  <c r="R403" i="10"/>
  <c r="A404" i="10"/>
  <c r="C404" i="10"/>
  <c r="D404" i="10"/>
  <c r="P404" i="10"/>
  <c r="Q404" i="10"/>
  <c r="R404" i="10"/>
  <c r="A405" i="10"/>
  <c r="C405" i="10"/>
  <c r="D405" i="10"/>
  <c r="P405" i="10"/>
  <c r="Q405" i="10"/>
  <c r="R405" i="10"/>
  <c r="A406" i="10"/>
  <c r="C406" i="10"/>
  <c r="D406" i="10"/>
  <c r="P406" i="10"/>
  <c r="Q406" i="10"/>
  <c r="R406" i="10"/>
  <c r="A407" i="10"/>
  <c r="C407" i="10"/>
  <c r="D407" i="10"/>
  <c r="P407" i="10"/>
  <c r="Q407" i="10"/>
  <c r="R407" i="10"/>
  <c r="A408" i="10"/>
  <c r="C408" i="10"/>
  <c r="D408" i="10"/>
  <c r="P408" i="10"/>
  <c r="Q408" i="10"/>
  <c r="R408" i="10"/>
  <c r="A409" i="10"/>
  <c r="C409" i="10"/>
  <c r="D409" i="10"/>
  <c r="P409" i="10"/>
  <c r="Q409" i="10"/>
  <c r="R409" i="10"/>
  <c r="A410" i="10"/>
  <c r="C410" i="10"/>
  <c r="D410" i="10"/>
  <c r="P410" i="10"/>
  <c r="Q410" i="10"/>
  <c r="R410" i="10"/>
  <c r="A411" i="10"/>
  <c r="C411" i="10"/>
  <c r="D411" i="10"/>
  <c r="P411" i="10"/>
  <c r="Q411" i="10"/>
  <c r="R411" i="10"/>
  <c r="A412" i="10"/>
  <c r="C412" i="10"/>
  <c r="D412" i="10"/>
  <c r="P412" i="10"/>
  <c r="Q412" i="10"/>
  <c r="R412" i="10"/>
  <c r="A413" i="10"/>
  <c r="C413" i="10"/>
  <c r="D413" i="10"/>
  <c r="P413" i="10"/>
  <c r="Q413" i="10"/>
  <c r="R413" i="10"/>
  <c r="A414" i="10"/>
  <c r="C414" i="10"/>
  <c r="D414" i="10"/>
  <c r="P414" i="10"/>
  <c r="Q414" i="10"/>
  <c r="R414" i="10"/>
  <c r="A415" i="10"/>
  <c r="C415" i="10"/>
  <c r="D415" i="10"/>
  <c r="P415" i="10"/>
  <c r="Q415" i="10"/>
  <c r="R415" i="10"/>
  <c r="A416" i="10"/>
  <c r="C416" i="10"/>
  <c r="D416" i="10"/>
  <c r="P416" i="10"/>
  <c r="Q416" i="10"/>
  <c r="R416" i="10"/>
  <c r="A417" i="10"/>
  <c r="C417" i="10"/>
  <c r="D417" i="10"/>
  <c r="P417" i="10"/>
  <c r="Q417" i="10"/>
  <c r="R417" i="10"/>
  <c r="A418" i="10"/>
  <c r="C418" i="10"/>
  <c r="D418" i="10"/>
  <c r="P418" i="10"/>
  <c r="Q418" i="10"/>
  <c r="R418" i="10"/>
  <c r="A419" i="10"/>
  <c r="C419" i="10"/>
  <c r="D419" i="10"/>
  <c r="P419" i="10"/>
  <c r="Q419" i="10"/>
  <c r="R419" i="10"/>
  <c r="A420" i="10"/>
  <c r="C420" i="10"/>
  <c r="D420" i="10"/>
  <c r="P420" i="10"/>
  <c r="Q420" i="10"/>
  <c r="R420" i="10"/>
  <c r="A421" i="10"/>
  <c r="C421" i="10"/>
  <c r="D421" i="10"/>
  <c r="P421" i="10"/>
  <c r="Q421" i="10"/>
  <c r="R421" i="10"/>
  <c r="A422" i="10"/>
  <c r="C422" i="10"/>
  <c r="D422" i="10"/>
  <c r="P422" i="10"/>
  <c r="Q422" i="10"/>
  <c r="R422" i="10"/>
  <c r="A423" i="10"/>
  <c r="C423" i="10"/>
  <c r="D423" i="10"/>
  <c r="P423" i="10"/>
  <c r="Q423" i="10"/>
  <c r="R423" i="10"/>
  <c r="A424" i="10"/>
  <c r="C424" i="10"/>
  <c r="D424" i="10"/>
  <c r="P424" i="10"/>
  <c r="Q424" i="10"/>
  <c r="R424" i="10"/>
  <c r="A425" i="10"/>
  <c r="C425" i="10"/>
  <c r="D425" i="10"/>
  <c r="P425" i="10"/>
  <c r="Q425" i="10"/>
  <c r="R425" i="10"/>
  <c r="A426" i="10"/>
  <c r="C426" i="10"/>
  <c r="D426" i="10"/>
  <c r="P426" i="10"/>
  <c r="Q426" i="10"/>
  <c r="R426" i="10"/>
  <c r="A427" i="10"/>
  <c r="C427" i="10"/>
  <c r="D427" i="10"/>
  <c r="P427" i="10"/>
  <c r="Q427" i="10"/>
  <c r="R427" i="10"/>
  <c r="A428" i="10"/>
  <c r="C428" i="10"/>
  <c r="D428" i="10"/>
  <c r="P428" i="10"/>
  <c r="Q428" i="10"/>
  <c r="R428" i="10"/>
  <c r="A429" i="10"/>
  <c r="C429" i="10"/>
  <c r="D429" i="10"/>
  <c r="P429" i="10"/>
  <c r="Q429" i="10"/>
  <c r="R429" i="10"/>
  <c r="A430" i="10"/>
  <c r="C430" i="10"/>
  <c r="D430" i="10"/>
  <c r="P430" i="10"/>
  <c r="Q430" i="10"/>
  <c r="R430" i="10"/>
  <c r="A431" i="10"/>
  <c r="C431" i="10"/>
  <c r="D431" i="10"/>
  <c r="P431" i="10"/>
  <c r="Q431" i="10"/>
  <c r="R431" i="10"/>
  <c r="A432" i="10"/>
  <c r="C432" i="10"/>
  <c r="D432" i="10"/>
  <c r="P432" i="10"/>
  <c r="Q432" i="10"/>
  <c r="R432" i="10"/>
  <c r="A433" i="10"/>
  <c r="C433" i="10"/>
  <c r="D433" i="10"/>
  <c r="P433" i="10"/>
  <c r="Q433" i="10"/>
  <c r="R433" i="10"/>
  <c r="A434" i="10"/>
  <c r="C434" i="10"/>
  <c r="D434" i="10"/>
  <c r="P434" i="10"/>
  <c r="Q434" i="10"/>
  <c r="R434" i="10"/>
  <c r="A435" i="10"/>
  <c r="C435" i="10"/>
  <c r="D435" i="10"/>
  <c r="P435" i="10"/>
  <c r="Q435" i="10"/>
  <c r="R435" i="10"/>
  <c r="A436" i="10"/>
  <c r="C436" i="10"/>
  <c r="D436" i="10"/>
  <c r="P436" i="10"/>
  <c r="Q436" i="10"/>
  <c r="R436" i="10"/>
  <c r="A437" i="10"/>
  <c r="C437" i="10"/>
  <c r="D437" i="10"/>
  <c r="P437" i="10"/>
  <c r="Q437" i="10"/>
  <c r="R437" i="10"/>
  <c r="A438" i="10"/>
  <c r="C438" i="10"/>
  <c r="D438" i="10"/>
  <c r="P438" i="10"/>
  <c r="Q438" i="10"/>
  <c r="R438" i="10"/>
  <c r="A439" i="10"/>
  <c r="C439" i="10"/>
  <c r="D439" i="10"/>
  <c r="P439" i="10"/>
  <c r="Q439" i="10"/>
  <c r="R439" i="10"/>
  <c r="A440" i="10"/>
  <c r="C440" i="10"/>
  <c r="D440" i="10"/>
  <c r="P440" i="10"/>
  <c r="Q440" i="10"/>
  <c r="R440" i="10"/>
  <c r="A441" i="10"/>
  <c r="C441" i="10"/>
  <c r="D441" i="10"/>
  <c r="P441" i="10"/>
  <c r="Q441" i="10"/>
  <c r="R441" i="10"/>
  <c r="A442" i="10"/>
  <c r="C442" i="10"/>
  <c r="D442" i="10"/>
  <c r="P442" i="10"/>
  <c r="Q442" i="10"/>
  <c r="R442" i="10"/>
  <c r="A443" i="10"/>
  <c r="C443" i="10"/>
  <c r="D443" i="10"/>
  <c r="P443" i="10"/>
  <c r="Q443" i="10"/>
  <c r="R443" i="10"/>
  <c r="A444" i="10"/>
  <c r="C444" i="10"/>
  <c r="D444" i="10"/>
  <c r="P444" i="10"/>
  <c r="Q444" i="10"/>
  <c r="R444" i="10"/>
  <c r="A445" i="10"/>
  <c r="C445" i="10"/>
  <c r="D445" i="10"/>
  <c r="P445" i="10"/>
  <c r="Q445" i="10"/>
  <c r="R445" i="10"/>
  <c r="A446" i="10"/>
  <c r="C446" i="10"/>
  <c r="D446" i="10"/>
  <c r="P446" i="10"/>
  <c r="Q446" i="10"/>
  <c r="R446" i="10"/>
  <c r="A447" i="10"/>
  <c r="C447" i="10"/>
  <c r="D447" i="10"/>
  <c r="P447" i="10"/>
  <c r="Q447" i="10"/>
  <c r="R447" i="10"/>
  <c r="A448" i="10"/>
  <c r="C448" i="10"/>
  <c r="D448" i="10"/>
  <c r="P448" i="10"/>
  <c r="Q448" i="10"/>
  <c r="R448" i="10"/>
  <c r="A449" i="10"/>
  <c r="C449" i="10"/>
  <c r="D449" i="10"/>
  <c r="P449" i="10"/>
  <c r="Q449" i="10"/>
  <c r="R449" i="10"/>
  <c r="A450" i="10"/>
  <c r="C450" i="10"/>
  <c r="D450" i="10"/>
  <c r="P450" i="10"/>
  <c r="Q450" i="10"/>
  <c r="R450" i="10"/>
  <c r="A451" i="10"/>
  <c r="C451" i="10"/>
  <c r="D451" i="10"/>
  <c r="P451" i="10"/>
  <c r="Q451" i="10"/>
  <c r="R451" i="10"/>
  <c r="A452" i="10"/>
  <c r="C452" i="10"/>
  <c r="D452" i="10"/>
  <c r="P452" i="10"/>
  <c r="Q452" i="10"/>
  <c r="R452" i="10"/>
  <c r="A453" i="10"/>
  <c r="C453" i="10"/>
  <c r="D453" i="10"/>
  <c r="P453" i="10"/>
  <c r="Q453" i="10"/>
  <c r="R453" i="10"/>
  <c r="A454" i="10"/>
  <c r="C454" i="10"/>
  <c r="D454" i="10"/>
  <c r="P454" i="10"/>
  <c r="Q454" i="10"/>
  <c r="R454" i="10"/>
  <c r="A455" i="10"/>
  <c r="C455" i="10"/>
  <c r="D455" i="10"/>
  <c r="P455" i="10"/>
  <c r="Q455" i="10"/>
  <c r="R455" i="10"/>
  <c r="A456" i="10"/>
  <c r="C456" i="10"/>
  <c r="D456" i="10"/>
  <c r="P456" i="10"/>
  <c r="Q456" i="10"/>
  <c r="R456" i="10"/>
  <c r="A457" i="10"/>
  <c r="C457" i="10"/>
  <c r="D457" i="10"/>
  <c r="P457" i="10"/>
  <c r="Q457" i="10"/>
  <c r="R457" i="10"/>
  <c r="A458" i="10"/>
  <c r="C458" i="10"/>
  <c r="D458" i="10"/>
  <c r="P458" i="10"/>
  <c r="Q458" i="10"/>
  <c r="R458" i="10"/>
  <c r="A459" i="10"/>
  <c r="C459" i="10"/>
  <c r="D459" i="10"/>
  <c r="P459" i="10"/>
  <c r="Q459" i="10"/>
  <c r="R459" i="10"/>
  <c r="A460" i="10"/>
  <c r="C460" i="10"/>
  <c r="D460" i="10"/>
  <c r="P460" i="10"/>
  <c r="Q460" i="10"/>
  <c r="R460" i="10"/>
  <c r="A461" i="10"/>
  <c r="C461" i="10"/>
  <c r="D461" i="10"/>
  <c r="P461" i="10"/>
  <c r="Q461" i="10"/>
  <c r="R461" i="10"/>
  <c r="A462" i="10"/>
  <c r="C462" i="10"/>
  <c r="D462" i="10"/>
  <c r="P462" i="10"/>
  <c r="Q462" i="10"/>
  <c r="R462" i="10"/>
  <c r="A463" i="10"/>
  <c r="C463" i="10"/>
  <c r="D463" i="10"/>
  <c r="P463" i="10"/>
  <c r="Q463" i="10"/>
  <c r="R463" i="10"/>
  <c r="A464" i="10"/>
  <c r="C464" i="10"/>
  <c r="D464" i="10"/>
  <c r="P464" i="10"/>
  <c r="Q464" i="10"/>
  <c r="R464" i="10"/>
  <c r="A465" i="10"/>
  <c r="C465" i="10"/>
  <c r="D465" i="10"/>
  <c r="P465" i="10"/>
  <c r="Q465" i="10"/>
  <c r="R465" i="10"/>
  <c r="A466" i="10"/>
  <c r="C466" i="10"/>
  <c r="D466" i="10"/>
  <c r="P466" i="10"/>
  <c r="Q466" i="10"/>
  <c r="R466" i="10"/>
  <c r="A467" i="10"/>
  <c r="C467" i="10"/>
  <c r="D467" i="10"/>
  <c r="P467" i="10"/>
  <c r="Q467" i="10"/>
  <c r="R467" i="10"/>
  <c r="A468" i="10"/>
  <c r="C468" i="10"/>
  <c r="D468" i="10"/>
  <c r="P468" i="10"/>
  <c r="Q468" i="10"/>
  <c r="R468" i="10"/>
  <c r="A469" i="10"/>
  <c r="C469" i="10"/>
  <c r="D469" i="10"/>
  <c r="P469" i="10"/>
  <c r="Q469" i="10"/>
  <c r="R469" i="10"/>
  <c r="A470" i="10"/>
  <c r="C470" i="10"/>
  <c r="D470" i="10"/>
  <c r="P470" i="10"/>
  <c r="Q470" i="10"/>
  <c r="R470" i="10"/>
  <c r="A471" i="10"/>
  <c r="C471" i="10"/>
  <c r="D471" i="10"/>
  <c r="P471" i="10"/>
  <c r="Q471" i="10"/>
  <c r="R471" i="10"/>
  <c r="A472" i="10"/>
  <c r="C472" i="10"/>
  <c r="D472" i="10"/>
  <c r="P472" i="10"/>
  <c r="Q472" i="10"/>
  <c r="R472" i="10"/>
  <c r="A473" i="10"/>
  <c r="C473" i="10"/>
  <c r="D473" i="10"/>
  <c r="P473" i="10"/>
  <c r="Q473" i="10"/>
  <c r="R473" i="10"/>
  <c r="A474" i="10"/>
  <c r="C474" i="10"/>
  <c r="D474" i="10"/>
  <c r="P474" i="10"/>
  <c r="Q474" i="10"/>
  <c r="R474" i="10"/>
  <c r="A475" i="10"/>
  <c r="C475" i="10"/>
  <c r="D475" i="10"/>
  <c r="P475" i="10"/>
  <c r="Q475" i="10"/>
  <c r="R475" i="10"/>
  <c r="A476" i="10"/>
  <c r="C476" i="10"/>
  <c r="D476" i="10"/>
  <c r="P476" i="10"/>
  <c r="Q476" i="10"/>
  <c r="R476" i="10"/>
  <c r="A477" i="10"/>
  <c r="C477" i="10"/>
  <c r="D477" i="10"/>
  <c r="P477" i="10"/>
  <c r="Q477" i="10"/>
  <c r="R477" i="10"/>
  <c r="A478" i="10"/>
  <c r="C478" i="10"/>
  <c r="D478" i="10"/>
  <c r="P478" i="10"/>
  <c r="Q478" i="10"/>
  <c r="R478" i="10"/>
  <c r="A479" i="10"/>
  <c r="C479" i="10"/>
  <c r="D479" i="10"/>
  <c r="P479" i="10"/>
  <c r="Q479" i="10"/>
  <c r="R479" i="10"/>
  <c r="A480" i="10"/>
  <c r="C480" i="10"/>
  <c r="D480" i="10"/>
  <c r="P480" i="10"/>
  <c r="Q480" i="10"/>
  <c r="R480" i="10"/>
  <c r="A481" i="10"/>
  <c r="C481" i="10"/>
  <c r="D481" i="10"/>
  <c r="P481" i="10"/>
  <c r="Q481" i="10"/>
  <c r="R481" i="10"/>
  <c r="A482" i="10"/>
  <c r="C482" i="10"/>
  <c r="D482" i="10"/>
  <c r="P482" i="10"/>
  <c r="Q482" i="10"/>
  <c r="R482" i="10"/>
  <c r="A483" i="10"/>
  <c r="C483" i="10"/>
  <c r="D483" i="10"/>
  <c r="P483" i="10"/>
  <c r="Q483" i="10"/>
  <c r="R483" i="10"/>
  <c r="A484" i="10"/>
  <c r="C484" i="10"/>
  <c r="D484" i="10"/>
  <c r="P484" i="10"/>
  <c r="Q484" i="10"/>
  <c r="R484" i="10"/>
  <c r="A485" i="10"/>
  <c r="C485" i="10"/>
  <c r="D485" i="10"/>
  <c r="P485" i="10"/>
  <c r="Q485" i="10"/>
  <c r="R485" i="10"/>
  <c r="A486" i="10"/>
  <c r="C486" i="10"/>
  <c r="D486" i="10"/>
  <c r="P486" i="10"/>
  <c r="Q486" i="10"/>
  <c r="R486" i="10"/>
  <c r="A487" i="10"/>
  <c r="C487" i="10"/>
  <c r="D487" i="10"/>
  <c r="P487" i="10"/>
  <c r="Q487" i="10"/>
  <c r="R487" i="10"/>
  <c r="A488" i="10"/>
  <c r="C488" i="10"/>
  <c r="D488" i="10"/>
  <c r="P488" i="10"/>
  <c r="Q488" i="10"/>
  <c r="R488" i="10"/>
  <c r="A489" i="10"/>
  <c r="C489" i="10"/>
  <c r="D489" i="10"/>
  <c r="P489" i="10"/>
  <c r="Q489" i="10"/>
  <c r="R489" i="10"/>
  <c r="A490" i="10"/>
  <c r="C490" i="10"/>
  <c r="D490" i="10"/>
  <c r="P490" i="10"/>
  <c r="Q490" i="10"/>
  <c r="R490" i="10"/>
  <c r="A491" i="10"/>
  <c r="C491" i="10"/>
  <c r="D491" i="10"/>
  <c r="P491" i="10"/>
  <c r="Q491" i="10"/>
  <c r="R491" i="10"/>
  <c r="A492" i="10"/>
  <c r="C492" i="10"/>
  <c r="D492" i="10"/>
  <c r="P492" i="10"/>
  <c r="Q492" i="10"/>
  <c r="R492" i="10"/>
  <c r="A493" i="10"/>
  <c r="C493" i="10"/>
  <c r="D493" i="10"/>
  <c r="P493" i="10"/>
  <c r="Q493" i="10"/>
  <c r="R493" i="10"/>
  <c r="A494" i="10"/>
  <c r="C494" i="10"/>
  <c r="D494" i="10"/>
  <c r="P494" i="10"/>
  <c r="Q494" i="10"/>
  <c r="R494" i="10"/>
  <c r="A495" i="10"/>
  <c r="C495" i="10"/>
  <c r="D495" i="10"/>
  <c r="P495" i="10"/>
  <c r="Q495" i="10"/>
  <c r="R495" i="10"/>
  <c r="A496" i="10"/>
  <c r="C496" i="10"/>
  <c r="D496" i="10"/>
  <c r="P496" i="10"/>
  <c r="Q496" i="10"/>
  <c r="R496" i="10"/>
  <c r="A497" i="10"/>
  <c r="C497" i="10"/>
  <c r="D497" i="10"/>
  <c r="P497" i="10"/>
  <c r="Q497" i="10"/>
  <c r="R497" i="10"/>
  <c r="A498" i="10"/>
  <c r="C498" i="10"/>
  <c r="D498" i="10"/>
  <c r="P498" i="10"/>
  <c r="Q498" i="10"/>
  <c r="R498" i="10"/>
  <c r="A499" i="10"/>
  <c r="C499" i="10"/>
  <c r="D499" i="10"/>
  <c r="P499" i="10"/>
  <c r="Q499" i="10"/>
  <c r="R499" i="10"/>
  <c r="A500" i="10"/>
  <c r="C500" i="10"/>
  <c r="D500" i="10"/>
  <c r="P500" i="10"/>
  <c r="Q500" i="10"/>
  <c r="R500" i="10"/>
  <c r="A501" i="10"/>
  <c r="C501" i="10"/>
  <c r="D501" i="10"/>
  <c r="P501" i="10"/>
  <c r="Q501" i="10"/>
  <c r="R501" i="10"/>
  <c r="A502" i="10"/>
  <c r="C502" i="10"/>
  <c r="D502" i="10"/>
  <c r="P502" i="10"/>
  <c r="Q502" i="10"/>
  <c r="R502" i="10"/>
  <c r="A503" i="10"/>
  <c r="C503" i="10"/>
  <c r="D503" i="10"/>
  <c r="P503" i="10"/>
  <c r="Q503" i="10"/>
  <c r="R503" i="10"/>
  <c r="A504" i="10"/>
  <c r="C504" i="10"/>
  <c r="D504" i="10"/>
  <c r="P504" i="10"/>
  <c r="Q504" i="10"/>
  <c r="R504" i="10"/>
  <c r="A505" i="10"/>
  <c r="C505" i="10"/>
  <c r="D505" i="10"/>
  <c r="P505" i="10"/>
  <c r="Q505" i="10"/>
  <c r="R505" i="10"/>
  <c r="A506" i="10"/>
  <c r="C506" i="10"/>
  <c r="D506" i="10"/>
  <c r="P506" i="10"/>
  <c r="Q506" i="10"/>
  <c r="R506" i="10"/>
  <c r="A507" i="10"/>
  <c r="C507" i="10"/>
  <c r="D507" i="10"/>
  <c r="P507" i="10"/>
  <c r="Q507" i="10"/>
  <c r="R507" i="10"/>
  <c r="A508" i="10"/>
  <c r="C508" i="10"/>
  <c r="D508" i="10"/>
  <c r="P508" i="10"/>
  <c r="Q508" i="10"/>
  <c r="R508" i="10"/>
  <c r="A509" i="10"/>
  <c r="C509" i="10"/>
  <c r="D509" i="10"/>
  <c r="P509" i="10"/>
  <c r="Q509" i="10"/>
  <c r="R509" i="10"/>
  <c r="A510" i="10"/>
  <c r="C510" i="10"/>
  <c r="D510" i="10"/>
  <c r="P510" i="10"/>
  <c r="Q510" i="10"/>
  <c r="R510" i="10"/>
  <c r="A511" i="10"/>
  <c r="C511" i="10"/>
  <c r="D511" i="10"/>
  <c r="P511" i="10"/>
  <c r="Q511" i="10"/>
  <c r="R511" i="10"/>
  <c r="A512" i="10"/>
  <c r="C512" i="10"/>
  <c r="D512" i="10"/>
  <c r="P512" i="10"/>
  <c r="Q512" i="10"/>
  <c r="R512" i="10"/>
  <c r="A513" i="10"/>
  <c r="C513" i="10"/>
  <c r="D513" i="10"/>
  <c r="P513" i="10"/>
  <c r="Q513" i="10"/>
  <c r="R513" i="10"/>
  <c r="A514" i="10"/>
  <c r="C514" i="10"/>
  <c r="D514" i="10"/>
  <c r="P514" i="10"/>
  <c r="Q514" i="10"/>
  <c r="R514" i="10"/>
  <c r="A515" i="10"/>
  <c r="C515" i="10"/>
  <c r="D515" i="10"/>
  <c r="P515" i="10"/>
  <c r="Q515" i="10"/>
  <c r="R515" i="10"/>
  <c r="A516" i="10"/>
  <c r="C516" i="10"/>
  <c r="D516" i="10"/>
  <c r="P516" i="10"/>
  <c r="Q516" i="10"/>
  <c r="R516" i="10"/>
  <c r="A517" i="10"/>
  <c r="C517" i="10"/>
  <c r="D517" i="10"/>
  <c r="P517" i="10"/>
  <c r="Q517" i="10"/>
  <c r="R517" i="10"/>
  <c r="A518" i="10"/>
  <c r="C518" i="10"/>
  <c r="D518" i="10"/>
  <c r="P518" i="10"/>
  <c r="Q518" i="10"/>
  <c r="R518" i="10"/>
  <c r="A519" i="10"/>
  <c r="C519" i="10"/>
  <c r="D519" i="10"/>
  <c r="P519" i="10"/>
  <c r="Q519" i="10"/>
  <c r="R519" i="10"/>
  <c r="A520" i="10"/>
  <c r="C520" i="10"/>
  <c r="D520" i="10"/>
  <c r="P520" i="10"/>
  <c r="Q520" i="10"/>
  <c r="R520" i="10"/>
  <c r="A521" i="10"/>
  <c r="C521" i="10"/>
  <c r="D521" i="10"/>
  <c r="P521" i="10"/>
  <c r="Q521" i="10"/>
  <c r="R521" i="10"/>
  <c r="A522" i="10"/>
  <c r="C522" i="10"/>
  <c r="D522" i="10"/>
  <c r="P522" i="10"/>
  <c r="Q522" i="10"/>
  <c r="R522" i="10"/>
  <c r="A523" i="10"/>
  <c r="C523" i="10"/>
  <c r="D523" i="10"/>
  <c r="P523" i="10"/>
  <c r="Q523" i="10"/>
  <c r="R523" i="10"/>
  <c r="A524" i="10"/>
  <c r="C524" i="10"/>
  <c r="D524" i="10"/>
  <c r="P524" i="10"/>
  <c r="Q524" i="10"/>
  <c r="R524" i="10"/>
  <c r="A525" i="10"/>
  <c r="C525" i="10"/>
  <c r="D525" i="10"/>
  <c r="P525" i="10"/>
  <c r="Q525" i="10"/>
  <c r="R525" i="10"/>
  <c r="A526" i="10"/>
  <c r="C526" i="10"/>
  <c r="D526" i="10"/>
  <c r="P526" i="10"/>
  <c r="Q526" i="10"/>
  <c r="R526" i="10"/>
  <c r="A527" i="10"/>
  <c r="C527" i="10"/>
  <c r="D527" i="10"/>
  <c r="P527" i="10"/>
  <c r="Q527" i="10"/>
  <c r="R527" i="10"/>
  <c r="A528" i="10"/>
  <c r="C528" i="10"/>
  <c r="D528" i="10"/>
  <c r="P528" i="10"/>
  <c r="Q528" i="10"/>
  <c r="R528" i="10"/>
  <c r="A529" i="10"/>
  <c r="C529" i="10"/>
  <c r="D529" i="10"/>
  <c r="P529" i="10"/>
  <c r="Q529" i="10"/>
  <c r="R529" i="10"/>
  <c r="A530" i="10"/>
  <c r="C530" i="10"/>
  <c r="D530" i="10"/>
  <c r="P530" i="10"/>
  <c r="Q530" i="10"/>
  <c r="R530" i="10"/>
  <c r="A531" i="10"/>
  <c r="C531" i="10"/>
  <c r="D531" i="10"/>
  <c r="P531" i="10"/>
  <c r="Q531" i="10"/>
  <c r="R531" i="10"/>
  <c r="A532" i="10"/>
  <c r="C532" i="10"/>
  <c r="D532" i="10"/>
  <c r="P532" i="10"/>
  <c r="Q532" i="10"/>
  <c r="R532" i="10"/>
  <c r="A533" i="10"/>
  <c r="C533" i="10"/>
  <c r="D533" i="10"/>
  <c r="P533" i="10"/>
  <c r="Q533" i="10"/>
  <c r="R533" i="10"/>
  <c r="A534" i="10"/>
  <c r="C534" i="10"/>
  <c r="D534" i="10"/>
  <c r="P534" i="10"/>
  <c r="Q534" i="10"/>
  <c r="R534" i="10"/>
  <c r="A535" i="10"/>
  <c r="C535" i="10"/>
  <c r="D535" i="10"/>
  <c r="P535" i="10"/>
  <c r="Q535" i="10"/>
  <c r="R535" i="10"/>
  <c r="A536" i="10"/>
  <c r="C536" i="10"/>
  <c r="D536" i="10"/>
  <c r="P536" i="10"/>
  <c r="Q536" i="10"/>
  <c r="R536" i="10"/>
  <c r="A537" i="10"/>
  <c r="C537" i="10"/>
  <c r="D537" i="10"/>
  <c r="P537" i="10"/>
  <c r="Q537" i="10"/>
  <c r="R537" i="10"/>
  <c r="A538" i="10"/>
  <c r="C538" i="10"/>
  <c r="D538" i="10"/>
  <c r="P538" i="10"/>
  <c r="Q538" i="10"/>
  <c r="R538" i="10"/>
  <c r="A539" i="10"/>
  <c r="C539" i="10"/>
  <c r="D539" i="10"/>
  <c r="P539" i="10"/>
  <c r="Q539" i="10"/>
  <c r="R539" i="10"/>
  <c r="A540" i="10"/>
  <c r="C540" i="10"/>
  <c r="D540" i="10"/>
  <c r="P540" i="10"/>
  <c r="Q540" i="10"/>
  <c r="R540" i="10"/>
  <c r="A541" i="10"/>
  <c r="C541" i="10"/>
  <c r="D541" i="10"/>
  <c r="P541" i="10"/>
  <c r="Q541" i="10"/>
  <c r="R541" i="10"/>
  <c r="A542" i="10"/>
  <c r="C542" i="10"/>
  <c r="D542" i="10"/>
  <c r="P542" i="10"/>
  <c r="Q542" i="10"/>
  <c r="R542" i="10"/>
  <c r="A543" i="10"/>
  <c r="C543" i="10"/>
  <c r="D543" i="10"/>
  <c r="P543" i="10"/>
  <c r="Q543" i="10"/>
  <c r="R543" i="10"/>
  <c r="A544" i="10"/>
  <c r="C544" i="10"/>
  <c r="D544" i="10"/>
  <c r="P544" i="10"/>
  <c r="Q544" i="10"/>
  <c r="R544" i="10"/>
  <c r="A545" i="10"/>
  <c r="C545" i="10"/>
  <c r="D545" i="10"/>
  <c r="P545" i="10"/>
  <c r="Q545" i="10"/>
  <c r="R545" i="10"/>
  <c r="A546" i="10"/>
  <c r="C546" i="10"/>
  <c r="D546" i="10"/>
  <c r="P546" i="10"/>
  <c r="Q546" i="10"/>
  <c r="R546" i="10"/>
  <c r="A547" i="10"/>
  <c r="C547" i="10"/>
  <c r="D547" i="10"/>
  <c r="P547" i="10"/>
  <c r="Q547" i="10"/>
  <c r="R547" i="10"/>
  <c r="A548" i="10"/>
  <c r="C548" i="10"/>
  <c r="D548" i="10"/>
  <c r="P548" i="10"/>
  <c r="Q548" i="10"/>
  <c r="R548" i="10"/>
  <c r="A549" i="10"/>
  <c r="C549" i="10"/>
  <c r="D549" i="10"/>
  <c r="P549" i="10"/>
  <c r="Q549" i="10"/>
  <c r="R549" i="10"/>
  <c r="A550" i="10"/>
  <c r="C550" i="10"/>
  <c r="D550" i="10"/>
  <c r="P550" i="10"/>
  <c r="Q550" i="10"/>
  <c r="R550" i="10"/>
  <c r="A551" i="10"/>
  <c r="C551" i="10"/>
  <c r="D551" i="10"/>
  <c r="P551" i="10"/>
  <c r="Q551" i="10"/>
  <c r="R551" i="10"/>
  <c r="A552" i="10"/>
  <c r="C552" i="10"/>
  <c r="D552" i="10"/>
  <c r="P552" i="10"/>
  <c r="Q552" i="10"/>
  <c r="R552" i="10"/>
  <c r="A553" i="10"/>
  <c r="C553" i="10"/>
  <c r="D553" i="10"/>
  <c r="P553" i="10"/>
  <c r="Q553" i="10"/>
  <c r="R553" i="10"/>
  <c r="A554" i="10"/>
  <c r="C554" i="10"/>
  <c r="D554" i="10"/>
  <c r="P554" i="10"/>
  <c r="Q554" i="10"/>
  <c r="R554" i="10"/>
  <c r="A555" i="10"/>
  <c r="C555" i="10"/>
  <c r="D555" i="10"/>
  <c r="P555" i="10"/>
  <c r="Q555" i="10"/>
  <c r="R555" i="10"/>
  <c r="A556" i="10"/>
  <c r="C556" i="10"/>
  <c r="D556" i="10"/>
  <c r="P556" i="10"/>
  <c r="Q556" i="10"/>
  <c r="R556" i="10"/>
  <c r="A557" i="10"/>
  <c r="C557" i="10"/>
  <c r="D557" i="10"/>
  <c r="P557" i="10"/>
  <c r="Q557" i="10"/>
  <c r="R557" i="10"/>
  <c r="A558" i="10"/>
  <c r="C558" i="10"/>
  <c r="D558" i="10"/>
  <c r="P558" i="10"/>
  <c r="Q558" i="10"/>
  <c r="R558" i="10"/>
  <c r="A559" i="10"/>
  <c r="C559" i="10"/>
  <c r="D559" i="10"/>
  <c r="P559" i="10"/>
  <c r="Q559" i="10"/>
  <c r="R559" i="10"/>
  <c r="A560" i="10"/>
  <c r="C560" i="10"/>
  <c r="D560" i="10"/>
  <c r="P560" i="10"/>
  <c r="Q560" i="10"/>
  <c r="R560" i="10"/>
  <c r="A561" i="10"/>
  <c r="C561" i="10"/>
  <c r="D561" i="10"/>
  <c r="P561" i="10"/>
  <c r="Q561" i="10"/>
  <c r="R561" i="10"/>
  <c r="A562" i="10"/>
  <c r="C562" i="10"/>
  <c r="D562" i="10"/>
  <c r="P562" i="10"/>
  <c r="Q562" i="10"/>
  <c r="R562" i="10"/>
  <c r="A563" i="10"/>
  <c r="C563" i="10"/>
  <c r="D563" i="10"/>
  <c r="P563" i="10"/>
  <c r="Q563" i="10"/>
  <c r="R563" i="10"/>
  <c r="A564" i="10"/>
  <c r="C564" i="10"/>
  <c r="D564" i="10"/>
  <c r="P564" i="10"/>
  <c r="Q564" i="10"/>
  <c r="R564" i="10"/>
  <c r="A565" i="10"/>
  <c r="C565" i="10"/>
  <c r="D565" i="10"/>
  <c r="P565" i="10"/>
  <c r="Q565" i="10"/>
  <c r="R565" i="10"/>
  <c r="A566" i="10"/>
  <c r="C566" i="10"/>
  <c r="D566" i="10"/>
  <c r="P566" i="10"/>
  <c r="Q566" i="10"/>
  <c r="R566" i="10"/>
  <c r="A567" i="10"/>
  <c r="C567" i="10"/>
  <c r="D567" i="10"/>
  <c r="P567" i="10"/>
  <c r="Q567" i="10"/>
  <c r="R567" i="10"/>
  <c r="A568" i="10"/>
  <c r="C568" i="10"/>
  <c r="D568" i="10"/>
  <c r="P568" i="10"/>
  <c r="Q568" i="10"/>
  <c r="R568" i="10"/>
  <c r="A569" i="10"/>
  <c r="C569" i="10"/>
  <c r="D569" i="10"/>
  <c r="P569" i="10"/>
  <c r="Q569" i="10"/>
  <c r="R569" i="10"/>
  <c r="A570" i="10"/>
  <c r="C570" i="10"/>
  <c r="D570" i="10"/>
  <c r="P570" i="10"/>
  <c r="Q570" i="10"/>
  <c r="R570" i="10"/>
  <c r="A571" i="10"/>
  <c r="C571" i="10"/>
  <c r="D571" i="10"/>
  <c r="P571" i="10"/>
  <c r="Q571" i="10"/>
  <c r="R571" i="10"/>
  <c r="A572" i="10"/>
  <c r="C572" i="10"/>
  <c r="D572" i="10"/>
  <c r="P572" i="10"/>
  <c r="Q572" i="10"/>
  <c r="R572" i="10"/>
  <c r="A573" i="10"/>
  <c r="C573" i="10"/>
  <c r="D573" i="10"/>
  <c r="P573" i="10"/>
  <c r="Q573" i="10"/>
  <c r="R573" i="10"/>
  <c r="A574" i="10"/>
  <c r="C574" i="10"/>
  <c r="D574" i="10"/>
  <c r="P574" i="10"/>
  <c r="Q574" i="10"/>
  <c r="R574" i="10"/>
  <c r="A575" i="10"/>
  <c r="C575" i="10"/>
  <c r="D575" i="10"/>
  <c r="P575" i="10"/>
  <c r="Q575" i="10"/>
  <c r="R575" i="10"/>
  <c r="A576" i="10"/>
  <c r="C576" i="10"/>
  <c r="D576" i="10"/>
  <c r="P576" i="10"/>
  <c r="Q576" i="10"/>
  <c r="R576" i="10"/>
  <c r="A577" i="10"/>
  <c r="C577" i="10"/>
  <c r="D577" i="10"/>
  <c r="P577" i="10"/>
  <c r="Q577" i="10"/>
  <c r="R577" i="10"/>
  <c r="A578" i="10"/>
  <c r="C578" i="10"/>
  <c r="D578" i="10"/>
  <c r="P578" i="10"/>
  <c r="Q578" i="10"/>
  <c r="R578" i="10"/>
  <c r="A579" i="10"/>
  <c r="C579" i="10"/>
  <c r="D579" i="10"/>
  <c r="P579" i="10"/>
  <c r="Q579" i="10"/>
  <c r="R579" i="10"/>
  <c r="A580" i="10"/>
  <c r="C580" i="10"/>
  <c r="D580" i="10"/>
  <c r="P580" i="10"/>
  <c r="Q580" i="10"/>
  <c r="R580" i="10"/>
  <c r="A581" i="10"/>
  <c r="C581" i="10"/>
  <c r="D581" i="10"/>
  <c r="P581" i="10"/>
  <c r="Q581" i="10"/>
  <c r="R581" i="10"/>
  <c r="A582" i="10"/>
  <c r="C582" i="10"/>
  <c r="D582" i="10"/>
  <c r="P582" i="10"/>
  <c r="Q582" i="10"/>
  <c r="R582" i="10"/>
  <c r="A583" i="10"/>
  <c r="C583" i="10"/>
  <c r="D583" i="10"/>
  <c r="P583" i="10"/>
  <c r="Q583" i="10"/>
  <c r="R583" i="10"/>
  <c r="A584" i="10"/>
  <c r="C584" i="10"/>
  <c r="D584" i="10"/>
  <c r="P584" i="10"/>
  <c r="Q584" i="10"/>
  <c r="R584" i="10"/>
  <c r="A585" i="10"/>
  <c r="C585" i="10"/>
  <c r="D585" i="10"/>
  <c r="P585" i="10"/>
  <c r="Q585" i="10"/>
  <c r="R585" i="10"/>
  <c r="A586" i="10"/>
  <c r="C586" i="10"/>
  <c r="D586" i="10"/>
  <c r="P586" i="10"/>
  <c r="Q586" i="10"/>
  <c r="R586" i="10"/>
  <c r="A587" i="10"/>
  <c r="C587" i="10"/>
  <c r="D587" i="10"/>
  <c r="P587" i="10"/>
  <c r="Q587" i="10"/>
  <c r="R587" i="10"/>
  <c r="A588" i="10"/>
  <c r="C588" i="10"/>
  <c r="D588" i="10"/>
  <c r="P588" i="10"/>
  <c r="Q588" i="10"/>
  <c r="R588" i="10"/>
  <c r="A589" i="10"/>
  <c r="C589" i="10"/>
  <c r="D589" i="10"/>
  <c r="P589" i="10"/>
  <c r="Q589" i="10"/>
  <c r="R589" i="10"/>
  <c r="A590" i="10"/>
  <c r="C590" i="10"/>
  <c r="D590" i="10"/>
  <c r="P590" i="10"/>
  <c r="Q590" i="10"/>
  <c r="R590" i="10"/>
  <c r="A591" i="10"/>
  <c r="C591" i="10"/>
  <c r="D591" i="10"/>
  <c r="P591" i="10"/>
  <c r="Q591" i="10"/>
  <c r="R591" i="10"/>
  <c r="A592" i="10"/>
  <c r="C592" i="10"/>
  <c r="D592" i="10"/>
  <c r="P592" i="10"/>
  <c r="Q592" i="10"/>
  <c r="R592" i="10"/>
  <c r="A593" i="10"/>
  <c r="C593" i="10"/>
  <c r="D593" i="10"/>
  <c r="P593" i="10"/>
  <c r="Q593" i="10"/>
  <c r="R593" i="10"/>
  <c r="A594" i="10"/>
  <c r="C594" i="10"/>
  <c r="D594" i="10"/>
  <c r="P594" i="10"/>
  <c r="Q594" i="10"/>
  <c r="R594" i="10"/>
  <c r="A595" i="10"/>
  <c r="C595" i="10"/>
  <c r="D595" i="10"/>
  <c r="P595" i="10"/>
  <c r="Q595" i="10"/>
  <c r="R595" i="10"/>
  <c r="A596" i="10"/>
  <c r="C596" i="10"/>
  <c r="D596" i="10"/>
  <c r="P596" i="10"/>
  <c r="Q596" i="10"/>
  <c r="R596" i="10"/>
  <c r="A597" i="10"/>
  <c r="C597" i="10"/>
  <c r="D597" i="10"/>
  <c r="P597" i="10"/>
  <c r="Q597" i="10"/>
  <c r="R597" i="10"/>
  <c r="A598" i="10"/>
  <c r="C598" i="10"/>
  <c r="D598" i="10"/>
  <c r="P598" i="10"/>
  <c r="Q598" i="10"/>
  <c r="R598" i="10"/>
  <c r="A599" i="10"/>
  <c r="C599" i="10"/>
  <c r="D599" i="10"/>
  <c r="P599" i="10"/>
  <c r="Q599" i="10"/>
  <c r="R599" i="10"/>
  <c r="A600" i="10"/>
  <c r="C600" i="10"/>
  <c r="D600" i="10"/>
  <c r="P600" i="10"/>
  <c r="Q600" i="10"/>
  <c r="R600" i="10"/>
  <c r="A601" i="10"/>
  <c r="C601" i="10"/>
  <c r="D601" i="10"/>
  <c r="P601" i="10"/>
  <c r="Q601" i="10"/>
  <c r="R601" i="10"/>
  <c r="A602" i="10"/>
  <c r="C602" i="10"/>
  <c r="D602" i="10"/>
  <c r="P602" i="10"/>
  <c r="Q602" i="10"/>
  <c r="R602" i="10"/>
  <c r="A603" i="10"/>
  <c r="C603" i="10"/>
  <c r="D603" i="10"/>
  <c r="P603" i="10"/>
  <c r="Q603" i="10"/>
  <c r="R603" i="10"/>
  <c r="A604" i="10"/>
  <c r="C604" i="10"/>
  <c r="D604" i="10"/>
  <c r="P604" i="10"/>
  <c r="Q604" i="10"/>
  <c r="R604" i="10"/>
  <c r="A605" i="10"/>
  <c r="C605" i="10"/>
  <c r="D605" i="10"/>
  <c r="P605" i="10"/>
  <c r="Q605" i="10"/>
  <c r="R605" i="10"/>
  <c r="A606" i="10"/>
  <c r="C606" i="10"/>
  <c r="D606" i="10"/>
  <c r="P606" i="10"/>
  <c r="Q606" i="10"/>
  <c r="R606" i="10"/>
  <c r="A607" i="10"/>
  <c r="C607" i="10"/>
  <c r="D607" i="10"/>
  <c r="P607" i="10"/>
  <c r="Q607" i="10"/>
  <c r="R607" i="10"/>
  <c r="A608" i="10"/>
  <c r="C608" i="10"/>
  <c r="D608" i="10"/>
  <c r="P608" i="10"/>
  <c r="Q608" i="10"/>
  <c r="R608" i="10"/>
  <c r="A609" i="10"/>
  <c r="C609" i="10"/>
  <c r="D609" i="10"/>
  <c r="P609" i="10"/>
  <c r="Q609" i="10"/>
  <c r="R609" i="10"/>
  <c r="A610" i="10"/>
  <c r="C610" i="10"/>
  <c r="D610" i="10"/>
  <c r="P610" i="10"/>
  <c r="Q610" i="10"/>
  <c r="R610" i="10"/>
  <c r="A611" i="10"/>
  <c r="C611" i="10"/>
  <c r="D611" i="10"/>
  <c r="P611" i="10"/>
  <c r="Q611" i="10"/>
  <c r="R611" i="10"/>
  <c r="A612" i="10"/>
  <c r="C612" i="10"/>
  <c r="D612" i="10"/>
  <c r="P612" i="10"/>
  <c r="Q612" i="10"/>
  <c r="R612" i="10"/>
  <c r="A613" i="10"/>
  <c r="C613" i="10"/>
  <c r="D613" i="10"/>
  <c r="P613" i="10"/>
  <c r="Q613" i="10"/>
  <c r="R613" i="10"/>
  <c r="A614" i="10"/>
  <c r="C614" i="10"/>
  <c r="D614" i="10"/>
  <c r="P614" i="10"/>
  <c r="Q614" i="10"/>
  <c r="R614" i="10"/>
  <c r="A615" i="10"/>
  <c r="C615" i="10"/>
  <c r="D615" i="10"/>
  <c r="P615" i="10"/>
  <c r="Q615" i="10"/>
  <c r="R615" i="10"/>
  <c r="A616" i="10"/>
  <c r="C616" i="10"/>
  <c r="D616" i="10"/>
  <c r="P616" i="10"/>
  <c r="Q616" i="10"/>
  <c r="R616" i="10"/>
  <c r="A617" i="10"/>
  <c r="C617" i="10"/>
  <c r="D617" i="10"/>
  <c r="P617" i="10"/>
  <c r="Q617" i="10"/>
  <c r="R617" i="10"/>
  <c r="A618" i="10"/>
  <c r="C618" i="10"/>
  <c r="D618" i="10"/>
  <c r="P618" i="10"/>
  <c r="Q618" i="10"/>
  <c r="R618" i="10"/>
  <c r="A619" i="10"/>
  <c r="C619" i="10"/>
  <c r="D619" i="10"/>
  <c r="P619" i="10"/>
  <c r="Q619" i="10"/>
  <c r="R619" i="10"/>
  <c r="A620" i="10"/>
  <c r="C620" i="10"/>
  <c r="D620" i="10"/>
  <c r="P620" i="10"/>
  <c r="Q620" i="10"/>
  <c r="R620" i="10"/>
  <c r="A621" i="10"/>
  <c r="C621" i="10"/>
  <c r="D621" i="10"/>
  <c r="P621" i="10"/>
  <c r="Q621" i="10"/>
  <c r="R621" i="10"/>
  <c r="A622" i="10"/>
  <c r="C622" i="10"/>
  <c r="D622" i="10"/>
  <c r="P622" i="10"/>
  <c r="Q622" i="10"/>
  <c r="R622" i="10"/>
  <c r="A623" i="10"/>
  <c r="C623" i="10"/>
  <c r="D623" i="10"/>
  <c r="P623" i="10"/>
  <c r="Q623" i="10"/>
  <c r="R623" i="10"/>
  <c r="A624" i="10"/>
  <c r="C624" i="10"/>
  <c r="D624" i="10"/>
  <c r="P624" i="10"/>
  <c r="Q624" i="10"/>
  <c r="R624" i="10"/>
  <c r="A625" i="10"/>
  <c r="C625" i="10"/>
  <c r="D625" i="10"/>
  <c r="P625" i="10"/>
  <c r="Q625" i="10"/>
  <c r="R625" i="10"/>
  <c r="A626" i="10"/>
  <c r="C626" i="10"/>
  <c r="D626" i="10"/>
  <c r="P626" i="10"/>
  <c r="Q626" i="10"/>
  <c r="R626" i="10"/>
  <c r="A627" i="10"/>
  <c r="C627" i="10"/>
  <c r="D627" i="10"/>
  <c r="P627" i="10"/>
  <c r="Q627" i="10"/>
  <c r="R627" i="10"/>
  <c r="A628" i="10"/>
  <c r="C628" i="10"/>
  <c r="D628" i="10"/>
  <c r="P628" i="10"/>
  <c r="Q628" i="10"/>
  <c r="R628" i="10"/>
  <c r="A629" i="10"/>
  <c r="C629" i="10"/>
  <c r="D629" i="10"/>
  <c r="P629" i="10"/>
  <c r="Q629" i="10"/>
  <c r="R629" i="10"/>
  <c r="A630" i="10"/>
  <c r="C630" i="10"/>
  <c r="D630" i="10"/>
  <c r="P630" i="10"/>
  <c r="Q630" i="10"/>
  <c r="R630" i="10"/>
  <c r="A631" i="10"/>
  <c r="C631" i="10"/>
  <c r="D631" i="10"/>
  <c r="P631" i="10"/>
  <c r="Q631" i="10"/>
  <c r="R631" i="10"/>
  <c r="A632" i="10"/>
  <c r="C632" i="10"/>
  <c r="D632" i="10"/>
  <c r="P632" i="10"/>
  <c r="Q632" i="10"/>
  <c r="R632" i="10"/>
  <c r="A633" i="10"/>
  <c r="C633" i="10"/>
  <c r="D633" i="10"/>
  <c r="P633" i="10"/>
  <c r="Q633" i="10"/>
  <c r="R633" i="10"/>
  <c r="A634" i="10"/>
  <c r="C634" i="10"/>
  <c r="D634" i="10"/>
  <c r="P634" i="10"/>
  <c r="Q634" i="10"/>
  <c r="R634" i="10"/>
  <c r="A635" i="10"/>
  <c r="C635" i="10"/>
  <c r="D635" i="10"/>
  <c r="P635" i="10"/>
  <c r="Q635" i="10"/>
  <c r="R635" i="10"/>
  <c r="A636" i="10"/>
  <c r="C636" i="10"/>
  <c r="D636" i="10"/>
  <c r="P636" i="10"/>
  <c r="Q636" i="10"/>
  <c r="R636" i="10"/>
  <c r="A637" i="10"/>
  <c r="C637" i="10"/>
  <c r="D637" i="10"/>
  <c r="P637" i="10"/>
  <c r="Q637" i="10"/>
  <c r="R637" i="10"/>
  <c r="A638" i="10"/>
  <c r="C638" i="10"/>
  <c r="D638" i="10"/>
  <c r="P638" i="10"/>
  <c r="Q638" i="10"/>
  <c r="R638" i="10"/>
  <c r="A639" i="10"/>
  <c r="C639" i="10"/>
  <c r="D639" i="10"/>
  <c r="P639" i="10"/>
  <c r="Q639" i="10"/>
  <c r="R639" i="10"/>
  <c r="A640" i="10"/>
  <c r="C640" i="10"/>
  <c r="D640" i="10"/>
  <c r="P640" i="10"/>
  <c r="Q640" i="10"/>
  <c r="R640" i="10"/>
  <c r="A641" i="10"/>
  <c r="C641" i="10"/>
  <c r="D641" i="10"/>
  <c r="P641" i="10"/>
  <c r="Q641" i="10"/>
  <c r="R641" i="10"/>
  <c r="A642" i="10"/>
  <c r="C642" i="10"/>
  <c r="D642" i="10"/>
  <c r="P642" i="10"/>
  <c r="Q642" i="10"/>
  <c r="R642" i="10"/>
  <c r="A643" i="10"/>
  <c r="C643" i="10"/>
  <c r="D643" i="10"/>
  <c r="P643" i="10"/>
  <c r="Q643" i="10"/>
  <c r="R643" i="10"/>
  <c r="A644" i="10"/>
  <c r="C644" i="10"/>
  <c r="D644" i="10"/>
  <c r="P644" i="10"/>
  <c r="Q644" i="10"/>
  <c r="R644" i="10"/>
  <c r="A645" i="10"/>
  <c r="C645" i="10"/>
  <c r="D645" i="10"/>
  <c r="P645" i="10"/>
  <c r="Q645" i="10"/>
  <c r="R645" i="10"/>
  <c r="A646" i="10"/>
  <c r="C646" i="10"/>
  <c r="D646" i="10"/>
  <c r="P646" i="10"/>
  <c r="Q646" i="10"/>
  <c r="R646" i="10"/>
  <c r="A647" i="10"/>
  <c r="C647" i="10"/>
  <c r="D647" i="10"/>
  <c r="P647" i="10"/>
  <c r="Q647" i="10"/>
  <c r="R647" i="10"/>
  <c r="A648" i="10"/>
  <c r="C648" i="10"/>
  <c r="D648" i="10"/>
  <c r="P648" i="10"/>
  <c r="Q648" i="10"/>
  <c r="R648" i="10"/>
  <c r="A649" i="10"/>
  <c r="C649" i="10"/>
  <c r="D649" i="10"/>
  <c r="P649" i="10"/>
  <c r="Q649" i="10"/>
  <c r="R649" i="10"/>
  <c r="A650" i="10"/>
  <c r="C650" i="10"/>
  <c r="D650" i="10"/>
  <c r="P650" i="10"/>
  <c r="Q650" i="10"/>
  <c r="R650" i="10"/>
  <c r="B187" i="1"/>
  <c r="B188" i="1"/>
  <c r="B189" i="1"/>
  <c r="B190" i="1"/>
  <c r="B372" i="1"/>
  <c r="B371" i="1"/>
  <c r="B370" i="1"/>
  <c r="B369" i="1"/>
  <c r="B368" i="1"/>
  <c r="B367" i="1"/>
  <c r="D367" i="10" s="1"/>
  <c r="B366" i="1"/>
  <c r="B365" i="1"/>
  <c r="D365" i="3" s="1"/>
  <c r="B364" i="1"/>
  <c r="D364" i="3" s="1"/>
  <c r="B363" i="1"/>
  <c r="D363" i="10" s="1"/>
  <c r="B362" i="1"/>
  <c r="D362" i="3" s="1"/>
  <c r="B361" i="1"/>
  <c r="B360" i="1"/>
  <c r="B359" i="1"/>
  <c r="D359" i="10" s="1"/>
  <c r="B358" i="1"/>
  <c r="B357" i="1"/>
  <c r="D357" i="10" s="1"/>
  <c r="B356" i="1"/>
  <c r="B355" i="1"/>
  <c r="D355" i="3" s="1"/>
  <c r="B354" i="1"/>
  <c r="B353" i="1"/>
  <c r="B352" i="1"/>
  <c r="B351" i="1"/>
  <c r="D351" i="10" s="1"/>
  <c r="B350" i="1"/>
  <c r="B349" i="1"/>
  <c r="D349" i="10" s="1"/>
  <c r="B348" i="1"/>
  <c r="D348" i="4" s="1"/>
  <c r="B343" i="1"/>
  <c r="D343" i="10" s="1"/>
  <c r="B342" i="1"/>
  <c r="B341" i="1"/>
  <c r="B340" i="1"/>
  <c r="B339" i="1"/>
  <c r="D339" i="10" s="1"/>
  <c r="B338" i="1"/>
  <c r="B337" i="1"/>
  <c r="B336" i="1"/>
  <c r="D336" i="10" s="1"/>
  <c r="B335" i="1"/>
  <c r="D335" i="3" s="1"/>
  <c r="B334" i="1"/>
  <c r="B333" i="1"/>
  <c r="B332" i="1"/>
  <c r="B331" i="1"/>
  <c r="B330" i="1"/>
  <c r="B329" i="1"/>
  <c r="B328" i="1"/>
  <c r="B327" i="1"/>
  <c r="D327" i="10" s="1"/>
  <c r="B326" i="1"/>
  <c r="B325" i="1"/>
  <c r="B324" i="1"/>
  <c r="B323" i="1"/>
  <c r="H85" i="2" s="1"/>
  <c r="B322" i="1"/>
  <c r="B83" i="2" s="1"/>
  <c r="B321" i="1"/>
  <c r="B320" i="1"/>
  <c r="D320" i="3" s="1"/>
  <c r="B319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D324" i="3" l="1"/>
  <c r="D324" i="10"/>
  <c r="D332" i="3"/>
  <c r="D332" i="10"/>
  <c r="D340" i="3"/>
  <c r="D352" i="4"/>
  <c r="B352" i="3"/>
  <c r="B91" i="2"/>
  <c r="D352" i="3"/>
  <c r="D360" i="3"/>
  <c r="D368" i="3"/>
  <c r="D360" i="10"/>
  <c r="D340" i="10"/>
  <c r="D368" i="10"/>
  <c r="D352" i="10"/>
  <c r="D325" i="3"/>
  <c r="D333" i="3"/>
  <c r="D341" i="3"/>
  <c r="D353" i="3"/>
  <c r="H93" i="2"/>
  <c r="D361" i="3"/>
  <c r="D369" i="3"/>
  <c r="D336" i="3"/>
  <c r="D326" i="10"/>
  <c r="D334" i="3"/>
  <c r="D334" i="10"/>
  <c r="D342" i="3"/>
  <c r="D342" i="10"/>
  <c r="D354" i="3"/>
  <c r="D370" i="3"/>
  <c r="D369" i="10"/>
  <c r="D365" i="10"/>
  <c r="D361" i="10"/>
  <c r="D353" i="10"/>
  <c r="D341" i="10"/>
  <c r="D323" i="10"/>
  <c r="D328" i="3"/>
  <c r="D327" i="3"/>
  <c r="D326" i="3"/>
  <c r="D319" i="4"/>
  <c r="B319" i="3"/>
  <c r="D319" i="3"/>
  <c r="B84" i="2"/>
  <c r="D319" i="10"/>
  <c r="D356" i="3"/>
  <c r="D329" i="3"/>
  <c r="D337" i="3"/>
  <c r="D349" i="4"/>
  <c r="B349" i="3"/>
  <c r="D349" i="3"/>
  <c r="D357" i="3"/>
  <c r="D335" i="10"/>
  <c r="D328" i="10"/>
  <c r="B89" i="2"/>
  <c r="D371" i="3"/>
  <c r="B348" i="3"/>
  <c r="D348" i="3"/>
  <c r="D372" i="3"/>
  <c r="D322" i="4"/>
  <c r="D322" i="3"/>
  <c r="D322" i="10"/>
  <c r="D330" i="3"/>
  <c r="D330" i="10"/>
  <c r="D338" i="3"/>
  <c r="D338" i="10"/>
  <c r="D350" i="4"/>
  <c r="B350" i="3"/>
  <c r="D350" i="3"/>
  <c r="D358" i="3"/>
  <c r="D366" i="3"/>
  <c r="D371" i="10"/>
  <c r="D355" i="10"/>
  <c r="D325" i="10"/>
  <c r="B92" i="2"/>
  <c r="D363" i="3"/>
  <c r="D343" i="3"/>
  <c r="D323" i="3"/>
  <c r="B85" i="2"/>
  <c r="D331" i="3"/>
  <c r="D339" i="3"/>
  <c r="D351" i="4"/>
  <c r="D351" i="3"/>
  <c r="B90" i="2"/>
  <c r="B351" i="3"/>
  <c r="D359" i="3"/>
  <c r="D367" i="3"/>
  <c r="D329" i="10"/>
  <c r="B93" i="2"/>
  <c r="D320" i="10"/>
  <c r="D321" i="10"/>
  <c r="D321" i="3"/>
  <c r="B87" i="1"/>
  <c r="D87" i="3" s="1"/>
  <c r="B12" i="1"/>
  <c r="B314" i="1"/>
  <c r="B313" i="1"/>
  <c r="D313" i="10" s="1"/>
  <c r="B312" i="1"/>
  <c r="B311" i="1"/>
  <c r="D311" i="3" s="1"/>
  <c r="B310" i="1"/>
  <c r="D310" i="3" s="1"/>
  <c r="B309" i="1"/>
  <c r="D309" i="3" s="1"/>
  <c r="B308" i="1"/>
  <c r="B307" i="1"/>
  <c r="D307" i="10" s="1"/>
  <c r="B306" i="1"/>
  <c r="D306" i="3" s="1"/>
  <c r="B305" i="1"/>
  <c r="B304" i="1"/>
  <c r="B303" i="1"/>
  <c r="B302" i="1"/>
  <c r="D302" i="3" s="1"/>
  <c r="B301" i="1"/>
  <c r="B300" i="1"/>
  <c r="B299" i="1"/>
  <c r="D299" i="3" s="1"/>
  <c r="B298" i="1"/>
  <c r="D298" i="3" s="1"/>
  <c r="B297" i="1"/>
  <c r="B296" i="1"/>
  <c r="B295" i="1"/>
  <c r="B294" i="1"/>
  <c r="D294" i="10" s="1"/>
  <c r="B293" i="1"/>
  <c r="B75" i="2" s="1"/>
  <c r="B292" i="1"/>
  <c r="B292" i="3" s="1"/>
  <c r="B291" i="1"/>
  <c r="B74" i="2" s="1"/>
  <c r="B290" i="1"/>
  <c r="B288" i="1"/>
  <c r="B287" i="1"/>
  <c r="B286" i="1"/>
  <c r="B285" i="1"/>
  <c r="D285" i="10" s="1"/>
  <c r="B284" i="1"/>
  <c r="B283" i="1"/>
  <c r="B282" i="1"/>
  <c r="D282" i="10" s="1"/>
  <c r="B281" i="1"/>
  <c r="B280" i="1"/>
  <c r="B279" i="1"/>
  <c r="B278" i="1"/>
  <c r="D278" i="10" s="1"/>
  <c r="B277" i="1"/>
  <c r="D277" i="3" s="1"/>
  <c r="B276" i="1"/>
  <c r="B275" i="1"/>
  <c r="B274" i="1"/>
  <c r="B273" i="1"/>
  <c r="D273" i="3" s="1"/>
  <c r="B272" i="1"/>
  <c r="B271" i="1"/>
  <c r="D271" i="10" s="1"/>
  <c r="B270" i="1"/>
  <c r="B269" i="1"/>
  <c r="B268" i="1"/>
  <c r="D268" i="3" s="1"/>
  <c r="B267" i="1"/>
  <c r="B266" i="1"/>
  <c r="D266" i="10" s="1"/>
  <c r="B265" i="1"/>
  <c r="B66" i="2" s="1"/>
  <c r="B264" i="1"/>
  <c r="B262" i="1"/>
  <c r="D262" i="3" s="1"/>
  <c r="B261" i="1"/>
  <c r="B260" i="1"/>
  <c r="B259" i="1"/>
  <c r="B258" i="1"/>
  <c r="B257" i="1"/>
  <c r="D257" i="3" s="1"/>
  <c r="B256" i="1"/>
  <c r="D256" i="10" s="1"/>
  <c r="B255" i="1"/>
  <c r="B254" i="1"/>
  <c r="B253" i="1"/>
  <c r="D253" i="3" s="1"/>
  <c r="B252" i="1"/>
  <c r="D252" i="10" s="1"/>
  <c r="B251" i="1"/>
  <c r="B250" i="1"/>
  <c r="B249" i="1"/>
  <c r="D249" i="3" s="1"/>
  <c r="B248" i="1"/>
  <c r="D248" i="3" s="1"/>
  <c r="B247" i="1"/>
  <c r="D247" i="10" s="1"/>
  <c r="B246" i="1"/>
  <c r="B245" i="1"/>
  <c r="D245" i="3" s="1"/>
  <c r="B244" i="1"/>
  <c r="B243" i="1"/>
  <c r="B62" i="2" s="1"/>
  <c r="B242" i="1"/>
  <c r="D242" i="10" s="1"/>
  <c r="B241" i="1"/>
  <c r="B61" i="2" s="1"/>
  <c r="B240" i="1"/>
  <c r="D240" i="3" s="1"/>
  <c r="B239" i="1"/>
  <c r="B59" i="2" s="1"/>
  <c r="B238" i="1"/>
  <c r="B236" i="1"/>
  <c r="B235" i="1"/>
  <c r="B234" i="1"/>
  <c r="B233" i="1"/>
  <c r="D233" i="3" s="1"/>
  <c r="B232" i="1"/>
  <c r="B231" i="1"/>
  <c r="B230" i="1"/>
  <c r="D230" i="3" s="1"/>
  <c r="B229" i="1"/>
  <c r="B228" i="1"/>
  <c r="D228" i="10" s="1"/>
  <c r="B227" i="1"/>
  <c r="D227" i="10" s="1"/>
  <c r="B226" i="1"/>
  <c r="B225" i="1"/>
  <c r="B224" i="1"/>
  <c r="D224" i="10" s="1"/>
  <c r="B223" i="1"/>
  <c r="D223" i="3" s="1"/>
  <c r="B222" i="1"/>
  <c r="B221" i="1"/>
  <c r="D221" i="3" s="1"/>
  <c r="B220" i="1"/>
  <c r="D220" i="10" s="1"/>
  <c r="B219" i="1"/>
  <c r="B218" i="1"/>
  <c r="B217" i="1"/>
  <c r="B216" i="1"/>
  <c r="B57" i="2" s="1"/>
  <c r="B215" i="1"/>
  <c r="D215" i="10" s="1"/>
  <c r="B214" i="1"/>
  <c r="D214" i="10" s="1"/>
  <c r="B213" i="1"/>
  <c r="B54" i="2" s="1"/>
  <c r="B212" i="1"/>
  <c r="B210" i="1"/>
  <c r="D210" i="3" s="1"/>
  <c r="B209" i="1"/>
  <c r="B208" i="1"/>
  <c r="B207" i="1"/>
  <c r="D207" i="10" s="1"/>
  <c r="B206" i="1"/>
  <c r="D206" i="10" s="1"/>
  <c r="B205" i="1"/>
  <c r="B204" i="1"/>
  <c r="D204" i="3" s="1"/>
  <c r="B203" i="1"/>
  <c r="B202" i="1"/>
  <c r="D202" i="10" s="1"/>
  <c r="B201" i="1"/>
  <c r="D201" i="10" s="1"/>
  <c r="B200" i="1"/>
  <c r="B199" i="1"/>
  <c r="B198" i="1"/>
  <c r="D198" i="3" s="1"/>
  <c r="B197" i="1"/>
  <c r="B196" i="1"/>
  <c r="B195" i="1"/>
  <c r="B194" i="1"/>
  <c r="D194" i="10" s="1"/>
  <c r="B193" i="1"/>
  <c r="B192" i="1"/>
  <c r="B192" i="3" s="1"/>
  <c r="B191" i="1"/>
  <c r="D190" i="10"/>
  <c r="D189" i="3"/>
  <c r="D187" i="3"/>
  <c r="B186" i="1"/>
  <c r="B46" i="2" s="1"/>
  <c r="D181" i="10"/>
  <c r="D178" i="10"/>
  <c r="D176" i="10"/>
  <c r="D170" i="10"/>
  <c r="D165" i="3"/>
  <c r="H43" i="2"/>
  <c r="H42" i="2"/>
  <c r="D161" i="10"/>
  <c r="B160" i="1"/>
  <c r="D160" i="3" s="1"/>
  <c r="B158" i="1"/>
  <c r="B157" i="1"/>
  <c r="B156" i="1"/>
  <c r="B155" i="1"/>
  <c r="D155" i="3" s="1"/>
  <c r="B154" i="1"/>
  <c r="B153" i="1"/>
  <c r="B152" i="1"/>
  <c r="D152" i="10" s="1"/>
  <c r="B151" i="1"/>
  <c r="B150" i="1"/>
  <c r="B149" i="1"/>
  <c r="B148" i="1"/>
  <c r="D148" i="3" s="1"/>
  <c r="B147" i="1"/>
  <c r="B146" i="1"/>
  <c r="D146" i="3" s="1"/>
  <c r="B145" i="1"/>
  <c r="D145" i="10" s="1"/>
  <c r="B144" i="1"/>
  <c r="D144" i="10" s="1"/>
  <c r="B143" i="1"/>
  <c r="B142" i="1"/>
  <c r="B141" i="1"/>
  <c r="D141" i="10" s="1"/>
  <c r="B140" i="1"/>
  <c r="D140" i="10" s="1"/>
  <c r="B139" i="1"/>
  <c r="B139" i="3" s="1"/>
  <c r="B138" i="1"/>
  <c r="B137" i="1"/>
  <c r="D137" i="10" s="1"/>
  <c r="B136" i="1"/>
  <c r="D136" i="3" s="1"/>
  <c r="B135" i="1"/>
  <c r="D135" i="3" s="1"/>
  <c r="B134" i="1"/>
  <c r="D134" i="10" s="1"/>
  <c r="B132" i="1"/>
  <c r="B131" i="1"/>
  <c r="B130" i="1"/>
  <c r="B129" i="1"/>
  <c r="B128" i="1"/>
  <c r="D128" i="3" s="1"/>
  <c r="B127" i="1"/>
  <c r="B126" i="1"/>
  <c r="D126" i="3" s="1"/>
  <c r="B125" i="1"/>
  <c r="B124" i="1"/>
  <c r="D124" i="3" s="1"/>
  <c r="B123" i="1"/>
  <c r="B122" i="1"/>
  <c r="B121" i="1"/>
  <c r="D121" i="3" s="1"/>
  <c r="B120" i="1"/>
  <c r="D120" i="3" s="1"/>
  <c r="B119" i="1"/>
  <c r="B118" i="1"/>
  <c r="B117" i="1"/>
  <c r="B116" i="1"/>
  <c r="B115" i="1"/>
  <c r="D115" i="3" s="1"/>
  <c r="B114" i="1"/>
  <c r="B28" i="2" s="1"/>
  <c r="B113" i="1"/>
  <c r="B23" i="2" s="1"/>
  <c r="B112" i="1"/>
  <c r="D112" i="3" s="1"/>
  <c r="B111" i="1"/>
  <c r="D111" i="3" s="1"/>
  <c r="B110" i="1"/>
  <c r="D110" i="10" s="1"/>
  <c r="B109" i="1"/>
  <c r="D109" i="3" s="1"/>
  <c r="B108" i="1"/>
  <c r="D108" i="10" s="1"/>
  <c r="B106" i="1"/>
  <c r="B105" i="1"/>
  <c r="D105" i="10" s="1"/>
  <c r="B104" i="1"/>
  <c r="B103" i="1"/>
  <c r="B102" i="1"/>
  <c r="B101" i="1"/>
  <c r="B100" i="1"/>
  <c r="B99" i="1"/>
  <c r="D99" i="10" s="1"/>
  <c r="B98" i="1"/>
  <c r="D98" i="3" s="1"/>
  <c r="B97" i="1"/>
  <c r="D97" i="10" s="1"/>
  <c r="B96" i="1"/>
  <c r="B95" i="1"/>
  <c r="B94" i="1"/>
  <c r="B93" i="1"/>
  <c r="D93" i="10" s="1"/>
  <c r="B92" i="1"/>
  <c r="D92" i="3" s="1"/>
  <c r="B91" i="1"/>
  <c r="D91" i="3" s="1"/>
  <c r="B90" i="1"/>
  <c r="B89" i="1"/>
  <c r="B88" i="1"/>
  <c r="D88" i="10" s="1"/>
  <c r="B86" i="1"/>
  <c r="D86" i="3" s="1"/>
  <c r="B85" i="1"/>
  <c r="B84" i="1"/>
  <c r="D84" i="3" s="1"/>
  <c r="B83" i="1"/>
  <c r="D83" i="3" s="1"/>
  <c r="B82" i="1"/>
  <c r="B18" i="2" s="1"/>
  <c r="B80" i="1"/>
  <c r="B79" i="1"/>
  <c r="B78" i="1"/>
  <c r="D78" i="10" s="1"/>
  <c r="B77" i="1"/>
  <c r="B76" i="1"/>
  <c r="B75" i="1"/>
  <c r="D75" i="3" s="1"/>
  <c r="B74" i="1"/>
  <c r="B73" i="1"/>
  <c r="D73" i="3" s="1"/>
  <c r="B72" i="1"/>
  <c r="B71" i="1"/>
  <c r="B70" i="1"/>
  <c r="D70" i="10" s="1"/>
  <c r="B69" i="1"/>
  <c r="B68" i="1"/>
  <c r="B67" i="1"/>
  <c r="B66" i="1"/>
  <c r="B65" i="1"/>
  <c r="B64" i="1"/>
  <c r="B63" i="1"/>
  <c r="D63" i="3" s="1"/>
  <c r="B62" i="1"/>
  <c r="D62" i="3" s="1"/>
  <c r="B61" i="1"/>
  <c r="D61" i="10" s="1"/>
  <c r="B60" i="1"/>
  <c r="B10" i="2" s="1"/>
  <c r="B59" i="1"/>
  <c r="D59" i="3" s="1"/>
  <c r="B58" i="1"/>
  <c r="D58" i="10" s="1"/>
  <c r="B57" i="1"/>
  <c r="D57" i="3" s="1"/>
  <c r="B56" i="1"/>
  <c r="D56" i="10" s="1"/>
  <c r="B54" i="1"/>
  <c r="B53" i="1"/>
  <c r="D53" i="3" s="1"/>
  <c r="B52" i="1"/>
  <c r="D52" i="3" s="1"/>
  <c r="B51" i="1"/>
  <c r="B50" i="1"/>
  <c r="B49" i="1"/>
  <c r="B48" i="1"/>
  <c r="B47" i="1"/>
  <c r="B46" i="1"/>
  <c r="B45" i="1"/>
  <c r="D45" i="10" s="1"/>
  <c r="B44" i="1"/>
  <c r="D44" i="3" s="1"/>
  <c r="B43" i="1"/>
  <c r="D43" i="3" s="1"/>
  <c r="B42" i="1"/>
  <c r="D42" i="3" s="1"/>
  <c r="B41" i="1"/>
  <c r="D41" i="10" s="1"/>
  <c r="B40" i="1"/>
  <c r="B39" i="1"/>
  <c r="B38" i="1"/>
  <c r="D38" i="10" s="1"/>
  <c r="B37" i="1"/>
  <c r="B36" i="1"/>
  <c r="D36" i="3" s="1"/>
  <c r="B35" i="1"/>
  <c r="D35" i="3" s="1"/>
  <c r="B34" i="1"/>
  <c r="D34" i="3" s="1"/>
  <c r="B33" i="1"/>
  <c r="B32" i="1"/>
  <c r="B32" i="3" s="1"/>
  <c r="L32" i="3" s="1"/>
  <c r="M32" i="3" s="1"/>
  <c r="B31" i="1"/>
  <c r="B30" i="1"/>
  <c r="D30" i="3" s="1"/>
  <c r="B28" i="1"/>
  <c r="B27" i="1"/>
  <c r="D27" i="3" s="1"/>
  <c r="B26" i="1"/>
  <c r="D26" i="10" s="1"/>
  <c r="B25" i="1"/>
  <c r="D25" i="3" s="1"/>
  <c r="B24" i="1"/>
  <c r="B23" i="1"/>
  <c r="D23" i="3" s="1"/>
  <c r="B22" i="1"/>
  <c r="B21" i="1"/>
  <c r="D21" i="10" s="1"/>
  <c r="B20" i="1"/>
  <c r="B19" i="1"/>
  <c r="B18" i="1"/>
  <c r="D18" i="10" s="1"/>
  <c r="B17" i="1"/>
  <c r="B16" i="1"/>
  <c r="B15" i="1"/>
  <c r="B14" i="1"/>
  <c r="B13" i="1"/>
  <c r="B11" i="1"/>
  <c r="B10" i="1"/>
  <c r="B9" i="1"/>
  <c r="B8" i="1"/>
  <c r="D8" i="3" s="1"/>
  <c r="B7" i="1"/>
  <c r="D7" i="3" s="1"/>
  <c r="B6" i="1"/>
  <c r="B5" i="1"/>
  <c r="B4" i="1"/>
  <c r="D4" i="3" s="1"/>
  <c r="P4" i="4"/>
  <c r="Q4" i="4"/>
  <c r="B314" i="3"/>
  <c r="L314" i="3" s="1"/>
  <c r="M314" i="3" s="1"/>
  <c r="B313" i="3"/>
  <c r="L313" i="3" s="1"/>
  <c r="M313" i="3" s="1"/>
  <c r="B312" i="3"/>
  <c r="L312" i="3" s="1"/>
  <c r="M312" i="3" s="1"/>
  <c r="B311" i="3"/>
  <c r="L311" i="3" s="1"/>
  <c r="M311" i="3" s="1"/>
  <c r="B310" i="3"/>
  <c r="L310" i="3" s="1"/>
  <c r="M310" i="3" s="1"/>
  <c r="B309" i="3"/>
  <c r="L309" i="3" s="1"/>
  <c r="M309" i="3" s="1"/>
  <c r="B308" i="3"/>
  <c r="L308" i="3" s="1"/>
  <c r="M308" i="3" s="1"/>
  <c r="B307" i="3"/>
  <c r="L307" i="3" s="1"/>
  <c r="M307" i="3" s="1"/>
  <c r="B306" i="3"/>
  <c r="L306" i="3" s="1"/>
  <c r="M306" i="3" s="1"/>
  <c r="B305" i="3"/>
  <c r="L305" i="3" s="1"/>
  <c r="M305" i="3" s="1"/>
  <c r="B304" i="3"/>
  <c r="L304" i="3" s="1"/>
  <c r="M304" i="3" s="1"/>
  <c r="B303" i="3"/>
  <c r="L303" i="3" s="1"/>
  <c r="M303" i="3" s="1"/>
  <c r="B302" i="3"/>
  <c r="L302" i="3" s="1"/>
  <c r="M302" i="3" s="1"/>
  <c r="B301" i="3"/>
  <c r="L301" i="3" s="1"/>
  <c r="M301" i="3" s="1"/>
  <c r="B300" i="3"/>
  <c r="L300" i="3" s="1"/>
  <c r="M300" i="3" s="1"/>
  <c r="B299" i="3"/>
  <c r="L299" i="3" s="1"/>
  <c r="M299" i="3" s="1"/>
  <c r="B298" i="3"/>
  <c r="L298" i="3" s="1"/>
  <c r="M298" i="3" s="1"/>
  <c r="B297" i="3"/>
  <c r="L297" i="3" s="1"/>
  <c r="M297" i="3" s="1"/>
  <c r="B296" i="3"/>
  <c r="L296" i="3" s="1"/>
  <c r="M296" i="3" s="1"/>
  <c r="B294" i="3"/>
  <c r="L294" i="3" s="1"/>
  <c r="M294" i="3" s="1"/>
  <c r="B293" i="3"/>
  <c r="B291" i="3"/>
  <c r="B290" i="3"/>
  <c r="B288" i="3"/>
  <c r="L288" i="3" s="1"/>
  <c r="M288" i="3" s="1"/>
  <c r="B287" i="3"/>
  <c r="L287" i="3" s="1"/>
  <c r="M287" i="3" s="1"/>
  <c r="B286" i="3"/>
  <c r="L286" i="3" s="1"/>
  <c r="M286" i="3" s="1"/>
  <c r="B285" i="3"/>
  <c r="L285" i="3" s="1"/>
  <c r="M285" i="3" s="1"/>
  <c r="B284" i="3"/>
  <c r="L284" i="3" s="1"/>
  <c r="M284" i="3" s="1"/>
  <c r="B283" i="3"/>
  <c r="L283" i="3" s="1"/>
  <c r="M283" i="3" s="1"/>
  <c r="B282" i="3"/>
  <c r="L282" i="3" s="1"/>
  <c r="M282" i="3" s="1"/>
  <c r="B281" i="3"/>
  <c r="L281" i="3" s="1"/>
  <c r="M281" i="3" s="1"/>
  <c r="B280" i="3"/>
  <c r="L280" i="3" s="1"/>
  <c r="M280" i="3" s="1"/>
  <c r="B279" i="3"/>
  <c r="L279" i="3" s="1"/>
  <c r="M279" i="3" s="1"/>
  <c r="B278" i="3"/>
  <c r="L278" i="3" s="1"/>
  <c r="M278" i="3" s="1"/>
  <c r="B277" i="3"/>
  <c r="L277" i="3" s="1"/>
  <c r="M277" i="3" s="1"/>
  <c r="B276" i="3"/>
  <c r="L276" i="3" s="1"/>
  <c r="M276" i="3" s="1"/>
  <c r="B275" i="3"/>
  <c r="L275" i="3" s="1"/>
  <c r="M275" i="3" s="1"/>
  <c r="B274" i="3"/>
  <c r="L274" i="3" s="1"/>
  <c r="M274" i="3" s="1"/>
  <c r="B273" i="3"/>
  <c r="L273" i="3" s="1"/>
  <c r="M273" i="3" s="1"/>
  <c r="B272" i="3"/>
  <c r="L272" i="3" s="1"/>
  <c r="M272" i="3" s="1"/>
  <c r="B271" i="3"/>
  <c r="L271" i="3" s="1"/>
  <c r="M271" i="3" s="1"/>
  <c r="B270" i="3"/>
  <c r="L270" i="3" s="1"/>
  <c r="M270" i="3" s="1"/>
  <c r="B269" i="3"/>
  <c r="L269" i="3" s="1"/>
  <c r="M269" i="3" s="1"/>
  <c r="B268" i="3"/>
  <c r="L268" i="3" s="1"/>
  <c r="M268" i="3" s="1"/>
  <c r="B267" i="3"/>
  <c r="L267" i="3" s="1"/>
  <c r="M267" i="3" s="1"/>
  <c r="B266" i="3"/>
  <c r="L266" i="3" s="1"/>
  <c r="M266" i="3" s="1"/>
  <c r="B265" i="3"/>
  <c r="L265" i="3" s="1"/>
  <c r="M265" i="3" s="1"/>
  <c r="B264" i="3"/>
  <c r="L264" i="3" s="1"/>
  <c r="M264" i="3" s="1"/>
  <c r="B262" i="3"/>
  <c r="L262" i="3" s="1"/>
  <c r="M262" i="3" s="1"/>
  <c r="B261" i="3"/>
  <c r="L261" i="3" s="1"/>
  <c r="M261" i="3" s="1"/>
  <c r="B260" i="3"/>
  <c r="L260" i="3" s="1"/>
  <c r="M260" i="3" s="1"/>
  <c r="B259" i="3"/>
  <c r="L259" i="3" s="1"/>
  <c r="M259" i="3" s="1"/>
  <c r="B258" i="3"/>
  <c r="L258" i="3" s="1"/>
  <c r="M258" i="3" s="1"/>
  <c r="B257" i="3"/>
  <c r="L257" i="3" s="1"/>
  <c r="M257" i="3" s="1"/>
  <c r="B256" i="3"/>
  <c r="L256" i="3" s="1"/>
  <c r="M256" i="3" s="1"/>
  <c r="B255" i="3"/>
  <c r="L255" i="3" s="1"/>
  <c r="M255" i="3" s="1"/>
  <c r="B254" i="3"/>
  <c r="L254" i="3" s="1"/>
  <c r="M254" i="3" s="1"/>
  <c r="B253" i="3"/>
  <c r="L253" i="3" s="1"/>
  <c r="M253" i="3" s="1"/>
  <c r="B252" i="3"/>
  <c r="L252" i="3" s="1"/>
  <c r="M252" i="3" s="1"/>
  <c r="B251" i="3"/>
  <c r="L251" i="3" s="1"/>
  <c r="M251" i="3" s="1"/>
  <c r="B250" i="3"/>
  <c r="L250" i="3" s="1"/>
  <c r="M250" i="3" s="1"/>
  <c r="B249" i="3"/>
  <c r="L249" i="3" s="1"/>
  <c r="M249" i="3" s="1"/>
  <c r="B248" i="3"/>
  <c r="L248" i="3" s="1"/>
  <c r="M248" i="3" s="1"/>
  <c r="B247" i="3"/>
  <c r="L247" i="3" s="1"/>
  <c r="M247" i="3" s="1"/>
  <c r="B246" i="3"/>
  <c r="L246" i="3" s="1"/>
  <c r="M246" i="3" s="1"/>
  <c r="B245" i="3"/>
  <c r="L245" i="3" s="1"/>
  <c r="M245" i="3" s="1"/>
  <c r="B244" i="3"/>
  <c r="L244" i="3" s="1"/>
  <c r="M244" i="3" s="1"/>
  <c r="B243" i="3"/>
  <c r="B242" i="3"/>
  <c r="L242" i="3" s="1"/>
  <c r="M242" i="3" s="1"/>
  <c r="B241" i="3"/>
  <c r="B240" i="3"/>
  <c r="B239" i="3"/>
  <c r="B238" i="3"/>
  <c r="B236" i="3"/>
  <c r="L236" i="3" s="1"/>
  <c r="M236" i="3" s="1"/>
  <c r="B235" i="3"/>
  <c r="L235" i="3" s="1"/>
  <c r="M235" i="3" s="1"/>
  <c r="B234" i="3"/>
  <c r="L234" i="3" s="1"/>
  <c r="M234" i="3" s="1"/>
  <c r="B233" i="3"/>
  <c r="L233" i="3" s="1"/>
  <c r="M233" i="3" s="1"/>
  <c r="B232" i="3"/>
  <c r="L232" i="3" s="1"/>
  <c r="M232" i="3" s="1"/>
  <c r="B231" i="3"/>
  <c r="L231" i="3" s="1"/>
  <c r="M231" i="3" s="1"/>
  <c r="B230" i="3"/>
  <c r="L230" i="3" s="1"/>
  <c r="M230" i="3" s="1"/>
  <c r="B229" i="3"/>
  <c r="L229" i="3" s="1"/>
  <c r="M229" i="3" s="1"/>
  <c r="B228" i="3"/>
  <c r="L228" i="3" s="1"/>
  <c r="M228" i="3" s="1"/>
  <c r="B227" i="3"/>
  <c r="L227" i="3" s="1"/>
  <c r="M227" i="3" s="1"/>
  <c r="B226" i="3"/>
  <c r="L226" i="3" s="1"/>
  <c r="M226" i="3" s="1"/>
  <c r="B225" i="3"/>
  <c r="L225" i="3" s="1"/>
  <c r="M225" i="3" s="1"/>
  <c r="B224" i="3"/>
  <c r="L224" i="3" s="1"/>
  <c r="M224" i="3" s="1"/>
  <c r="B223" i="3"/>
  <c r="L223" i="3" s="1"/>
  <c r="M223" i="3" s="1"/>
  <c r="B222" i="3"/>
  <c r="L222" i="3" s="1"/>
  <c r="M222" i="3" s="1"/>
  <c r="B221" i="3"/>
  <c r="L221" i="3" s="1"/>
  <c r="M221" i="3" s="1"/>
  <c r="B220" i="3"/>
  <c r="L220" i="3" s="1"/>
  <c r="M220" i="3" s="1"/>
  <c r="B219" i="3"/>
  <c r="L219" i="3" s="1"/>
  <c r="M219" i="3" s="1"/>
  <c r="B218" i="3"/>
  <c r="L218" i="3" s="1"/>
  <c r="M218" i="3" s="1"/>
  <c r="B217" i="3"/>
  <c r="L217" i="3" s="1"/>
  <c r="M217" i="3" s="1"/>
  <c r="B216" i="3"/>
  <c r="L216" i="3" s="1"/>
  <c r="M216" i="3" s="1"/>
  <c r="B215" i="3"/>
  <c r="L215" i="3" s="1"/>
  <c r="M215" i="3" s="1"/>
  <c r="B214" i="3"/>
  <c r="L214" i="3" s="1"/>
  <c r="M214" i="3" s="1"/>
  <c r="B213" i="3"/>
  <c r="L213" i="3" s="1"/>
  <c r="M213" i="3" s="1"/>
  <c r="B212" i="3"/>
  <c r="L212" i="3" s="1"/>
  <c r="M212" i="3" s="1"/>
  <c r="B210" i="3"/>
  <c r="L210" i="3" s="1"/>
  <c r="M210" i="3" s="1"/>
  <c r="B209" i="3"/>
  <c r="L209" i="3" s="1"/>
  <c r="M209" i="3" s="1"/>
  <c r="B208" i="3"/>
  <c r="L208" i="3" s="1"/>
  <c r="M208" i="3" s="1"/>
  <c r="B207" i="3"/>
  <c r="L207" i="3" s="1"/>
  <c r="M207" i="3" s="1"/>
  <c r="B206" i="3"/>
  <c r="L206" i="3" s="1"/>
  <c r="M206" i="3" s="1"/>
  <c r="B205" i="3"/>
  <c r="L205" i="3" s="1"/>
  <c r="M205" i="3" s="1"/>
  <c r="B204" i="3"/>
  <c r="L204" i="3" s="1"/>
  <c r="M204" i="3" s="1"/>
  <c r="B203" i="3"/>
  <c r="L203" i="3" s="1"/>
  <c r="M203" i="3" s="1"/>
  <c r="B202" i="3"/>
  <c r="L202" i="3" s="1"/>
  <c r="M202" i="3" s="1"/>
  <c r="B201" i="3"/>
  <c r="L201" i="3" s="1"/>
  <c r="M201" i="3" s="1"/>
  <c r="B200" i="3"/>
  <c r="L200" i="3" s="1"/>
  <c r="M200" i="3" s="1"/>
  <c r="B199" i="3"/>
  <c r="L199" i="3" s="1"/>
  <c r="M199" i="3" s="1"/>
  <c r="B198" i="3"/>
  <c r="L198" i="3" s="1"/>
  <c r="M198" i="3" s="1"/>
  <c r="B197" i="3"/>
  <c r="L197" i="3" s="1"/>
  <c r="M197" i="3" s="1"/>
  <c r="B196" i="3"/>
  <c r="L196" i="3" s="1"/>
  <c r="M196" i="3" s="1"/>
  <c r="B195" i="3"/>
  <c r="L195" i="3" s="1"/>
  <c r="M195" i="3" s="1"/>
  <c r="B194" i="3"/>
  <c r="L194" i="3" s="1"/>
  <c r="M194" i="3" s="1"/>
  <c r="B193" i="3"/>
  <c r="L193" i="3" s="1"/>
  <c r="M193" i="3" s="1"/>
  <c r="B191" i="3"/>
  <c r="L191" i="3" s="1"/>
  <c r="M191" i="3" s="1"/>
  <c r="B190" i="3"/>
  <c r="B189" i="3"/>
  <c r="B188" i="3"/>
  <c r="B187" i="3"/>
  <c r="B186" i="3"/>
  <c r="B184" i="3"/>
  <c r="L184" i="3" s="1"/>
  <c r="M184" i="3" s="1"/>
  <c r="B183" i="3"/>
  <c r="L183" i="3" s="1"/>
  <c r="M183" i="3" s="1"/>
  <c r="B182" i="3"/>
  <c r="L182" i="3" s="1"/>
  <c r="M182" i="3" s="1"/>
  <c r="B181" i="3"/>
  <c r="L181" i="3" s="1"/>
  <c r="M181" i="3" s="1"/>
  <c r="B180" i="3"/>
  <c r="L180" i="3" s="1"/>
  <c r="M180" i="3" s="1"/>
  <c r="B179" i="3"/>
  <c r="L179" i="3" s="1"/>
  <c r="M179" i="3" s="1"/>
  <c r="B178" i="3"/>
  <c r="L178" i="3" s="1"/>
  <c r="M178" i="3" s="1"/>
  <c r="B177" i="3"/>
  <c r="L177" i="3" s="1"/>
  <c r="M177" i="3" s="1"/>
  <c r="B176" i="3"/>
  <c r="L176" i="3" s="1"/>
  <c r="M176" i="3" s="1"/>
  <c r="B175" i="3"/>
  <c r="L175" i="3" s="1"/>
  <c r="M175" i="3" s="1"/>
  <c r="B174" i="3"/>
  <c r="L174" i="3" s="1"/>
  <c r="M174" i="3" s="1"/>
  <c r="B173" i="3"/>
  <c r="L173" i="3" s="1"/>
  <c r="M173" i="3" s="1"/>
  <c r="B172" i="3"/>
  <c r="L172" i="3" s="1"/>
  <c r="M172" i="3" s="1"/>
  <c r="B171" i="3"/>
  <c r="L171" i="3" s="1"/>
  <c r="M171" i="3" s="1"/>
  <c r="B170" i="3"/>
  <c r="L170" i="3" s="1"/>
  <c r="M170" i="3" s="1"/>
  <c r="B169" i="3"/>
  <c r="L169" i="3" s="1"/>
  <c r="M169" i="3" s="1"/>
  <c r="B168" i="3"/>
  <c r="L168" i="3" s="1"/>
  <c r="M168" i="3" s="1"/>
  <c r="B167" i="3"/>
  <c r="L167" i="3" s="1"/>
  <c r="M167" i="3" s="1"/>
  <c r="B166" i="3"/>
  <c r="L166" i="3" s="1"/>
  <c r="M166" i="3" s="1"/>
  <c r="B165" i="3"/>
  <c r="L165" i="3" s="1"/>
  <c r="M165" i="3" s="1"/>
  <c r="B164" i="3"/>
  <c r="L164" i="3" s="1"/>
  <c r="M164" i="3" s="1"/>
  <c r="B163" i="3"/>
  <c r="L163" i="3" s="1"/>
  <c r="M163" i="3" s="1"/>
  <c r="B162" i="3"/>
  <c r="L162" i="3" s="1"/>
  <c r="M162" i="3" s="1"/>
  <c r="B161" i="3"/>
  <c r="L161" i="3" s="1"/>
  <c r="M161" i="3" s="1"/>
  <c r="B160" i="3"/>
  <c r="L160" i="3" s="1"/>
  <c r="M160" i="3" s="1"/>
  <c r="B158" i="3"/>
  <c r="L158" i="3" s="1"/>
  <c r="M158" i="3" s="1"/>
  <c r="B157" i="3"/>
  <c r="L157" i="3" s="1"/>
  <c r="M157" i="3" s="1"/>
  <c r="B156" i="3"/>
  <c r="L156" i="3" s="1"/>
  <c r="M156" i="3" s="1"/>
  <c r="B155" i="3"/>
  <c r="L155" i="3" s="1"/>
  <c r="M155" i="3" s="1"/>
  <c r="B154" i="3"/>
  <c r="L154" i="3" s="1"/>
  <c r="M154" i="3" s="1"/>
  <c r="B153" i="3"/>
  <c r="L153" i="3" s="1"/>
  <c r="M153" i="3" s="1"/>
  <c r="B152" i="3"/>
  <c r="L152" i="3" s="1"/>
  <c r="M152" i="3" s="1"/>
  <c r="B151" i="3"/>
  <c r="L151" i="3" s="1"/>
  <c r="M151" i="3" s="1"/>
  <c r="B150" i="3"/>
  <c r="L150" i="3" s="1"/>
  <c r="M150" i="3" s="1"/>
  <c r="B149" i="3"/>
  <c r="L149" i="3" s="1"/>
  <c r="M149" i="3" s="1"/>
  <c r="B148" i="3"/>
  <c r="L148" i="3" s="1"/>
  <c r="M148" i="3" s="1"/>
  <c r="B147" i="3"/>
  <c r="L147" i="3" s="1"/>
  <c r="M147" i="3" s="1"/>
  <c r="B146" i="3"/>
  <c r="L146" i="3" s="1"/>
  <c r="M146" i="3" s="1"/>
  <c r="B145" i="3"/>
  <c r="L145" i="3" s="1"/>
  <c r="M145" i="3" s="1"/>
  <c r="B144" i="3"/>
  <c r="L144" i="3" s="1"/>
  <c r="M144" i="3" s="1"/>
  <c r="B143" i="3"/>
  <c r="L143" i="3" s="1"/>
  <c r="M143" i="3" s="1"/>
  <c r="B142" i="3"/>
  <c r="B141" i="3"/>
  <c r="L141" i="3" s="1"/>
  <c r="M141" i="3" s="1"/>
  <c r="B140" i="3"/>
  <c r="B138" i="3"/>
  <c r="L138" i="3" s="1"/>
  <c r="M138" i="3" s="1"/>
  <c r="B137" i="3"/>
  <c r="B136" i="3"/>
  <c r="L136" i="3" s="1"/>
  <c r="M136" i="3" s="1"/>
  <c r="B135" i="3"/>
  <c r="L135" i="3" s="1"/>
  <c r="M135" i="3" s="1"/>
  <c r="B134" i="3"/>
  <c r="B132" i="3"/>
  <c r="L132" i="3" s="1"/>
  <c r="M132" i="3" s="1"/>
  <c r="B131" i="3"/>
  <c r="L131" i="3" s="1"/>
  <c r="M131" i="3" s="1"/>
  <c r="B130" i="3"/>
  <c r="L130" i="3" s="1"/>
  <c r="M130" i="3" s="1"/>
  <c r="B129" i="3"/>
  <c r="L129" i="3" s="1"/>
  <c r="M129" i="3" s="1"/>
  <c r="B128" i="3"/>
  <c r="L128" i="3" s="1"/>
  <c r="M128" i="3" s="1"/>
  <c r="B127" i="3"/>
  <c r="L127" i="3" s="1"/>
  <c r="M127" i="3" s="1"/>
  <c r="B126" i="3"/>
  <c r="L126" i="3" s="1"/>
  <c r="M126" i="3" s="1"/>
  <c r="B125" i="3"/>
  <c r="L125" i="3" s="1"/>
  <c r="M125" i="3" s="1"/>
  <c r="B124" i="3"/>
  <c r="L124" i="3" s="1"/>
  <c r="M124" i="3" s="1"/>
  <c r="B123" i="3"/>
  <c r="L123" i="3" s="1"/>
  <c r="M123" i="3" s="1"/>
  <c r="B122" i="3"/>
  <c r="L122" i="3" s="1"/>
  <c r="M122" i="3" s="1"/>
  <c r="B121" i="3"/>
  <c r="L121" i="3" s="1"/>
  <c r="M121" i="3" s="1"/>
  <c r="B120" i="3"/>
  <c r="L120" i="3" s="1"/>
  <c r="M120" i="3" s="1"/>
  <c r="B119" i="3"/>
  <c r="L119" i="3" s="1"/>
  <c r="M119" i="3" s="1"/>
  <c r="B118" i="3"/>
  <c r="L118" i="3" s="1"/>
  <c r="M118" i="3" s="1"/>
  <c r="B117" i="3"/>
  <c r="L117" i="3" s="1"/>
  <c r="M117" i="3" s="1"/>
  <c r="B116" i="3"/>
  <c r="L116" i="3" s="1"/>
  <c r="M116" i="3" s="1"/>
  <c r="B115" i="3"/>
  <c r="L115" i="3" s="1"/>
  <c r="M115" i="3" s="1"/>
  <c r="B114" i="3"/>
  <c r="L114" i="3" s="1"/>
  <c r="M114" i="3" s="1"/>
  <c r="B112" i="3"/>
  <c r="B111" i="3"/>
  <c r="L111" i="3" s="1"/>
  <c r="M111" i="3" s="1"/>
  <c r="B110" i="3"/>
  <c r="B109" i="3"/>
  <c r="B108" i="3"/>
  <c r="B106" i="3"/>
  <c r="L106" i="3" s="1"/>
  <c r="M106" i="3" s="1"/>
  <c r="B105" i="3"/>
  <c r="L105" i="3" s="1"/>
  <c r="M105" i="3" s="1"/>
  <c r="B104" i="3"/>
  <c r="L104" i="3" s="1"/>
  <c r="M104" i="3" s="1"/>
  <c r="B103" i="3"/>
  <c r="L103" i="3" s="1"/>
  <c r="M103" i="3" s="1"/>
  <c r="B102" i="3"/>
  <c r="L102" i="3" s="1"/>
  <c r="M102" i="3" s="1"/>
  <c r="B101" i="3"/>
  <c r="L101" i="3" s="1"/>
  <c r="M101" i="3" s="1"/>
  <c r="B100" i="3"/>
  <c r="L100" i="3" s="1"/>
  <c r="M100" i="3" s="1"/>
  <c r="B99" i="3"/>
  <c r="L99" i="3" s="1"/>
  <c r="M99" i="3" s="1"/>
  <c r="B98" i="3"/>
  <c r="L98" i="3" s="1"/>
  <c r="M98" i="3" s="1"/>
  <c r="B97" i="3"/>
  <c r="L97" i="3" s="1"/>
  <c r="M97" i="3" s="1"/>
  <c r="B96" i="3"/>
  <c r="L96" i="3" s="1"/>
  <c r="M96" i="3" s="1"/>
  <c r="B95" i="3"/>
  <c r="L95" i="3" s="1"/>
  <c r="M95" i="3" s="1"/>
  <c r="B94" i="3"/>
  <c r="L94" i="3" s="1"/>
  <c r="M94" i="3" s="1"/>
  <c r="B93" i="3"/>
  <c r="L93" i="3" s="1"/>
  <c r="M93" i="3" s="1"/>
  <c r="B92" i="3"/>
  <c r="L92" i="3" s="1"/>
  <c r="M92" i="3" s="1"/>
  <c r="B91" i="3"/>
  <c r="L91" i="3" s="1"/>
  <c r="M91" i="3" s="1"/>
  <c r="B90" i="3"/>
  <c r="L90" i="3" s="1"/>
  <c r="M90" i="3" s="1"/>
  <c r="B89" i="3"/>
  <c r="L89" i="3" s="1"/>
  <c r="M89" i="3" s="1"/>
  <c r="B88" i="3"/>
  <c r="L88" i="3" s="1"/>
  <c r="M88" i="3" s="1"/>
  <c r="B87" i="3"/>
  <c r="L87" i="3" s="1"/>
  <c r="M87" i="3" s="1"/>
  <c r="B86" i="3"/>
  <c r="L86" i="3" s="1"/>
  <c r="M86" i="3" s="1"/>
  <c r="B83" i="3"/>
  <c r="B82" i="3"/>
  <c r="B80" i="3"/>
  <c r="L80" i="3" s="1"/>
  <c r="M80" i="3" s="1"/>
  <c r="B79" i="3"/>
  <c r="L79" i="3" s="1"/>
  <c r="M79" i="3" s="1"/>
  <c r="B78" i="3"/>
  <c r="L78" i="3" s="1"/>
  <c r="M78" i="3" s="1"/>
  <c r="B77" i="3"/>
  <c r="L77" i="3" s="1"/>
  <c r="M77" i="3" s="1"/>
  <c r="B76" i="3"/>
  <c r="L76" i="3" s="1"/>
  <c r="M76" i="3" s="1"/>
  <c r="B75" i="3"/>
  <c r="L75" i="3" s="1"/>
  <c r="M75" i="3" s="1"/>
  <c r="B74" i="3"/>
  <c r="L74" i="3" s="1"/>
  <c r="M74" i="3" s="1"/>
  <c r="B73" i="3"/>
  <c r="L73" i="3" s="1"/>
  <c r="M73" i="3" s="1"/>
  <c r="B72" i="3"/>
  <c r="L72" i="3" s="1"/>
  <c r="M72" i="3" s="1"/>
  <c r="B71" i="3"/>
  <c r="L71" i="3" s="1"/>
  <c r="M71" i="3" s="1"/>
  <c r="B70" i="3"/>
  <c r="L70" i="3" s="1"/>
  <c r="M70" i="3" s="1"/>
  <c r="B69" i="3"/>
  <c r="L69" i="3" s="1"/>
  <c r="M69" i="3" s="1"/>
  <c r="B68" i="3"/>
  <c r="L68" i="3" s="1"/>
  <c r="M68" i="3" s="1"/>
  <c r="B67" i="3"/>
  <c r="L67" i="3" s="1"/>
  <c r="M67" i="3" s="1"/>
  <c r="B66" i="3"/>
  <c r="L66" i="3" s="1"/>
  <c r="M66" i="3" s="1"/>
  <c r="B65" i="3"/>
  <c r="L65" i="3" s="1"/>
  <c r="M65" i="3" s="1"/>
  <c r="B64" i="3"/>
  <c r="L64" i="3" s="1"/>
  <c r="M64" i="3" s="1"/>
  <c r="B63" i="3"/>
  <c r="L63" i="3" s="1"/>
  <c r="M63" i="3" s="1"/>
  <c r="B61" i="3"/>
  <c r="L61" i="3" s="1"/>
  <c r="M61" i="3" s="1"/>
  <c r="B60" i="3"/>
  <c r="L60" i="3" s="1"/>
  <c r="M60" i="3" s="1"/>
  <c r="B58" i="3"/>
  <c r="B57" i="3"/>
  <c r="B56" i="3"/>
  <c r="L56" i="3" s="1"/>
  <c r="M56" i="3" s="1"/>
  <c r="B54" i="3"/>
  <c r="L54" i="3" s="1"/>
  <c r="M54" i="3" s="1"/>
  <c r="B53" i="3"/>
  <c r="L53" i="3" s="1"/>
  <c r="M53" i="3" s="1"/>
  <c r="B52" i="3"/>
  <c r="L52" i="3" s="1"/>
  <c r="M52" i="3" s="1"/>
  <c r="B51" i="3"/>
  <c r="L51" i="3" s="1"/>
  <c r="M51" i="3" s="1"/>
  <c r="B50" i="3"/>
  <c r="L50" i="3" s="1"/>
  <c r="M50" i="3" s="1"/>
  <c r="B49" i="3"/>
  <c r="L49" i="3" s="1"/>
  <c r="M49" i="3" s="1"/>
  <c r="B48" i="3"/>
  <c r="L48" i="3" s="1"/>
  <c r="M48" i="3" s="1"/>
  <c r="B47" i="3"/>
  <c r="L47" i="3" s="1"/>
  <c r="M47" i="3" s="1"/>
  <c r="B46" i="3"/>
  <c r="L46" i="3" s="1"/>
  <c r="M46" i="3" s="1"/>
  <c r="B45" i="3"/>
  <c r="L45" i="3" s="1"/>
  <c r="M45" i="3" s="1"/>
  <c r="B44" i="3"/>
  <c r="L44" i="3" s="1"/>
  <c r="M44" i="3" s="1"/>
  <c r="B43" i="3"/>
  <c r="L43" i="3" s="1"/>
  <c r="M43" i="3" s="1"/>
  <c r="B42" i="3"/>
  <c r="L42" i="3" s="1"/>
  <c r="M42" i="3" s="1"/>
  <c r="B41" i="3"/>
  <c r="L41" i="3" s="1"/>
  <c r="M41" i="3" s="1"/>
  <c r="B40" i="3"/>
  <c r="L40" i="3" s="1"/>
  <c r="M40" i="3" s="1"/>
  <c r="B39" i="3"/>
  <c r="L39" i="3" s="1"/>
  <c r="M39" i="3" s="1"/>
  <c r="B38" i="3"/>
  <c r="L38" i="3" s="1"/>
  <c r="M38" i="3" s="1"/>
  <c r="B37" i="3"/>
  <c r="L37" i="3" s="1"/>
  <c r="M37" i="3" s="1"/>
  <c r="B36" i="3"/>
  <c r="L36" i="3" s="1"/>
  <c r="M36" i="3" s="1"/>
  <c r="B35" i="3"/>
  <c r="L35" i="3" s="1"/>
  <c r="M35" i="3" s="1"/>
  <c r="B34" i="3"/>
  <c r="L34" i="3" s="1"/>
  <c r="M34" i="3" s="1"/>
  <c r="B28" i="3"/>
  <c r="L28" i="3" s="1"/>
  <c r="M28" i="3" s="1"/>
  <c r="B27" i="3"/>
  <c r="L27" i="3" s="1"/>
  <c r="M27" i="3" s="1"/>
  <c r="B26" i="3"/>
  <c r="L26" i="3" s="1"/>
  <c r="M26" i="3" s="1"/>
  <c r="B25" i="3"/>
  <c r="L25" i="3" s="1"/>
  <c r="M25" i="3" s="1"/>
  <c r="B24" i="3"/>
  <c r="L24" i="3" s="1"/>
  <c r="M24" i="3" s="1"/>
  <c r="B23" i="3"/>
  <c r="L23" i="3" s="1"/>
  <c r="M23" i="3" s="1"/>
  <c r="B22" i="3"/>
  <c r="L22" i="3" s="1"/>
  <c r="M22" i="3" s="1"/>
  <c r="B21" i="3"/>
  <c r="L21" i="3" s="1"/>
  <c r="M21" i="3" s="1"/>
  <c r="B20" i="3"/>
  <c r="L20" i="3" s="1"/>
  <c r="M20" i="3" s="1"/>
  <c r="B19" i="3"/>
  <c r="L19" i="3" s="1"/>
  <c r="M19" i="3" s="1"/>
  <c r="B18" i="3"/>
  <c r="L18" i="3" s="1"/>
  <c r="M18" i="3" s="1"/>
  <c r="B17" i="3"/>
  <c r="L17" i="3" s="1"/>
  <c r="M17" i="3" s="1"/>
  <c r="B16" i="3"/>
  <c r="L16" i="3" s="1"/>
  <c r="M16" i="3" s="1"/>
  <c r="B15" i="3"/>
  <c r="L15" i="3" s="1"/>
  <c r="M15" i="3" s="1"/>
  <c r="B14" i="3"/>
  <c r="L14" i="3" s="1"/>
  <c r="M14" i="3" s="1"/>
  <c r="B13" i="3"/>
  <c r="L13" i="3" s="1"/>
  <c r="M13" i="3" s="1"/>
  <c r="B12" i="3"/>
  <c r="L12" i="3" s="1"/>
  <c r="M12" i="3" s="1"/>
  <c r="B11" i="3"/>
  <c r="L11" i="3" s="1"/>
  <c r="M11" i="3" s="1"/>
  <c r="B10" i="3"/>
  <c r="L10" i="3" s="1"/>
  <c r="M10" i="3" s="1"/>
  <c r="B9" i="3"/>
  <c r="L9" i="3" s="1"/>
  <c r="M9" i="3" s="1"/>
  <c r="B8" i="3"/>
  <c r="L8" i="3" s="1"/>
  <c r="M8" i="3" s="1"/>
  <c r="C12" i="9"/>
  <c r="L295" i="5" s="1"/>
  <c r="E76" i="2" s="1"/>
  <c r="B7" i="3"/>
  <c r="L7" i="3" s="1"/>
  <c r="M7" i="3" s="1"/>
  <c r="B6" i="3"/>
  <c r="L6" i="3" s="1"/>
  <c r="M6" i="3" s="1"/>
  <c r="B5" i="3"/>
  <c r="L5" i="3" s="1"/>
  <c r="M5" i="3" s="1"/>
  <c r="P4" i="3"/>
  <c r="Q4" i="3"/>
  <c r="B4" i="3"/>
  <c r="L4" i="3" s="1"/>
  <c r="M4" i="3" s="1"/>
  <c r="P5" i="10"/>
  <c r="Q5" i="10"/>
  <c r="P4" i="10"/>
  <c r="Q4" i="10"/>
  <c r="S6" i="5"/>
  <c r="R6" i="5"/>
  <c r="Q6" i="5"/>
  <c r="P6" i="4"/>
  <c r="Q6" i="4"/>
  <c r="A1" i="10"/>
  <c r="B1" i="10"/>
  <c r="A2" i="10"/>
  <c r="A3" i="10"/>
  <c r="A4" i="10"/>
  <c r="C4" i="10"/>
  <c r="R4" i="10"/>
  <c r="A5" i="10"/>
  <c r="C5" i="10"/>
  <c r="R5" i="10"/>
  <c r="A6" i="10"/>
  <c r="C6" i="10"/>
  <c r="P6" i="10"/>
  <c r="Q6" i="10"/>
  <c r="P8" i="10"/>
  <c r="Q8" i="10"/>
  <c r="R6" i="10"/>
  <c r="A7" i="10"/>
  <c r="C7" i="10"/>
  <c r="P7" i="10"/>
  <c r="Q7" i="10"/>
  <c r="R7" i="10"/>
  <c r="A8" i="10"/>
  <c r="C8" i="10"/>
  <c r="R8" i="10"/>
  <c r="A9" i="10"/>
  <c r="C9" i="10"/>
  <c r="P9" i="10"/>
  <c r="Q9" i="10"/>
  <c r="R9" i="10"/>
  <c r="A10" i="10"/>
  <c r="C10" i="10"/>
  <c r="P10" i="10"/>
  <c r="Q10" i="10"/>
  <c r="R10" i="10"/>
  <c r="A11" i="10"/>
  <c r="C11" i="10"/>
  <c r="P11" i="10"/>
  <c r="Q11" i="10"/>
  <c r="R11" i="10"/>
  <c r="A12" i="10"/>
  <c r="C12" i="10"/>
  <c r="P12" i="10"/>
  <c r="Q12" i="10"/>
  <c r="R12" i="10"/>
  <c r="A13" i="10"/>
  <c r="C13" i="10"/>
  <c r="P13" i="10"/>
  <c r="Q13" i="10"/>
  <c r="R13" i="10"/>
  <c r="A14" i="10"/>
  <c r="C14" i="10"/>
  <c r="P14" i="10"/>
  <c r="Q14" i="10"/>
  <c r="R14" i="10"/>
  <c r="A15" i="10"/>
  <c r="C15" i="10"/>
  <c r="P15" i="10"/>
  <c r="Q15" i="10"/>
  <c r="R15" i="10"/>
  <c r="A16" i="10"/>
  <c r="C16" i="10"/>
  <c r="P16" i="10"/>
  <c r="Q16" i="10"/>
  <c r="R16" i="10"/>
  <c r="A17" i="10"/>
  <c r="C17" i="10"/>
  <c r="P17" i="10"/>
  <c r="Q17" i="10"/>
  <c r="R17" i="10"/>
  <c r="A18" i="10"/>
  <c r="C18" i="10"/>
  <c r="P18" i="10"/>
  <c r="Q18" i="10"/>
  <c r="R18" i="10"/>
  <c r="A19" i="10"/>
  <c r="C19" i="10"/>
  <c r="P19" i="10"/>
  <c r="Q19" i="10"/>
  <c r="R19" i="10"/>
  <c r="A20" i="10"/>
  <c r="C20" i="10"/>
  <c r="P20" i="10"/>
  <c r="Q20" i="10"/>
  <c r="R20" i="10"/>
  <c r="A21" i="10"/>
  <c r="C21" i="10"/>
  <c r="P21" i="10"/>
  <c r="Q21" i="10"/>
  <c r="R21" i="10"/>
  <c r="A22" i="10"/>
  <c r="C22" i="10"/>
  <c r="P22" i="10"/>
  <c r="Q22" i="10"/>
  <c r="R22" i="10"/>
  <c r="A23" i="10"/>
  <c r="C23" i="10"/>
  <c r="D23" i="10"/>
  <c r="P23" i="10"/>
  <c r="Q23" i="10"/>
  <c r="R23" i="10"/>
  <c r="A24" i="10"/>
  <c r="C24" i="10"/>
  <c r="P24" i="10"/>
  <c r="Q24" i="10"/>
  <c r="R24" i="10"/>
  <c r="A25" i="10"/>
  <c r="C25" i="10"/>
  <c r="P25" i="10"/>
  <c r="Q25" i="10"/>
  <c r="R25" i="10"/>
  <c r="A26" i="10"/>
  <c r="C26" i="10"/>
  <c r="P26" i="10"/>
  <c r="Q26" i="10"/>
  <c r="R26" i="10"/>
  <c r="A27" i="10"/>
  <c r="C27" i="10"/>
  <c r="P27" i="10"/>
  <c r="Q27" i="10"/>
  <c r="R27" i="10"/>
  <c r="A28" i="10"/>
  <c r="C28" i="10"/>
  <c r="P28" i="10"/>
  <c r="Q28" i="10"/>
  <c r="R28" i="10"/>
  <c r="A29" i="10"/>
  <c r="A30" i="10"/>
  <c r="C30" i="10"/>
  <c r="D30" i="10"/>
  <c r="P30" i="10"/>
  <c r="Q30" i="10"/>
  <c r="R30" i="10"/>
  <c r="A31" i="10"/>
  <c r="C31" i="10"/>
  <c r="P31" i="10"/>
  <c r="Q31" i="10"/>
  <c r="R31" i="10"/>
  <c r="A32" i="10"/>
  <c r="C32" i="10"/>
  <c r="P32" i="10"/>
  <c r="Q32" i="10"/>
  <c r="R32" i="10"/>
  <c r="A33" i="10"/>
  <c r="C33" i="10"/>
  <c r="P33" i="10"/>
  <c r="Q33" i="10"/>
  <c r="R33" i="10"/>
  <c r="A34" i="10"/>
  <c r="C34" i="10"/>
  <c r="P34" i="10"/>
  <c r="Q34" i="10"/>
  <c r="R34" i="10"/>
  <c r="A35" i="10"/>
  <c r="C35" i="10"/>
  <c r="D35" i="10"/>
  <c r="P35" i="10"/>
  <c r="Q35" i="10"/>
  <c r="R35" i="10"/>
  <c r="A36" i="10"/>
  <c r="C36" i="10"/>
  <c r="P36" i="10"/>
  <c r="Q36" i="10"/>
  <c r="R36" i="10"/>
  <c r="A37" i="10"/>
  <c r="C37" i="10"/>
  <c r="P37" i="10"/>
  <c r="Q37" i="10"/>
  <c r="R37" i="10"/>
  <c r="A38" i="10"/>
  <c r="C38" i="10"/>
  <c r="P38" i="10"/>
  <c r="Q38" i="10"/>
  <c r="R38" i="10"/>
  <c r="A39" i="10"/>
  <c r="C39" i="10"/>
  <c r="P39" i="10"/>
  <c r="Q39" i="10"/>
  <c r="R39" i="10"/>
  <c r="A40" i="10"/>
  <c r="C40" i="10"/>
  <c r="P40" i="10"/>
  <c r="Q40" i="10"/>
  <c r="R40" i="10"/>
  <c r="A41" i="10"/>
  <c r="C41" i="10"/>
  <c r="P41" i="10"/>
  <c r="Q41" i="10"/>
  <c r="R41" i="10"/>
  <c r="A42" i="10"/>
  <c r="C42" i="10"/>
  <c r="P42" i="10"/>
  <c r="Q42" i="10"/>
  <c r="R42" i="10"/>
  <c r="A43" i="10"/>
  <c r="C43" i="10"/>
  <c r="P43" i="10"/>
  <c r="Q43" i="10"/>
  <c r="R43" i="10"/>
  <c r="A44" i="10"/>
  <c r="C44" i="10"/>
  <c r="P44" i="10"/>
  <c r="Q44" i="10"/>
  <c r="R44" i="10"/>
  <c r="A45" i="10"/>
  <c r="C45" i="10"/>
  <c r="P45" i="10"/>
  <c r="Q45" i="10"/>
  <c r="R45" i="10"/>
  <c r="A46" i="10"/>
  <c r="C46" i="10"/>
  <c r="P46" i="10"/>
  <c r="Q46" i="10"/>
  <c r="R46" i="10"/>
  <c r="A47" i="10"/>
  <c r="C47" i="10"/>
  <c r="P47" i="10"/>
  <c r="Q47" i="10"/>
  <c r="R47" i="10"/>
  <c r="A48" i="10"/>
  <c r="C48" i="10"/>
  <c r="P48" i="10"/>
  <c r="Q48" i="10"/>
  <c r="R48" i="10"/>
  <c r="A49" i="10"/>
  <c r="C49" i="10"/>
  <c r="P49" i="10"/>
  <c r="Q49" i="10"/>
  <c r="R49" i="10"/>
  <c r="A50" i="10"/>
  <c r="C50" i="10"/>
  <c r="P50" i="10"/>
  <c r="Q50" i="10"/>
  <c r="R50" i="10"/>
  <c r="A51" i="10"/>
  <c r="C51" i="10"/>
  <c r="P51" i="10"/>
  <c r="Q51" i="10"/>
  <c r="R51" i="10"/>
  <c r="A52" i="10"/>
  <c r="C52" i="10"/>
  <c r="P52" i="10"/>
  <c r="Q52" i="10"/>
  <c r="R52" i="10"/>
  <c r="A53" i="10"/>
  <c r="C53" i="10"/>
  <c r="P53" i="10"/>
  <c r="Q53" i="10"/>
  <c r="R53" i="10"/>
  <c r="A54" i="10"/>
  <c r="C54" i="10"/>
  <c r="P54" i="10"/>
  <c r="Q54" i="10"/>
  <c r="R54" i="10"/>
  <c r="A55" i="10"/>
  <c r="A56" i="10"/>
  <c r="C56" i="10"/>
  <c r="P56" i="10"/>
  <c r="Q56" i="10"/>
  <c r="R56" i="10"/>
  <c r="A57" i="10"/>
  <c r="C57" i="10"/>
  <c r="P57" i="10"/>
  <c r="Q57" i="10"/>
  <c r="R57" i="10"/>
  <c r="A58" i="10"/>
  <c r="C58" i="10"/>
  <c r="P58" i="10"/>
  <c r="Q58" i="10"/>
  <c r="R58" i="10"/>
  <c r="A59" i="10"/>
  <c r="C59" i="10"/>
  <c r="P59" i="10"/>
  <c r="Q59" i="10"/>
  <c r="R59" i="10"/>
  <c r="A60" i="10"/>
  <c r="C60" i="10"/>
  <c r="P60" i="10"/>
  <c r="Q60" i="10"/>
  <c r="R60" i="10"/>
  <c r="A61" i="10"/>
  <c r="C61" i="10"/>
  <c r="P61" i="10"/>
  <c r="Q61" i="10"/>
  <c r="R61" i="10"/>
  <c r="A62" i="10"/>
  <c r="C62" i="10"/>
  <c r="P62" i="10"/>
  <c r="Q62" i="10"/>
  <c r="R62" i="10"/>
  <c r="A63" i="10"/>
  <c r="C63" i="10"/>
  <c r="P63" i="10"/>
  <c r="Q63" i="10"/>
  <c r="R63" i="10"/>
  <c r="A64" i="10"/>
  <c r="C64" i="10"/>
  <c r="P64" i="10"/>
  <c r="Q64" i="10"/>
  <c r="R64" i="10"/>
  <c r="A65" i="10"/>
  <c r="C65" i="10"/>
  <c r="P65" i="10"/>
  <c r="Q65" i="10"/>
  <c r="R65" i="10"/>
  <c r="A66" i="10"/>
  <c r="C66" i="10"/>
  <c r="P66" i="10"/>
  <c r="Q66" i="10"/>
  <c r="R66" i="10"/>
  <c r="A67" i="10"/>
  <c r="C67" i="10"/>
  <c r="D67" i="10"/>
  <c r="P67" i="10"/>
  <c r="Q67" i="10"/>
  <c r="R67" i="10"/>
  <c r="A68" i="10"/>
  <c r="C68" i="10"/>
  <c r="P68" i="10"/>
  <c r="Q68" i="10"/>
  <c r="R68" i="10"/>
  <c r="A69" i="10"/>
  <c r="C69" i="10"/>
  <c r="P69" i="10"/>
  <c r="Q69" i="10"/>
  <c r="R69" i="10"/>
  <c r="A70" i="10"/>
  <c r="C70" i="10"/>
  <c r="P70" i="10"/>
  <c r="Q70" i="10"/>
  <c r="R70" i="10"/>
  <c r="A71" i="10"/>
  <c r="C71" i="10"/>
  <c r="P71" i="10"/>
  <c r="Q71" i="10"/>
  <c r="R71" i="10"/>
  <c r="A72" i="10"/>
  <c r="C72" i="10"/>
  <c r="P72" i="10"/>
  <c r="Q72" i="10"/>
  <c r="R72" i="10"/>
  <c r="A73" i="10"/>
  <c r="C73" i="10"/>
  <c r="P73" i="10"/>
  <c r="Q73" i="10"/>
  <c r="R73" i="10"/>
  <c r="A74" i="10"/>
  <c r="C74" i="10"/>
  <c r="D74" i="10"/>
  <c r="P74" i="10"/>
  <c r="Q74" i="10"/>
  <c r="R74" i="10"/>
  <c r="A75" i="10"/>
  <c r="C75" i="10"/>
  <c r="D75" i="10"/>
  <c r="P75" i="10"/>
  <c r="Q75" i="10"/>
  <c r="R75" i="10"/>
  <c r="A76" i="10"/>
  <c r="C76" i="10"/>
  <c r="P76" i="10"/>
  <c r="Q76" i="10"/>
  <c r="R76" i="10"/>
  <c r="A77" i="10"/>
  <c r="C77" i="10"/>
  <c r="P77" i="10"/>
  <c r="Q77" i="10"/>
  <c r="R77" i="10"/>
  <c r="A78" i="10"/>
  <c r="C78" i="10"/>
  <c r="P78" i="10"/>
  <c r="Q78" i="10"/>
  <c r="R78" i="10"/>
  <c r="A79" i="10"/>
  <c r="C79" i="10"/>
  <c r="P79" i="10"/>
  <c r="Q79" i="10"/>
  <c r="R79" i="10"/>
  <c r="A80" i="10"/>
  <c r="C80" i="10"/>
  <c r="P80" i="10"/>
  <c r="Q80" i="10"/>
  <c r="R80" i="10"/>
  <c r="A81" i="10"/>
  <c r="A82" i="10"/>
  <c r="C82" i="10"/>
  <c r="P82" i="10"/>
  <c r="Q82" i="10"/>
  <c r="R82" i="10"/>
  <c r="A83" i="10"/>
  <c r="C83" i="10"/>
  <c r="P83" i="10"/>
  <c r="Q83" i="10"/>
  <c r="R83" i="10"/>
  <c r="A84" i="10"/>
  <c r="C84" i="10"/>
  <c r="P84" i="10"/>
  <c r="Q84" i="10"/>
  <c r="R84" i="10"/>
  <c r="A85" i="10"/>
  <c r="C85" i="10"/>
  <c r="P85" i="10"/>
  <c r="Q85" i="10"/>
  <c r="R85" i="10"/>
  <c r="A86" i="10"/>
  <c r="C86" i="10"/>
  <c r="P86" i="10"/>
  <c r="Q86" i="10"/>
  <c r="R86" i="10"/>
  <c r="A87" i="10"/>
  <c r="C87" i="10"/>
  <c r="P87" i="10"/>
  <c r="Q87" i="10"/>
  <c r="R87" i="10"/>
  <c r="A88" i="10"/>
  <c r="C88" i="10"/>
  <c r="P88" i="10"/>
  <c r="Q88" i="10"/>
  <c r="R88" i="10"/>
  <c r="A89" i="10"/>
  <c r="C89" i="10"/>
  <c r="P89" i="10"/>
  <c r="Q89" i="10"/>
  <c r="R89" i="10"/>
  <c r="A90" i="10"/>
  <c r="C90" i="10"/>
  <c r="P90" i="10"/>
  <c r="Q90" i="10"/>
  <c r="R90" i="10"/>
  <c r="A91" i="10"/>
  <c r="C91" i="10"/>
  <c r="P91" i="10"/>
  <c r="Q91" i="10"/>
  <c r="R91" i="10"/>
  <c r="A92" i="10"/>
  <c r="C92" i="10"/>
  <c r="P92" i="10"/>
  <c r="Q92" i="10"/>
  <c r="R92" i="10"/>
  <c r="A93" i="10"/>
  <c r="C93" i="10"/>
  <c r="P93" i="10"/>
  <c r="Q93" i="10"/>
  <c r="R93" i="10"/>
  <c r="A94" i="10"/>
  <c r="C94" i="10"/>
  <c r="P94" i="10"/>
  <c r="Q94" i="10"/>
  <c r="R94" i="10"/>
  <c r="A95" i="10"/>
  <c r="C95" i="10"/>
  <c r="P95" i="10"/>
  <c r="Q95" i="10"/>
  <c r="R95" i="10"/>
  <c r="A96" i="10"/>
  <c r="C96" i="10"/>
  <c r="P96" i="10"/>
  <c r="Q96" i="10"/>
  <c r="R96" i="10"/>
  <c r="A97" i="10"/>
  <c r="C97" i="10"/>
  <c r="P97" i="10"/>
  <c r="Q97" i="10"/>
  <c r="R97" i="10"/>
  <c r="A98" i="10"/>
  <c r="C98" i="10"/>
  <c r="P98" i="10"/>
  <c r="Q98" i="10"/>
  <c r="R98" i="10"/>
  <c r="A99" i="10"/>
  <c r="C99" i="10"/>
  <c r="P99" i="10"/>
  <c r="Q99" i="10"/>
  <c r="R99" i="10"/>
  <c r="A100" i="10"/>
  <c r="C100" i="10"/>
  <c r="P100" i="10"/>
  <c r="Q100" i="10"/>
  <c r="R100" i="10"/>
  <c r="A101" i="10"/>
  <c r="C101" i="10"/>
  <c r="D101" i="10"/>
  <c r="P101" i="10"/>
  <c r="Q101" i="10"/>
  <c r="R101" i="10"/>
  <c r="A102" i="10"/>
  <c r="C102" i="10"/>
  <c r="P102" i="10"/>
  <c r="Q102" i="10"/>
  <c r="R102" i="10"/>
  <c r="A103" i="10"/>
  <c r="C103" i="10"/>
  <c r="P103" i="10"/>
  <c r="Q103" i="10"/>
  <c r="R103" i="10"/>
  <c r="A104" i="10"/>
  <c r="C104" i="10"/>
  <c r="P104" i="10"/>
  <c r="Q104" i="10"/>
  <c r="R104" i="10"/>
  <c r="A105" i="10"/>
  <c r="C105" i="10"/>
  <c r="P105" i="10"/>
  <c r="Q105" i="10"/>
  <c r="R105" i="10"/>
  <c r="A106" i="10"/>
  <c r="C106" i="10"/>
  <c r="P106" i="10"/>
  <c r="Q106" i="10"/>
  <c r="R106" i="10"/>
  <c r="A107" i="10"/>
  <c r="A108" i="10"/>
  <c r="C108" i="10"/>
  <c r="P108" i="10"/>
  <c r="Q108" i="10"/>
  <c r="R108" i="10"/>
  <c r="A109" i="10"/>
  <c r="C109" i="10"/>
  <c r="D109" i="10"/>
  <c r="P109" i="10"/>
  <c r="Q109" i="10"/>
  <c r="R109" i="10"/>
  <c r="A110" i="10"/>
  <c r="C110" i="10"/>
  <c r="P110" i="10"/>
  <c r="Q110" i="10"/>
  <c r="R110" i="10"/>
  <c r="A111" i="10"/>
  <c r="C111" i="10"/>
  <c r="P111" i="10"/>
  <c r="Q111" i="10"/>
  <c r="R111" i="10"/>
  <c r="A112" i="10"/>
  <c r="C112" i="10"/>
  <c r="P112" i="10"/>
  <c r="Q112" i="10"/>
  <c r="R112" i="10"/>
  <c r="A113" i="10"/>
  <c r="C113" i="10"/>
  <c r="P113" i="10"/>
  <c r="Q113" i="10"/>
  <c r="R113" i="10"/>
  <c r="A114" i="10"/>
  <c r="C114" i="10"/>
  <c r="P114" i="10"/>
  <c r="Q114" i="10"/>
  <c r="R114" i="10"/>
  <c r="A115" i="10"/>
  <c r="C115" i="10"/>
  <c r="P115" i="10"/>
  <c r="Q115" i="10"/>
  <c r="R115" i="10"/>
  <c r="A116" i="10"/>
  <c r="C116" i="10"/>
  <c r="P116" i="10"/>
  <c r="Q116" i="10"/>
  <c r="R116" i="10"/>
  <c r="A117" i="10"/>
  <c r="C117" i="10"/>
  <c r="P117" i="10"/>
  <c r="Q117" i="10"/>
  <c r="R117" i="10"/>
  <c r="A118" i="10"/>
  <c r="C118" i="10"/>
  <c r="P118" i="10"/>
  <c r="Q118" i="10"/>
  <c r="R118" i="10"/>
  <c r="A119" i="10"/>
  <c r="C119" i="10"/>
  <c r="P119" i="10"/>
  <c r="Q119" i="10"/>
  <c r="R119" i="10"/>
  <c r="A120" i="10"/>
  <c r="C120" i="10"/>
  <c r="P120" i="10"/>
  <c r="Q120" i="10"/>
  <c r="R120" i="10"/>
  <c r="A121" i="10"/>
  <c r="C121" i="10"/>
  <c r="P121" i="10"/>
  <c r="Q121" i="10"/>
  <c r="R121" i="10"/>
  <c r="A122" i="10"/>
  <c r="C122" i="10"/>
  <c r="P122" i="10"/>
  <c r="Q122" i="10"/>
  <c r="R122" i="10"/>
  <c r="A123" i="10"/>
  <c r="C123" i="10"/>
  <c r="D123" i="10"/>
  <c r="P123" i="10"/>
  <c r="Q123" i="10"/>
  <c r="R123" i="10"/>
  <c r="A124" i="10"/>
  <c r="C124" i="10"/>
  <c r="P124" i="10"/>
  <c r="Q124" i="10"/>
  <c r="R124" i="10"/>
  <c r="A125" i="10"/>
  <c r="C125" i="10"/>
  <c r="P125" i="10"/>
  <c r="Q125" i="10"/>
  <c r="R125" i="10"/>
  <c r="A126" i="10"/>
  <c r="C126" i="10"/>
  <c r="D126" i="10"/>
  <c r="P126" i="10"/>
  <c r="Q126" i="10"/>
  <c r="R126" i="10"/>
  <c r="A127" i="10"/>
  <c r="C127" i="10"/>
  <c r="P127" i="10"/>
  <c r="Q127" i="10"/>
  <c r="R127" i="10"/>
  <c r="A128" i="10"/>
  <c r="C128" i="10"/>
  <c r="P128" i="10"/>
  <c r="Q128" i="10"/>
  <c r="R128" i="10"/>
  <c r="A129" i="10"/>
  <c r="C129" i="10"/>
  <c r="P129" i="10"/>
  <c r="Q129" i="10"/>
  <c r="R129" i="10"/>
  <c r="A130" i="10"/>
  <c r="C130" i="10"/>
  <c r="P130" i="10"/>
  <c r="Q130" i="10"/>
  <c r="R130" i="10"/>
  <c r="A131" i="10"/>
  <c r="C131" i="10"/>
  <c r="P131" i="10"/>
  <c r="Q131" i="10"/>
  <c r="R131" i="10"/>
  <c r="A132" i="10"/>
  <c r="C132" i="10"/>
  <c r="P132" i="10"/>
  <c r="Q132" i="10"/>
  <c r="R132" i="10"/>
  <c r="A133" i="10"/>
  <c r="A134" i="10"/>
  <c r="C134" i="10"/>
  <c r="P134" i="10"/>
  <c r="Q134" i="10"/>
  <c r="R134" i="10"/>
  <c r="A135" i="10"/>
  <c r="C135" i="10"/>
  <c r="P135" i="10"/>
  <c r="Q135" i="10"/>
  <c r="R135" i="10"/>
  <c r="A136" i="10"/>
  <c r="C136" i="10"/>
  <c r="P136" i="10"/>
  <c r="Q136" i="10"/>
  <c r="R136" i="10"/>
  <c r="A137" i="10"/>
  <c r="C137" i="10"/>
  <c r="P137" i="10"/>
  <c r="Q137" i="10"/>
  <c r="R137" i="10"/>
  <c r="A138" i="10"/>
  <c r="C138" i="10"/>
  <c r="P138" i="10"/>
  <c r="Q138" i="10"/>
  <c r="R138" i="10"/>
  <c r="A139" i="10"/>
  <c r="C139" i="10"/>
  <c r="P139" i="10"/>
  <c r="Q139" i="10"/>
  <c r="R139" i="10"/>
  <c r="A140" i="10"/>
  <c r="C140" i="10"/>
  <c r="P140" i="10"/>
  <c r="Q140" i="10"/>
  <c r="R140" i="10"/>
  <c r="A141" i="10"/>
  <c r="C141" i="10"/>
  <c r="P141" i="10"/>
  <c r="Q141" i="10"/>
  <c r="R141" i="10"/>
  <c r="A142" i="10"/>
  <c r="C142" i="10"/>
  <c r="P142" i="10"/>
  <c r="Q142" i="10"/>
  <c r="R142" i="10"/>
  <c r="A143" i="10"/>
  <c r="C143" i="10"/>
  <c r="P143" i="10"/>
  <c r="Q143" i="10"/>
  <c r="R143" i="10"/>
  <c r="A144" i="10"/>
  <c r="C144" i="10"/>
  <c r="P144" i="10"/>
  <c r="Q144" i="10"/>
  <c r="R144" i="10"/>
  <c r="A145" i="10"/>
  <c r="C145" i="10"/>
  <c r="P145" i="10"/>
  <c r="Q145" i="10"/>
  <c r="R145" i="10"/>
  <c r="A146" i="10"/>
  <c r="C146" i="10"/>
  <c r="P146" i="10"/>
  <c r="Q146" i="10"/>
  <c r="R146" i="10"/>
  <c r="A147" i="10"/>
  <c r="C147" i="10"/>
  <c r="P147" i="10"/>
  <c r="Q147" i="10"/>
  <c r="R147" i="10"/>
  <c r="A148" i="10"/>
  <c r="C148" i="10"/>
  <c r="P148" i="10"/>
  <c r="Q148" i="10"/>
  <c r="R148" i="10"/>
  <c r="A149" i="10"/>
  <c r="C149" i="10"/>
  <c r="P149" i="10"/>
  <c r="Q149" i="10"/>
  <c r="R149" i="10"/>
  <c r="A150" i="10"/>
  <c r="C150" i="10"/>
  <c r="P150" i="10"/>
  <c r="Q150" i="10"/>
  <c r="R150" i="10"/>
  <c r="A151" i="10"/>
  <c r="C151" i="10"/>
  <c r="P151" i="10"/>
  <c r="Q151" i="10"/>
  <c r="R151" i="10"/>
  <c r="A152" i="10"/>
  <c r="C152" i="10"/>
  <c r="P152" i="10"/>
  <c r="Q152" i="10"/>
  <c r="R152" i="10"/>
  <c r="A153" i="10"/>
  <c r="C153" i="10"/>
  <c r="P153" i="10"/>
  <c r="Q153" i="10"/>
  <c r="R153" i="10"/>
  <c r="A154" i="10"/>
  <c r="C154" i="10"/>
  <c r="P154" i="10"/>
  <c r="Q154" i="10"/>
  <c r="R154" i="10"/>
  <c r="A155" i="10"/>
  <c r="C155" i="10"/>
  <c r="P155" i="10"/>
  <c r="Q155" i="10"/>
  <c r="R155" i="10"/>
  <c r="A156" i="10"/>
  <c r="C156" i="10"/>
  <c r="P156" i="10"/>
  <c r="Q156" i="10"/>
  <c r="R156" i="10"/>
  <c r="A157" i="10"/>
  <c r="C157" i="10"/>
  <c r="P157" i="10"/>
  <c r="Q157" i="10"/>
  <c r="R157" i="10"/>
  <c r="A158" i="10"/>
  <c r="C158" i="10"/>
  <c r="P158" i="10"/>
  <c r="Q158" i="10"/>
  <c r="R158" i="10"/>
  <c r="A159" i="10"/>
  <c r="A160" i="10"/>
  <c r="C160" i="10"/>
  <c r="P160" i="10"/>
  <c r="Q160" i="10"/>
  <c r="R160" i="10"/>
  <c r="A161" i="10"/>
  <c r="C161" i="10"/>
  <c r="P161" i="10"/>
  <c r="Q161" i="10"/>
  <c r="R161" i="10"/>
  <c r="A162" i="10"/>
  <c r="C162" i="10"/>
  <c r="P162" i="10"/>
  <c r="Q162" i="10"/>
  <c r="R162" i="10"/>
  <c r="A163" i="10"/>
  <c r="C163" i="10"/>
  <c r="P163" i="10"/>
  <c r="Q163" i="10"/>
  <c r="R163" i="10"/>
  <c r="A164" i="10"/>
  <c r="C164" i="10"/>
  <c r="P164" i="10"/>
  <c r="Q164" i="10"/>
  <c r="R164" i="10"/>
  <c r="A165" i="10"/>
  <c r="C165" i="10"/>
  <c r="P165" i="10"/>
  <c r="Q165" i="10"/>
  <c r="R165" i="10"/>
  <c r="A166" i="10"/>
  <c r="C166" i="10"/>
  <c r="P166" i="10"/>
  <c r="Q166" i="10"/>
  <c r="R166" i="10"/>
  <c r="A167" i="10"/>
  <c r="C167" i="10"/>
  <c r="P167" i="10"/>
  <c r="Q167" i="10"/>
  <c r="R167" i="10"/>
  <c r="A168" i="10"/>
  <c r="C168" i="10"/>
  <c r="P168" i="10"/>
  <c r="Q168" i="10"/>
  <c r="R168" i="10"/>
  <c r="A169" i="10"/>
  <c r="C169" i="10"/>
  <c r="P169" i="10"/>
  <c r="Q169" i="10"/>
  <c r="R169" i="10"/>
  <c r="A170" i="10"/>
  <c r="C170" i="10"/>
  <c r="P170" i="10"/>
  <c r="Q170" i="10"/>
  <c r="R170" i="10"/>
  <c r="A171" i="10"/>
  <c r="C171" i="10"/>
  <c r="P171" i="10"/>
  <c r="Q171" i="10"/>
  <c r="R171" i="10"/>
  <c r="A172" i="10"/>
  <c r="C172" i="10"/>
  <c r="D172" i="10"/>
  <c r="P172" i="10"/>
  <c r="Q172" i="10"/>
  <c r="R172" i="10"/>
  <c r="A173" i="10"/>
  <c r="C173" i="10"/>
  <c r="D173" i="10"/>
  <c r="P173" i="10"/>
  <c r="Q173" i="10"/>
  <c r="R173" i="10"/>
  <c r="A174" i="10"/>
  <c r="C174" i="10"/>
  <c r="P174" i="10"/>
  <c r="Q174" i="10"/>
  <c r="R174" i="10"/>
  <c r="A175" i="10"/>
  <c r="C175" i="10"/>
  <c r="P175" i="10"/>
  <c r="Q175" i="10"/>
  <c r="R175" i="10"/>
  <c r="A176" i="10"/>
  <c r="C176" i="10"/>
  <c r="P176" i="10"/>
  <c r="Q176" i="10"/>
  <c r="R176" i="10"/>
  <c r="A177" i="10"/>
  <c r="C177" i="10"/>
  <c r="P177" i="10"/>
  <c r="Q177" i="10"/>
  <c r="R177" i="10"/>
  <c r="A178" i="10"/>
  <c r="C178" i="10"/>
  <c r="P178" i="10"/>
  <c r="Q178" i="10"/>
  <c r="R178" i="10"/>
  <c r="A179" i="10"/>
  <c r="C179" i="10"/>
  <c r="P179" i="10"/>
  <c r="Q179" i="10"/>
  <c r="R179" i="10"/>
  <c r="A180" i="10"/>
  <c r="C180" i="10"/>
  <c r="P180" i="10"/>
  <c r="Q180" i="10"/>
  <c r="R180" i="10"/>
  <c r="A181" i="10"/>
  <c r="C181" i="10"/>
  <c r="P181" i="10"/>
  <c r="Q181" i="10"/>
  <c r="R181" i="10"/>
  <c r="A182" i="10"/>
  <c r="C182" i="10"/>
  <c r="P182" i="10"/>
  <c r="Q182" i="10"/>
  <c r="R182" i="10"/>
  <c r="A183" i="10"/>
  <c r="C183" i="10"/>
  <c r="P183" i="10"/>
  <c r="Q183" i="10"/>
  <c r="R183" i="10"/>
  <c r="A184" i="10"/>
  <c r="C184" i="10"/>
  <c r="P184" i="10"/>
  <c r="Q184" i="10"/>
  <c r="R184" i="10"/>
  <c r="A185" i="10"/>
  <c r="A186" i="10"/>
  <c r="C186" i="10"/>
  <c r="P186" i="10"/>
  <c r="Q186" i="10"/>
  <c r="R186" i="10"/>
  <c r="A187" i="10"/>
  <c r="C187" i="10"/>
  <c r="P187" i="10"/>
  <c r="Q187" i="10"/>
  <c r="R187" i="10"/>
  <c r="A188" i="10"/>
  <c r="C188" i="10"/>
  <c r="P188" i="10"/>
  <c r="Q188" i="10"/>
  <c r="R188" i="10"/>
  <c r="A189" i="10"/>
  <c r="C189" i="10"/>
  <c r="P189" i="10"/>
  <c r="Q189" i="10"/>
  <c r="R189" i="10"/>
  <c r="A190" i="10"/>
  <c r="C190" i="10"/>
  <c r="P190" i="10"/>
  <c r="Q190" i="10"/>
  <c r="R190" i="10"/>
  <c r="A191" i="10"/>
  <c r="C191" i="10"/>
  <c r="P191" i="10"/>
  <c r="Q191" i="10"/>
  <c r="R191" i="10"/>
  <c r="A192" i="10"/>
  <c r="C192" i="10"/>
  <c r="P192" i="10"/>
  <c r="Q192" i="10"/>
  <c r="R192" i="10"/>
  <c r="A193" i="10"/>
  <c r="C193" i="10"/>
  <c r="P193" i="10"/>
  <c r="Q193" i="10"/>
  <c r="R193" i="10"/>
  <c r="A194" i="10"/>
  <c r="C194" i="10"/>
  <c r="P194" i="10"/>
  <c r="Q194" i="10"/>
  <c r="R194" i="10"/>
  <c r="A195" i="10"/>
  <c r="C195" i="10"/>
  <c r="P195" i="10"/>
  <c r="Q195" i="10"/>
  <c r="R195" i="10"/>
  <c r="A196" i="10"/>
  <c r="C196" i="10"/>
  <c r="P196" i="10"/>
  <c r="Q196" i="10"/>
  <c r="R196" i="10"/>
  <c r="A197" i="10"/>
  <c r="C197" i="10"/>
  <c r="P197" i="10"/>
  <c r="Q197" i="10"/>
  <c r="R197" i="10"/>
  <c r="A198" i="10"/>
  <c r="C198" i="10"/>
  <c r="P198" i="10"/>
  <c r="Q198" i="10"/>
  <c r="R198" i="10"/>
  <c r="A199" i="10"/>
  <c r="C199" i="10"/>
  <c r="P199" i="10"/>
  <c r="Q199" i="10"/>
  <c r="R199" i="10"/>
  <c r="A200" i="10"/>
  <c r="C200" i="10"/>
  <c r="P200" i="10"/>
  <c r="Q200" i="10"/>
  <c r="R200" i="10"/>
  <c r="A201" i="10"/>
  <c r="C201" i="10"/>
  <c r="P201" i="10"/>
  <c r="Q201" i="10"/>
  <c r="R201" i="10"/>
  <c r="A202" i="10"/>
  <c r="C202" i="10"/>
  <c r="P202" i="10"/>
  <c r="Q202" i="10"/>
  <c r="R202" i="10"/>
  <c r="A203" i="10"/>
  <c r="C203" i="10"/>
  <c r="P203" i="10"/>
  <c r="Q203" i="10"/>
  <c r="R203" i="10"/>
  <c r="A204" i="10"/>
  <c r="C204" i="10"/>
  <c r="P204" i="10"/>
  <c r="Q204" i="10"/>
  <c r="R204" i="10"/>
  <c r="A205" i="10"/>
  <c r="C205" i="10"/>
  <c r="P205" i="10"/>
  <c r="Q205" i="10"/>
  <c r="R205" i="10"/>
  <c r="A206" i="10"/>
  <c r="C206" i="10"/>
  <c r="P206" i="10"/>
  <c r="Q206" i="10"/>
  <c r="R206" i="10"/>
  <c r="A207" i="10"/>
  <c r="C207" i="10"/>
  <c r="P207" i="10"/>
  <c r="Q207" i="10"/>
  <c r="R207" i="10"/>
  <c r="A208" i="10"/>
  <c r="C208" i="10"/>
  <c r="P208" i="10"/>
  <c r="Q208" i="10"/>
  <c r="R208" i="10"/>
  <c r="A209" i="10"/>
  <c r="C209" i="10"/>
  <c r="P209" i="10"/>
  <c r="Q209" i="10"/>
  <c r="R209" i="10"/>
  <c r="A210" i="10"/>
  <c r="C210" i="10"/>
  <c r="P210" i="10"/>
  <c r="Q210" i="10"/>
  <c r="R210" i="10"/>
  <c r="A211" i="10"/>
  <c r="A212" i="10"/>
  <c r="C212" i="10"/>
  <c r="P212" i="10"/>
  <c r="Q212" i="10"/>
  <c r="R212" i="10"/>
  <c r="A213" i="10"/>
  <c r="C213" i="10"/>
  <c r="P213" i="10"/>
  <c r="Q213" i="10"/>
  <c r="R213" i="10"/>
  <c r="A214" i="10"/>
  <c r="C214" i="10"/>
  <c r="P214" i="10"/>
  <c r="Q214" i="10"/>
  <c r="R214" i="10"/>
  <c r="A215" i="10"/>
  <c r="C215" i="10"/>
  <c r="P215" i="10"/>
  <c r="Q215" i="10"/>
  <c r="R215" i="10"/>
  <c r="A216" i="10"/>
  <c r="C216" i="10"/>
  <c r="P216" i="10"/>
  <c r="Q216" i="10"/>
  <c r="R216" i="10"/>
  <c r="A217" i="10"/>
  <c r="C217" i="10"/>
  <c r="P217" i="10"/>
  <c r="Q217" i="10"/>
  <c r="R217" i="10"/>
  <c r="A218" i="10"/>
  <c r="C218" i="10"/>
  <c r="D218" i="10"/>
  <c r="P218" i="10"/>
  <c r="Q218" i="10"/>
  <c r="R218" i="10"/>
  <c r="A219" i="10"/>
  <c r="C219" i="10"/>
  <c r="P219" i="10"/>
  <c r="Q219" i="10"/>
  <c r="R219" i="10"/>
  <c r="A220" i="10"/>
  <c r="C220" i="10"/>
  <c r="P220" i="10"/>
  <c r="Q220" i="10"/>
  <c r="R220" i="10"/>
  <c r="A221" i="10"/>
  <c r="C221" i="10"/>
  <c r="P221" i="10"/>
  <c r="Q221" i="10"/>
  <c r="R221" i="10"/>
  <c r="A222" i="10"/>
  <c r="C222" i="10"/>
  <c r="P222" i="10"/>
  <c r="Q222" i="10"/>
  <c r="R222" i="10"/>
  <c r="A223" i="10"/>
  <c r="C223" i="10"/>
  <c r="P223" i="10"/>
  <c r="Q223" i="10"/>
  <c r="R223" i="10"/>
  <c r="A224" i="10"/>
  <c r="C224" i="10"/>
  <c r="P224" i="10"/>
  <c r="Q224" i="10"/>
  <c r="R224" i="10"/>
  <c r="A225" i="10"/>
  <c r="C225" i="10"/>
  <c r="P225" i="10"/>
  <c r="Q225" i="10"/>
  <c r="R225" i="10"/>
  <c r="A226" i="10"/>
  <c r="C226" i="10"/>
  <c r="P226" i="10"/>
  <c r="Q226" i="10"/>
  <c r="R226" i="10"/>
  <c r="A227" i="10"/>
  <c r="C227" i="10"/>
  <c r="P227" i="10"/>
  <c r="Q227" i="10"/>
  <c r="R227" i="10"/>
  <c r="A228" i="10"/>
  <c r="C228" i="10"/>
  <c r="P228" i="10"/>
  <c r="Q228" i="10"/>
  <c r="R228" i="10"/>
  <c r="A229" i="10"/>
  <c r="C229" i="10"/>
  <c r="P229" i="10"/>
  <c r="Q229" i="10"/>
  <c r="R229" i="10"/>
  <c r="A230" i="10"/>
  <c r="C230" i="10"/>
  <c r="P230" i="10"/>
  <c r="Q230" i="10"/>
  <c r="R230" i="10"/>
  <c r="A231" i="10"/>
  <c r="C231" i="10"/>
  <c r="D231" i="10"/>
  <c r="P231" i="10"/>
  <c r="Q231" i="10"/>
  <c r="R231" i="10"/>
  <c r="A232" i="10"/>
  <c r="C232" i="10"/>
  <c r="P232" i="10"/>
  <c r="Q232" i="10"/>
  <c r="R232" i="10"/>
  <c r="A233" i="10"/>
  <c r="C233" i="10"/>
  <c r="P233" i="10"/>
  <c r="Q233" i="10"/>
  <c r="R233" i="10"/>
  <c r="A234" i="10"/>
  <c r="C234" i="10"/>
  <c r="P234" i="10"/>
  <c r="Q234" i="10"/>
  <c r="R234" i="10"/>
  <c r="A235" i="10"/>
  <c r="C235" i="10"/>
  <c r="P235" i="10"/>
  <c r="Q235" i="10"/>
  <c r="R235" i="10"/>
  <c r="A236" i="10"/>
  <c r="C236" i="10"/>
  <c r="P236" i="10"/>
  <c r="Q236" i="10"/>
  <c r="R236" i="10"/>
  <c r="A237" i="10"/>
  <c r="A238" i="10"/>
  <c r="C238" i="10"/>
  <c r="P238" i="10"/>
  <c r="Q238" i="10"/>
  <c r="R238" i="10"/>
  <c r="A239" i="10"/>
  <c r="C239" i="10"/>
  <c r="P239" i="10"/>
  <c r="Q239" i="10"/>
  <c r="R239" i="10"/>
  <c r="A240" i="10"/>
  <c r="C240" i="10"/>
  <c r="P240" i="10"/>
  <c r="Q240" i="10"/>
  <c r="R240" i="10"/>
  <c r="A241" i="10"/>
  <c r="C241" i="10"/>
  <c r="P241" i="10"/>
  <c r="Q241" i="10"/>
  <c r="R241" i="10"/>
  <c r="A242" i="10"/>
  <c r="C242" i="10"/>
  <c r="P242" i="10"/>
  <c r="Q242" i="10"/>
  <c r="R242" i="10"/>
  <c r="A243" i="10"/>
  <c r="C243" i="10"/>
  <c r="P243" i="10"/>
  <c r="Q243" i="10"/>
  <c r="R243" i="10"/>
  <c r="A244" i="10"/>
  <c r="C244" i="10"/>
  <c r="P244" i="10"/>
  <c r="Q244" i="10"/>
  <c r="R244" i="10"/>
  <c r="A245" i="10"/>
  <c r="C245" i="10"/>
  <c r="P245" i="10"/>
  <c r="Q245" i="10"/>
  <c r="R245" i="10"/>
  <c r="A246" i="10"/>
  <c r="C246" i="10"/>
  <c r="P246" i="10"/>
  <c r="Q246" i="10"/>
  <c r="R246" i="10"/>
  <c r="A247" i="10"/>
  <c r="C247" i="10"/>
  <c r="P247" i="10"/>
  <c r="Q247" i="10"/>
  <c r="R247" i="10"/>
  <c r="A248" i="10"/>
  <c r="C248" i="10"/>
  <c r="P248" i="10"/>
  <c r="Q248" i="10"/>
  <c r="R248" i="10"/>
  <c r="A249" i="10"/>
  <c r="C249" i="10"/>
  <c r="P249" i="10"/>
  <c r="Q249" i="10"/>
  <c r="R249" i="10"/>
  <c r="A250" i="10"/>
  <c r="C250" i="10"/>
  <c r="P250" i="10"/>
  <c r="Q250" i="10"/>
  <c r="R250" i="10"/>
  <c r="A251" i="10"/>
  <c r="C251" i="10"/>
  <c r="P251" i="10"/>
  <c r="Q251" i="10"/>
  <c r="R251" i="10"/>
  <c r="A252" i="10"/>
  <c r="C252" i="10"/>
  <c r="P252" i="10"/>
  <c r="Q252" i="10"/>
  <c r="R252" i="10"/>
  <c r="A253" i="10"/>
  <c r="C253" i="10"/>
  <c r="P253" i="10"/>
  <c r="Q253" i="10"/>
  <c r="R253" i="10"/>
  <c r="A254" i="10"/>
  <c r="C254" i="10"/>
  <c r="P254" i="10"/>
  <c r="Q254" i="10"/>
  <c r="R254" i="10"/>
  <c r="A255" i="10"/>
  <c r="C255" i="10"/>
  <c r="P255" i="10"/>
  <c r="Q255" i="10"/>
  <c r="R255" i="10"/>
  <c r="A256" i="10"/>
  <c r="C256" i="10"/>
  <c r="P256" i="10"/>
  <c r="Q256" i="10"/>
  <c r="R256" i="10"/>
  <c r="A257" i="10"/>
  <c r="C257" i="10"/>
  <c r="P257" i="10"/>
  <c r="Q257" i="10"/>
  <c r="R257" i="10"/>
  <c r="A258" i="10"/>
  <c r="C258" i="10"/>
  <c r="P258" i="10"/>
  <c r="Q258" i="10"/>
  <c r="R258" i="10"/>
  <c r="A259" i="10"/>
  <c r="C259" i="10"/>
  <c r="P259" i="10"/>
  <c r="Q259" i="10"/>
  <c r="R259" i="10"/>
  <c r="A260" i="10"/>
  <c r="C260" i="10"/>
  <c r="P260" i="10"/>
  <c r="Q260" i="10"/>
  <c r="R260" i="10"/>
  <c r="A261" i="10"/>
  <c r="C261" i="10"/>
  <c r="P261" i="10"/>
  <c r="Q261" i="10"/>
  <c r="R261" i="10"/>
  <c r="A262" i="10"/>
  <c r="C262" i="10"/>
  <c r="D262" i="10"/>
  <c r="P262" i="10"/>
  <c r="Q262" i="10"/>
  <c r="R262" i="10"/>
  <c r="A263" i="10"/>
  <c r="A264" i="10"/>
  <c r="C264" i="10"/>
  <c r="P264" i="10"/>
  <c r="Q264" i="10"/>
  <c r="R264" i="10"/>
  <c r="A265" i="10"/>
  <c r="C265" i="10"/>
  <c r="P265" i="10"/>
  <c r="Q265" i="10"/>
  <c r="R265" i="10"/>
  <c r="A266" i="10"/>
  <c r="C266" i="10"/>
  <c r="P266" i="10"/>
  <c r="Q266" i="10"/>
  <c r="R266" i="10"/>
  <c r="A267" i="10"/>
  <c r="C267" i="10"/>
  <c r="P267" i="10"/>
  <c r="Q267" i="10"/>
  <c r="R267" i="10"/>
  <c r="A268" i="10"/>
  <c r="C268" i="10"/>
  <c r="P268" i="10"/>
  <c r="Q268" i="10"/>
  <c r="R268" i="10"/>
  <c r="A269" i="10"/>
  <c r="C269" i="10"/>
  <c r="P269" i="10"/>
  <c r="Q269" i="10"/>
  <c r="R269" i="10"/>
  <c r="A270" i="10"/>
  <c r="C270" i="10"/>
  <c r="P270" i="10"/>
  <c r="Q270" i="10"/>
  <c r="R270" i="10"/>
  <c r="A271" i="10"/>
  <c r="C271" i="10"/>
  <c r="P271" i="10"/>
  <c r="Q271" i="10"/>
  <c r="R271" i="10"/>
  <c r="A272" i="10"/>
  <c r="C272" i="10"/>
  <c r="D272" i="10"/>
  <c r="P272" i="10"/>
  <c r="Q272" i="10"/>
  <c r="R272" i="10"/>
  <c r="A273" i="10"/>
  <c r="C273" i="10"/>
  <c r="P273" i="10"/>
  <c r="Q273" i="10"/>
  <c r="R273" i="10"/>
  <c r="A274" i="10"/>
  <c r="C274" i="10"/>
  <c r="P274" i="10"/>
  <c r="Q274" i="10"/>
  <c r="R274" i="10"/>
  <c r="A275" i="10"/>
  <c r="C275" i="10"/>
  <c r="P275" i="10"/>
  <c r="Q275" i="10"/>
  <c r="R275" i="10"/>
  <c r="A276" i="10"/>
  <c r="C276" i="10"/>
  <c r="P276" i="10"/>
  <c r="Q276" i="10"/>
  <c r="R276" i="10"/>
  <c r="A277" i="10"/>
  <c r="C277" i="10"/>
  <c r="P277" i="10"/>
  <c r="Q277" i="10"/>
  <c r="R277" i="10"/>
  <c r="A278" i="10"/>
  <c r="C278" i="10"/>
  <c r="P278" i="10"/>
  <c r="Q278" i="10"/>
  <c r="R278" i="10"/>
  <c r="A279" i="10"/>
  <c r="C279" i="10"/>
  <c r="D279" i="10"/>
  <c r="P279" i="10"/>
  <c r="Q279" i="10"/>
  <c r="R279" i="10"/>
  <c r="A280" i="10"/>
  <c r="C280" i="10"/>
  <c r="P280" i="10"/>
  <c r="Q280" i="10"/>
  <c r="R280" i="10"/>
  <c r="A281" i="10"/>
  <c r="C281" i="10"/>
  <c r="P281" i="10"/>
  <c r="Q281" i="10"/>
  <c r="R281" i="10"/>
  <c r="A282" i="10"/>
  <c r="C282" i="10"/>
  <c r="P282" i="10"/>
  <c r="Q282" i="10"/>
  <c r="R282" i="10"/>
  <c r="A283" i="10"/>
  <c r="C283" i="10"/>
  <c r="D283" i="10"/>
  <c r="P283" i="10"/>
  <c r="Q283" i="10"/>
  <c r="R283" i="10"/>
  <c r="A284" i="10"/>
  <c r="C284" i="10"/>
  <c r="P284" i="10"/>
  <c r="Q284" i="10"/>
  <c r="R284" i="10"/>
  <c r="A285" i="10"/>
  <c r="C285" i="10"/>
  <c r="P285" i="10"/>
  <c r="Q285" i="10"/>
  <c r="R285" i="10"/>
  <c r="A286" i="10"/>
  <c r="C286" i="10"/>
  <c r="P286" i="10"/>
  <c r="Q286" i="10"/>
  <c r="R286" i="10"/>
  <c r="A287" i="10"/>
  <c r="C287" i="10"/>
  <c r="P287" i="10"/>
  <c r="Q287" i="10"/>
  <c r="R287" i="10"/>
  <c r="A288" i="10"/>
  <c r="C288" i="10"/>
  <c r="P288" i="10"/>
  <c r="Q288" i="10"/>
  <c r="R288" i="10"/>
  <c r="A289" i="10"/>
  <c r="A290" i="10"/>
  <c r="C290" i="10"/>
  <c r="P290" i="10"/>
  <c r="Q290" i="10"/>
  <c r="R290" i="10"/>
  <c r="A291" i="10"/>
  <c r="C291" i="10"/>
  <c r="P291" i="10"/>
  <c r="Q291" i="10"/>
  <c r="R291" i="10"/>
  <c r="A292" i="10"/>
  <c r="C292" i="10"/>
  <c r="D292" i="10"/>
  <c r="P292" i="10"/>
  <c r="Q292" i="10"/>
  <c r="R292" i="10"/>
  <c r="A293" i="10"/>
  <c r="C293" i="10"/>
  <c r="P293" i="10"/>
  <c r="Q293" i="10"/>
  <c r="R293" i="10"/>
  <c r="A294" i="10"/>
  <c r="C294" i="10"/>
  <c r="P294" i="10"/>
  <c r="Q294" i="10"/>
  <c r="R294" i="10"/>
  <c r="A295" i="10"/>
  <c r="C295" i="10"/>
  <c r="P295" i="10"/>
  <c r="Q295" i="10"/>
  <c r="R295" i="10"/>
  <c r="A296" i="10"/>
  <c r="C296" i="10"/>
  <c r="P296" i="10"/>
  <c r="Q296" i="10"/>
  <c r="R296" i="10"/>
  <c r="A297" i="10"/>
  <c r="C297" i="10"/>
  <c r="P297" i="10"/>
  <c r="Q297" i="10"/>
  <c r="R297" i="10"/>
  <c r="A298" i="10"/>
  <c r="C298" i="10"/>
  <c r="P298" i="10"/>
  <c r="Q298" i="10"/>
  <c r="R298" i="10"/>
  <c r="A299" i="10"/>
  <c r="C299" i="10"/>
  <c r="P299" i="10"/>
  <c r="Q299" i="10"/>
  <c r="R299" i="10"/>
  <c r="A300" i="10"/>
  <c r="C300" i="10"/>
  <c r="P300" i="10"/>
  <c r="Q300" i="10"/>
  <c r="R300" i="10"/>
  <c r="A301" i="10"/>
  <c r="C301" i="10"/>
  <c r="P301" i="10"/>
  <c r="Q301" i="10"/>
  <c r="R301" i="10"/>
  <c r="A302" i="10"/>
  <c r="C302" i="10"/>
  <c r="P302" i="10"/>
  <c r="Q302" i="10"/>
  <c r="R302" i="10"/>
  <c r="A303" i="10"/>
  <c r="C303" i="10"/>
  <c r="P303" i="10"/>
  <c r="Q303" i="10"/>
  <c r="R303" i="10"/>
  <c r="A304" i="10"/>
  <c r="C304" i="10"/>
  <c r="P304" i="10"/>
  <c r="Q304" i="10"/>
  <c r="R304" i="10"/>
  <c r="A305" i="10"/>
  <c r="C305" i="10"/>
  <c r="P305" i="10"/>
  <c r="Q305" i="10"/>
  <c r="R305" i="10"/>
  <c r="A306" i="10"/>
  <c r="C306" i="10"/>
  <c r="P306" i="10"/>
  <c r="Q306" i="10"/>
  <c r="R306" i="10"/>
  <c r="A307" i="10"/>
  <c r="C307" i="10"/>
  <c r="P307" i="10"/>
  <c r="Q307" i="10"/>
  <c r="R307" i="10"/>
  <c r="A308" i="10"/>
  <c r="C308" i="10"/>
  <c r="P308" i="10"/>
  <c r="Q308" i="10"/>
  <c r="R308" i="10"/>
  <c r="A309" i="10"/>
  <c r="C309" i="10"/>
  <c r="P309" i="10"/>
  <c r="Q309" i="10"/>
  <c r="R309" i="10"/>
  <c r="A310" i="10"/>
  <c r="C310" i="10"/>
  <c r="P310" i="10"/>
  <c r="Q310" i="10"/>
  <c r="R310" i="10"/>
  <c r="A311" i="10"/>
  <c r="C311" i="10"/>
  <c r="P311" i="10"/>
  <c r="Q311" i="10"/>
  <c r="R311" i="10"/>
  <c r="A312" i="10"/>
  <c r="C312" i="10"/>
  <c r="D312" i="10"/>
  <c r="P312" i="10"/>
  <c r="Q312" i="10"/>
  <c r="R312" i="10"/>
  <c r="A313" i="10"/>
  <c r="C313" i="10"/>
  <c r="P313" i="10"/>
  <c r="Q313" i="10"/>
  <c r="R313" i="10"/>
  <c r="A314" i="10"/>
  <c r="C314" i="10"/>
  <c r="P314" i="10"/>
  <c r="Q314" i="10"/>
  <c r="R314" i="10"/>
  <c r="P314" i="4"/>
  <c r="Q314" i="4"/>
  <c r="Q314" i="5"/>
  <c r="R314" i="5"/>
  <c r="P313" i="4"/>
  <c r="Q313" i="4"/>
  <c r="Q313" i="5"/>
  <c r="R313" i="5"/>
  <c r="P312" i="4"/>
  <c r="Q312" i="4"/>
  <c r="Q312" i="5"/>
  <c r="R312" i="5"/>
  <c r="P311" i="4"/>
  <c r="Q311" i="4"/>
  <c r="Q311" i="5"/>
  <c r="R311" i="5"/>
  <c r="P310" i="4"/>
  <c r="Q310" i="4"/>
  <c r="Q310" i="5"/>
  <c r="R310" i="5"/>
  <c r="P309" i="4"/>
  <c r="Q309" i="4"/>
  <c r="Q309" i="5"/>
  <c r="R309" i="5"/>
  <c r="P308" i="4"/>
  <c r="Q308" i="4"/>
  <c r="Q308" i="5"/>
  <c r="R308" i="5"/>
  <c r="P307" i="4"/>
  <c r="Q307" i="4"/>
  <c r="Q307" i="5"/>
  <c r="R307" i="5"/>
  <c r="P306" i="4"/>
  <c r="Q306" i="4"/>
  <c r="Q306" i="5"/>
  <c r="R306" i="5"/>
  <c r="P305" i="4"/>
  <c r="Q305" i="4"/>
  <c r="Q305" i="5"/>
  <c r="R305" i="5"/>
  <c r="P304" i="4"/>
  <c r="Q304" i="4"/>
  <c r="Q304" i="5"/>
  <c r="R304" i="5"/>
  <c r="P303" i="4"/>
  <c r="Q303" i="4"/>
  <c r="Q303" i="5"/>
  <c r="R303" i="5"/>
  <c r="P302" i="4"/>
  <c r="Q302" i="4"/>
  <c r="Q302" i="5"/>
  <c r="R302" i="5"/>
  <c r="P301" i="4"/>
  <c r="Q301" i="4"/>
  <c r="Q301" i="5"/>
  <c r="R301" i="5"/>
  <c r="P300" i="4"/>
  <c r="Q300" i="4"/>
  <c r="Q300" i="5"/>
  <c r="R300" i="5"/>
  <c r="P299" i="4"/>
  <c r="Q299" i="4"/>
  <c r="L299" i="4"/>
  <c r="M299" i="4" s="1"/>
  <c r="Q299" i="5"/>
  <c r="R299" i="5"/>
  <c r="P298" i="4"/>
  <c r="Q298" i="4"/>
  <c r="Q298" i="5"/>
  <c r="R298" i="5"/>
  <c r="P297" i="4"/>
  <c r="Q297" i="4"/>
  <c r="Q297" i="5"/>
  <c r="R297" i="5"/>
  <c r="P296" i="4"/>
  <c r="Q296" i="4"/>
  <c r="Q296" i="5"/>
  <c r="R296" i="5"/>
  <c r="P295" i="4"/>
  <c r="Q295" i="4"/>
  <c r="Q295" i="5"/>
  <c r="R295" i="5"/>
  <c r="P294" i="4"/>
  <c r="Q294" i="4"/>
  <c r="Q294" i="5"/>
  <c r="R294" i="5"/>
  <c r="P293" i="4"/>
  <c r="Q293" i="4"/>
  <c r="Q293" i="5"/>
  <c r="R293" i="5"/>
  <c r="P292" i="4"/>
  <c r="Q292" i="4"/>
  <c r="Q292" i="5"/>
  <c r="R292" i="5"/>
  <c r="P291" i="4"/>
  <c r="Q291" i="4"/>
  <c r="Q291" i="5"/>
  <c r="R291" i="5"/>
  <c r="P290" i="4"/>
  <c r="Q290" i="4"/>
  <c r="Q290" i="5"/>
  <c r="R290" i="5"/>
  <c r="F71" i="2"/>
  <c r="P288" i="4"/>
  <c r="Q288" i="4"/>
  <c r="Q288" i="5"/>
  <c r="R288" i="5"/>
  <c r="P287" i="4"/>
  <c r="Q287" i="4"/>
  <c r="Q287" i="5"/>
  <c r="R287" i="5"/>
  <c r="P286" i="4"/>
  <c r="Q286" i="4"/>
  <c r="Q286" i="5"/>
  <c r="R286" i="5"/>
  <c r="P285" i="4"/>
  <c r="Q285" i="4"/>
  <c r="Q285" i="5"/>
  <c r="R285" i="5"/>
  <c r="L285" i="5"/>
  <c r="P284" i="4"/>
  <c r="Q284" i="4"/>
  <c r="Q284" i="5"/>
  <c r="R284" i="5"/>
  <c r="P283" i="4"/>
  <c r="Q283" i="4"/>
  <c r="Q283" i="5"/>
  <c r="R283" i="5"/>
  <c r="P282" i="4"/>
  <c r="Q282" i="4"/>
  <c r="L282" i="4"/>
  <c r="M282" i="4" s="1"/>
  <c r="Q282" i="5"/>
  <c r="R282" i="5"/>
  <c r="P281" i="4"/>
  <c r="Q281" i="4"/>
  <c r="Q281" i="5"/>
  <c r="R281" i="5"/>
  <c r="P280" i="4"/>
  <c r="Q280" i="4"/>
  <c r="Q280" i="5"/>
  <c r="R280" i="5"/>
  <c r="P279" i="4"/>
  <c r="Q279" i="4"/>
  <c r="Q279" i="5"/>
  <c r="R279" i="5"/>
  <c r="L279" i="5"/>
  <c r="P278" i="4"/>
  <c r="Q278" i="4"/>
  <c r="Q278" i="5"/>
  <c r="R278" i="5"/>
  <c r="P277" i="4"/>
  <c r="Q277" i="4"/>
  <c r="Q277" i="5"/>
  <c r="R277" i="5"/>
  <c r="P276" i="4"/>
  <c r="Q276" i="4"/>
  <c r="Q276" i="5"/>
  <c r="R276" i="5"/>
  <c r="P275" i="4"/>
  <c r="Q275" i="4"/>
  <c r="Q275" i="5"/>
  <c r="R275" i="5"/>
  <c r="P274" i="4"/>
  <c r="Q274" i="4"/>
  <c r="Q274" i="5"/>
  <c r="R274" i="5"/>
  <c r="P273" i="4"/>
  <c r="Q273" i="4"/>
  <c r="Q273" i="5"/>
  <c r="R273" i="5"/>
  <c r="L273" i="5"/>
  <c r="P272" i="4"/>
  <c r="Q272" i="4"/>
  <c r="Q272" i="5"/>
  <c r="R272" i="5"/>
  <c r="P271" i="4"/>
  <c r="Q271" i="4"/>
  <c r="Q271" i="5"/>
  <c r="R271" i="5"/>
  <c r="P270" i="4"/>
  <c r="Q270" i="4"/>
  <c r="Q270" i="5"/>
  <c r="R270" i="5"/>
  <c r="P269" i="4"/>
  <c r="Q269" i="4"/>
  <c r="Q269" i="5"/>
  <c r="R269" i="5"/>
  <c r="P268" i="4"/>
  <c r="Q268" i="4"/>
  <c r="Q268" i="5"/>
  <c r="R268" i="5"/>
  <c r="P267" i="4"/>
  <c r="Q267" i="4"/>
  <c r="Q267" i="5"/>
  <c r="R267" i="5"/>
  <c r="P266" i="4"/>
  <c r="Q266" i="4"/>
  <c r="Q266" i="5"/>
  <c r="R266" i="5"/>
  <c r="P265" i="4"/>
  <c r="Q265" i="4"/>
  <c r="Q265" i="5"/>
  <c r="R265" i="5"/>
  <c r="P264" i="4"/>
  <c r="Q264" i="4"/>
  <c r="Q264" i="5"/>
  <c r="R264" i="5"/>
  <c r="F64" i="2"/>
  <c r="P262" i="4"/>
  <c r="Q262" i="4"/>
  <c r="Q262" i="5"/>
  <c r="R262" i="5"/>
  <c r="P261" i="4"/>
  <c r="Q261" i="4"/>
  <c r="Q261" i="5"/>
  <c r="R261" i="5"/>
  <c r="L261" i="5"/>
  <c r="P260" i="4"/>
  <c r="Q260" i="4"/>
  <c r="Q260" i="5"/>
  <c r="R260" i="5"/>
  <c r="P259" i="4"/>
  <c r="Q259" i="4"/>
  <c r="Q259" i="5"/>
  <c r="R259" i="5"/>
  <c r="P258" i="4"/>
  <c r="Q258" i="4"/>
  <c r="Q258" i="5"/>
  <c r="R258" i="5"/>
  <c r="P257" i="4"/>
  <c r="Q257" i="4"/>
  <c r="Q257" i="5"/>
  <c r="R257" i="5"/>
  <c r="P256" i="4"/>
  <c r="Q256" i="4"/>
  <c r="Q256" i="5"/>
  <c r="R256" i="5"/>
  <c r="P255" i="4"/>
  <c r="Q255" i="4"/>
  <c r="Q255" i="5"/>
  <c r="R255" i="5"/>
  <c r="P254" i="4"/>
  <c r="Q254" i="4"/>
  <c r="Q254" i="5"/>
  <c r="R254" i="5"/>
  <c r="P253" i="4"/>
  <c r="Q253" i="4"/>
  <c r="Q253" i="5"/>
  <c r="R253" i="5"/>
  <c r="P252" i="4"/>
  <c r="Q252" i="4"/>
  <c r="Q252" i="5"/>
  <c r="R252" i="5"/>
  <c r="P251" i="4"/>
  <c r="Q251" i="4"/>
  <c r="Q251" i="5"/>
  <c r="R251" i="5"/>
  <c r="P250" i="4"/>
  <c r="Q250" i="4"/>
  <c r="Q250" i="5"/>
  <c r="R250" i="5"/>
  <c r="P249" i="4"/>
  <c r="Q249" i="4"/>
  <c r="Q249" i="5"/>
  <c r="R249" i="5"/>
  <c r="P248" i="4"/>
  <c r="Q248" i="4"/>
  <c r="Q248" i="5"/>
  <c r="R248" i="5"/>
  <c r="P247" i="4"/>
  <c r="Q247" i="4"/>
  <c r="Q247" i="5"/>
  <c r="R247" i="5"/>
  <c r="P246" i="4"/>
  <c r="Q246" i="4"/>
  <c r="Q246" i="5"/>
  <c r="R246" i="5"/>
  <c r="P245" i="4"/>
  <c r="Q245" i="4"/>
  <c r="Q245" i="5"/>
  <c r="R245" i="5"/>
  <c r="P244" i="4"/>
  <c r="Q244" i="4"/>
  <c r="Q244" i="5"/>
  <c r="R244" i="5"/>
  <c r="L244" i="5"/>
  <c r="P243" i="4"/>
  <c r="Q243" i="4"/>
  <c r="Q243" i="5"/>
  <c r="R243" i="5"/>
  <c r="P242" i="4"/>
  <c r="Q242" i="4"/>
  <c r="Q242" i="5"/>
  <c r="R242" i="5"/>
  <c r="P241" i="4"/>
  <c r="Q241" i="4"/>
  <c r="Q241" i="5"/>
  <c r="R241" i="5"/>
  <c r="P240" i="4"/>
  <c r="Q240" i="4"/>
  <c r="L240" i="4"/>
  <c r="D60" i="2" s="1"/>
  <c r="Q240" i="5"/>
  <c r="R240" i="5"/>
  <c r="P239" i="4"/>
  <c r="Q239" i="4"/>
  <c r="Q239" i="5"/>
  <c r="R239" i="5"/>
  <c r="P238" i="4"/>
  <c r="Q238" i="4"/>
  <c r="Q238" i="5"/>
  <c r="R238" i="5"/>
  <c r="L238" i="5"/>
  <c r="E63" i="2" s="1"/>
  <c r="F58" i="2"/>
  <c r="P236" i="4"/>
  <c r="Q236" i="4"/>
  <c r="Q236" i="5"/>
  <c r="R236" i="5"/>
  <c r="P235" i="4"/>
  <c r="Q235" i="4"/>
  <c r="Q235" i="5"/>
  <c r="R235" i="5"/>
  <c r="P234" i="4"/>
  <c r="Q234" i="4"/>
  <c r="L234" i="4"/>
  <c r="M234" i="4" s="1"/>
  <c r="Q234" i="5"/>
  <c r="R234" i="5"/>
  <c r="P233" i="4"/>
  <c r="Q233" i="4"/>
  <c r="Q233" i="5"/>
  <c r="R233" i="5"/>
  <c r="P232" i="4"/>
  <c r="Q232" i="4"/>
  <c r="Q232" i="5"/>
  <c r="R232" i="5"/>
  <c r="P231" i="4"/>
  <c r="Q231" i="4"/>
  <c r="Q231" i="5"/>
  <c r="R231" i="5"/>
  <c r="L231" i="5"/>
  <c r="P230" i="4"/>
  <c r="Q230" i="4"/>
  <c r="Q230" i="5"/>
  <c r="R230" i="5"/>
  <c r="P229" i="4"/>
  <c r="Q229" i="4"/>
  <c r="Q229" i="5"/>
  <c r="R229" i="5"/>
  <c r="P228" i="4"/>
  <c r="Q228" i="4"/>
  <c r="Q228" i="5"/>
  <c r="R228" i="5"/>
  <c r="P227" i="4"/>
  <c r="Q227" i="4"/>
  <c r="Q227" i="5"/>
  <c r="R227" i="5"/>
  <c r="P226" i="4"/>
  <c r="Q226" i="4"/>
  <c r="Q226" i="5"/>
  <c r="R226" i="5"/>
  <c r="P225" i="4"/>
  <c r="Q225" i="4"/>
  <c r="Q225" i="5"/>
  <c r="R225" i="5"/>
  <c r="P224" i="4"/>
  <c r="Q224" i="4"/>
  <c r="Q224" i="5"/>
  <c r="R224" i="5"/>
  <c r="P223" i="4"/>
  <c r="Q223" i="4"/>
  <c r="Q223" i="5"/>
  <c r="R223" i="5"/>
  <c r="P222" i="4"/>
  <c r="Q222" i="4"/>
  <c r="Q222" i="5"/>
  <c r="R222" i="5"/>
  <c r="P221" i="4"/>
  <c r="Q221" i="4"/>
  <c r="Q221" i="5"/>
  <c r="R221" i="5"/>
  <c r="P220" i="4"/>
  <c r="Q220" i="4"/>
  <c r="Q220" i="5"/>
  <c r="R220" i="5"/>
  <c r="P219" i="4"/>
  <c r="Q219" i="4"/>
  <c r="Q219" i="5"/>
  <c r="R219" i="5"/>
  <c r="P218" i="4"/>
  <c r="Q218" i="4"/>
  <c r="Q218" i="5"/>
  <c r="R218" i="5"/>
  <c r="P217" i="4"/>
  <c r="Q217" i="4"/>
  <c r="Q217" i="5"/>
  <c r="R217" i="5"/>
  <c r="P216" i="4"/>
  <c r="Q216" i="4"/>
  <c r="Q216" i="5"/>
  <c r="R216" i="5"/>
  <c r="P215" i="4"/>
  <c r="Q215" i="4"/>
  <c r="Q215" i="5"/>
  <c r="R215" i="5"/>
  <c r="L215" i="5"/>
  <c r="E56" i="2" s="1"/>
  <c r="P214" i="4"/>
  <c r="Q214" i="4"/>
  <c r="Q214" i="5"/>
  <c r="R214" i="5"/>
  <c r="P213" i="4"/>
  <c r="Q213" i="4"/>
  <c r="Q213" i="5"/>
  <c r="R213" i="5"/>
  <c r="P212" i="4"/>
  <c r="Q212" i="4"/>
  <c r="Q212" i="5"/>
  <c r="R212" i="5"/>
  <c r="L212" i="5"/>
  <c r="F53" i="2"/>
  <c r="P210" i="4"/>
  <c r="Q210" i="4"/>
  <c r="Q210" i="5"/>
  <c r="R210" i="5"/>
  <c r="P209" i="4"/>
  <c r="Q209" i="4"/>
  <c r="Q209" i="5"/>
  <c r="R209" i="5"/>
  <c r="P208" i="4"/>
  <c r="Q208" i="4"/>
  <c r="Q208" i="5"/>
  <c r="R208" i="5"/>
  <c r="P207" i="4"/>
  <c r="Q207" i="4"/>
  <c r="Q207" i="5"/>
  <c r="R207" i="5"/>
  <c r="P206" i="4"/>
  <c r="Q206" i="4"/>
  <c r="Q206" i="5"/>
  <c r="R206" i="5"/>
  <c r="P205" i="4"/>
  <c r="Q205" i="4"/>
  <c r="Q205" i="5"/>
  <c r="R205" i="5"/>
  <c r="P204" i="4"/>
  <c r="Q204" i="4"/>
  <c r="Q204" i="5"/>
  <c r="R204" i="5"/>
  <c r="P203" i="4"/>
  <c r="Q203" i="4"/>
  <c r="Q203" i="5"/>
  <c r="R203" i="5"/>
  <c r="P202" i="4"/>
  <c r="Q202" i="4"/>
  <c r="Q202" i="5"/>
  <c r="R202" i="5"/>
  <c r="P201" i="4"/>
  <c r="Q201" i="4"/>
  <c r="Q201" i="5"/>
  <c r="R201" i="5"/>
  <c r="P200" i="4"/>
  <c r="Q200" i="4"/>
  <c r="Q200" i="5"/>
  <c r="R200" i="5"/>
  <c r="P199" i="4"/>
  <c r="Q199" i="4"/>
  <c r="Q199" i="5"/>
  <c r="R199" i="5"/>
  <c r="P198" i="4"/>
  <c r="Q198" i="4"/>
  <c r="Q198" i="5"/>
  <c r="R198" i="5"/>
  <c r="P197" i="4"/>
  <c r="Q197" i="4"/>
  <c r="Q197" i="5"/>
  <c r="R197" i="5"/>
  <c r="P196" i="4"/>
  <c r="Q196" i="4"/>
  <c r="Q196" i="5"/>
  <c r="R196" i="5"/>
  <c r="P195" i="4"/>
  <c r="Q195" i="4"/>
  <c r="Q195" i="5"/>
  <c r="R195" i="5"/>
  <c r="P194" i="4"/>
  <c r="Q194" i="4"/>
  <c r="Q194" i="5"/>
  <c r="R194" i="5"/>
  <c r="P193" i="4"/>
  <c r="Q193" i="4"/>
  <c r="Q193" i="5"/>
  <c r="R193" i="5"/>
  <c r="P192" i="4"/>
  <c r="Q192" i="4"/>
  <c r="Q192" i="5"/>
  <c r="R192" i="5"/>
  <c r="P191" i="4"/>
  <c r="Q191" i="4"/>
  <c r="Q191" i="5"/>
  <c r="R191" i="5"/>
  <c r="P190" i="4"/>
  <c r="Q190" i="4"/>
  <c r="Q190" i="5"/>
  <c r="R190" i="5"/>
  <c r="L190" i="5"/>
  <c r="E45" i="2" s="1"/>
  <c r="P189" i="4"/>
  <c r="Q189" i="4"/>
  <c r="Q189" i="5"/>
  <c r="R189" i="5"/>
  <c r="P188" i="4"/>
  <c r="Q188" i="4"/>
  <c r="Q188" i="5"/>
  <c r="R188" i="5"/>
  <c r="P187" i="4"/>
  <c r="Q187" i="4"/>
  <c r="Q187" i="5"/>
  <c r="R187" i="5"/>
  <c r="P186" i="4"/>
  <c r="Q186" i="4"/>
  <c r="L186" i="4"/>
  <c r="D46" i="2" s="1"/>
  <c r="Q186" i="5"/>
  <c r="R186" i="5"/>
  <c r="F44" i="2"/>
  <c r="P184" i="4"/>
  <c r="Q184" i="4"/>
  <c r="Q184" i="5"/>
  <c r="R184" i="5"/>
  <c r="P183" i="4"/>
  <c r="Q183" i="4"/>
  <c r="Q183" i="5"/>
  <c r="R183" i="5"/>
  <c r="P182" i="4"/>
  <c r="Q182" i="4"/>
  <c r="Q182" i="5"/>
  <c r="R182" i="5"/>
  <c r="P181" i="4"/>
  <c r="Q181" i="4"/>
  <c r="Q181" i="5"/>
  <c r="R181" i="5"/>
  <c r="P180" i="4"/>
  <c r="Q180" i="4"/>
  <c r="Q180" i="5"/>
  <c r="R180" i="5"/>
  <c r="P179" i="4"/>
  <c r="Q179" i="4"/>
  <c r="Q179" i="5"/>
  <c r="R179" i="5"/>
  <c r="P178" i="4"/>
  <c r="Q178" i="4"/>
  <c r="Q178" i="5"/>
  <c r="R178" i="5"/>
  <c r="P177" i="4"/>
  <c r="Q177" i="4"/>
  <c r="Q177" i="5"/>
  <c r="R177" i="5"/>
  <c r="L177" i="5"/>
  <c r="P176" i="4"/>
  <c r="Q176" i="4"/>
  <c r="Q176" i="5"/>
  <c r="R176" i="5"/>
  <c r="P175" i="4"/>
  <c r="Q175" i="4"/>
  <c r="Q175" i="5"/>
  <c r="R175" i="5"/>
  <c r="P174" i="4"/>
  <c r="Q174" i="4"/>
  <c r="Q174" i="5"/>
  <c r="R174" i="5"/>
  <c r="P173" i="4"/>
  <c r="Q173" i="4"/>
  <c r="Q173" i="5"/>
  <c r="R173" i="5"/>
  <c r="P172" i="4"/>
  <c r="Q172" i="4"/>
  <c r="Q172" i="5"/>
  <c r="R172" i="5"/>
  <c r="P171" i="4"/>
  <c r="Q171" i="4"/>
  <c r="Q171" i="5"/>
  <c r="R171" i="5"/>
  <c r="P170" i="4"/>
  <c r="Q170" i="4"/>
  <c r="Q170" i="5"/>
  <c r="R170" i="5"/>
  <c r="P169" i="4"/>
  <c r="Q169" i="4"/>
  <c r="Q169" i="5"/>
  <c r="R169" i="5"/>
  <c r="P168" i="4"/>
  <c r="Q168" i="4"/>
  <c r="Q168" i="5"/>
  <c r="R168" i="5"/>
  <c r="P167" i="4"/>
  <c r="Q167" i="4"/>
  <c r="Q167" i="5"/>
  <c r="R167" i="5"/>
  <c r="P166" i="4"/>
  <c r="Q166" i="4"/>
  <c r="L166" i="4"/>
  <c r="Q166" i="5"/>
  <c r="R166" i="5"/>
  <c r="P165" i="4"/>
  <c r="Q165" i="4"/>
  <c r="Q165" i="5"/>
  <c r="R165" i="5"/>
  <c r="P164" i="4"/>
  <c r="Q164" i="4"/>
  <c r="Q164" i="5"/>
  <c r="R164" i="5"/>
  <c r="P163" i="4"/>
  <c r="Q163" i="4"/>
  <c r="Q163" i="5"/>
  <c r="R163" i="5"/>
  <c r="P162" i="4"/>
  <c r="Q162" i="4"/>
  <c r="Q162" i="5"/>
  <c r="R162" i="5"/>
  <c r="P161" i="4"/>
  <c r="Q161" i="4"/>
  <c r="Q161" i="5"/>
  <c r="R161" i="5"/>
  <c r="P160" i="4"/>
  <c r="Q160" i="4"/>
  <c r="Q160" i="5"/>
  <c r="R160" i="5"/>
  <c r="F38" i="2"/>
  <c r="P158" i="4"/>
  <c r="Q158" i="4"/>
  <c r="Q158" i="5"/>
  <c r="R158" i="5"/>
  <c r="P157" i="4"/>
  <c r="Q157" i="4"/>
  <c r="Q157" i="5"/>
  <c r="R157" i="5"/>
  <c r="P156" i="4"/>
  <c r="Q156" i="4"/>
  <c r="Q156" i="5"/>
  <c r="R156" i="5"/>
  <c r="P155" i="4"/>
  <c r="Q155" i="4"/>
  <c r="Q155" i="5"/>
  <c r="R155" i="5"/>
  <c r="P154" i="4"/>
  <c r="Q154" i="4"/>
  <c r="Q154" i="5"/>
  <c r="R154" i="5"/>
  <c r="P153" i="4"/>
  <c r="Q153" i="4"/>
  <c r="Q153" i="5"/>
  <c r="R153" i="5"/>
  <c r="P152" i="4"/>
  <c r="Q152" i="4"/>
  <c r="Q152" i="5"/>
  <c r="R152" i="5"/>
  <c r="P151" i="4"/>
  <c r="Q151" i="4"/>
  <c r="Q151" i="5"/>
  <c r="R151" i="5"/>
  <c r="P150" i="4"/>
  <c r="Q150" i="4"/>
  <c r="Q150" i="5"/>
  <c r="R150" i="5"/>
  <c r="P149" i="4"/>
  <c r="Q149" i="4"/>
  <c r="Q149" i="5"/>
  <c r="R149" i="5"/>
  <c r="P148" i="4"/>
  <c r="Q148" i="4"/>
  <c r="Q148" i="5"/>
  <c r="R148" i="5"/>
  <c r="L148" i="5"/>
  <c r="P147" i="4"/>
  <c r="Q147" i="4"/>
  <c r="Q147" i="5"/>
  <c r="R147" i="5"/>
  <c r="P146" i="4"/>
  <c r="Q146" i="4"/>
  <c r="Q146" i="5"/>
  <c r="R146" i="5"/>
  <c r="P145" i="4"/>
  <c r="Q145" i="4"/>
  <c r="Q145" i="5"/>
  <c r="R145" i="5"/>
  <c r="P144" i="4"/>
  <c r="Q144" i="4"/>
  <c r="Q144" i="5"/>
  <c r="R144" i="5"/>
  <c r="P143" i="4"/>
  <c r="Q143" i="4"/>
  <c r="Q143" i="5"/>
  <c r="R143" i="5"/>
  <c r="P142" i="4"/>
  <c r="Q142" i="4"/>
  <c r="Q142" i="5"/>
  <c r="R142" i="5"/>
  <c r="P141" i="4"/>
  <c r="Q141" i="4"/>
  <c r="Q141" i="5"/>
  <c r="R141" i="5"/>
  <c r="P140" i="4"/>
  <c r="Q140" i="4"/>
  <c r="Q140" i="5"/>
  <c r="R140" i="5"/>
  <c r="P139" i="4"/>
  <c r="Q139" i="4"/>
  <c r="Q139" i="5"/>
  <c r="R139" i="5"/>
  <c r="P138" i="4"/>
  <c r="Q138" i="4"/>
  <c r="Q138" i="5"/>
  <c r="R138" i="5"/>
  <c r="P137" i="4"/>
  <c r="Q137" i="4"/>
  <c r="Q137" i="5"/>
  <c r="R137" i="5"/>
  <c r="P136" i="4"/>
  <c r="Q136" i="4"/>
  <c r="Q136" i="5"/>
  <c r="R136" i="5"/>
  <c r="P135" i="4"/>
  <c r="Q135" i="4"/>
  <c r="Q135" i="5"/>
  <c r="R135" i="5"/>
  <c r="P134" i="4"/>
  <c r="Q134" i="4"/>
  <c r="Q134" i="5"/>
  <c r="R134" i="5"/>
  <c r="L134" i="5"/>
  <c r="E31" i="2" s="1"/>
  <c r="F29" i="2"/>
  <c r="P132" i="4"/>
  <c r="Q132" i="4"/>
  <c r="Q132" i="5"/>
  <c r="R132" i="5"/>
  <c r="P131" i="4"/>
  <c r="Q131" i="4"/>
  <c r="Q131" i="5"/>
  <c r="R131" i="5"/>
  <c r="P130" i="4"/>
  <c r="Q130" i="4"/>
  <c r="Q130" i="5"/>
  <c r="R130" i="5"/>
  <c r="P129" i="4"/>
  <c r="Q129" i="4"/>
  <c r="Q129" i="5"/>
  <c r="R129" i="5"/>
  <c r="P128" i="4"/>
  <c r="Q128" i="4"/>
  <c r="Q128" i="5"/>
  <c r="R128" i="5"/>
  <c r="P127" i="4"/>
  <c r="Q127" i="4"/>
  <c r="Q127" i="5"/>
  <c r="R127" i="5"/>
  <c r="P126" i="4"/>
  <c r="Q126" i="4"/>
  <c r="Q126" i="5"/>
  <c r="R126" i="5"/>
  <c r="P125" i="4"/>
  <c r="Q125" i="4"/>
  <c r="Q125" i="5"/>
  <c r="R125" i="5"/>
  <c r="P124" i="4"/>
  <c r="Q124" i="4"/>
  <c r="Q124" i="5"/>
  <c r="R124" i="5"/>
  <c r="L124" i="5"/>
  <c r="P123" i="4"/>
  <c r="Q123" i="4"/>
  <c r="Q123" i="5"/>
  <c r="R123" i="5"/>
  <c r="P122" i="4"/>
  <c r="Q122" i="4"/>
  <c r="L122" i="4"/>
  <c r="M122" i="4" s="1"/>
  <c r="Q122" i="5"/>
  <c r="R122" i="5"/>
  <c r="P121" i="4"/>
  <c r="Q121" i="4"/>
  <c r="Q121" i="5"/>
  <c r="R121" i="5"/>
  <c r="P120" i="4"/>
  <c r="Q120" i="4"/>
  <c r="Q120" i="5"/>
  <c r="R120" i="5"/>
  <c r="P119" i="4"/>
  <c r="Q119" i="4"/>
  <c r="Q119" i="5"/>
  <c r="R119" i="5"/>
  <c r="P118" i="4"/>
  <c r="Q118" i="4"/>
  <c r="Q118" i="5"/>
  <c r="R118" i="5"/>
  <c r="P117" i="4"/>
  <c r="Q117" i="4"/>
  <c r="Q117" i="5"/>
  <c r="R117" i="5"/>
  <c r="P116" i="4"/>
  <c r="Q116" i="4"/>
  <c r="Q116" i="5"/>
  <c r="R116" i="5"/>
  <c r="P115" i="4"/>
  <c r="Q115" i="4"/>
  <c r="Q115" i="5"/>
  <c r="R115" i="5"/>
  <c r="P114" i="4"/>
  <c r="Q114" i="4"/>
  <c r="Q114" i="5"/>
  <c r="R114" i="5"/>
  <c r="P113" i="4"/>
  <c r="Q113" i="4"/>
  <c r="Q113" i="5"/>
  <c r="R113" i="5"/>
  <c r="P112" i="4"/>
  <c r="Q112" i="4"/>
  <c r="L112" i="4"/>
  <c r="Q112" i="5"/>
  <c r="R112" i="5"/>
  <c r="P111" i="4"/>
  <c r="Q111" i="4"/>
  <c r="Q111" i="5"/>
  <c r="R111" i="5"/>
  <c r="P110" i="4"/>
  <c r="Q110" i="4"/>
  <c r="Q110" i="5"/>
  <c r="R110" i="5"/>
  <c r="P109" i="4"/>
  <c r="Q109" i="4"/>
  <c r="Q109" i="5"/>
  <c r="R109" i="5"/>
  <c r="P108" i="4"/>
  <c r="Q108" i="4"/>
  <c r="Q108" i="5"/>
  <c r="R108" i="5"/>
  <c r="F21" i="2"/>
  <c r="P106" i="4"/>
  <c r="Q106" i="4"/>
  <c r="Q106" i="5"/>
  <c r="R106" i="5"/>
  <c r="P105" i="4"/>
  <c r="Q105" i="4"/>
  <c r="Q105" i="5"/>
  <c r="R105" i="5"/>
  <c r="P104" i="4"/>
  <c r="Q104" i="4"/>
  <c r="Q104" i="5"/>
  <c r="R104" i="5"/>
  <c r="P103" i="4"/>
  <c r="Q103" i="4"/>
  <c r="Q103" i="5"/>
  <c r="R103" i="5"/>
  <c r="P102" i="4"/>
  <c r="Q102" i="4"/>
  <c r="Q102" i="5"/>
  <c r="R102" i="5"/>
  <c r="P101" i="4"/>
  <c r="Q101" i="4"/>
  <c r="Q101" i="5"/>
  <c r="R101" i="5"/>
  <c r="L101" i="5"/>
  <c r="P100" i="4"/>
  <c r="Q100" i="4"/>
  <c r="Q100" i="5"/>
  <c r="R100" i="5"/>
  <c r="P99" i="4"/>
  <c r="Q99" i="4"/>
  <c r="Q99" i="5"/>
  <c r="R99" i="5"/>
  <c r="P98" i="4"/>
  <c r="Q98" i="4"/>
  <c r="Q98" i="5"/>
  <c r="R98" i="5"/>
  <c r="P97" i="4"/>
  <c r="Q97" i="4"/>
  <c r="Q97" i="5"/>
  <c r="R97" i="5"/>
  <c r="P96" i="4"/>
  <c r="Q96" i="4"/>
  <c r="Q96" i="5"/>
  <c r="R96" i="5"/>
  <c r="P95" i="4"/>
  <c r="Q95" i="4"/>
  <c r="Q95" i="5"/>
  <c r="R95" i="5"/>
  <c r="P94" i="4"/>
  <c r="Q94" i="4"/>
  <c r="Q94" i="5"/>
  <c r="R94" i="5"/>
  <c r="L94" i="5"/>
  <c r="P93" i="4"/>
  <c r="Q93" i="4"/>
  <c r="Q93" i="5"/>
  <c r="R93" i="5"/>
  <c r="P92" i="4"/>
  <c r="Q92" i="4"/>
  <c r="Q92" i="5"/>
  <c r="R92" i="5"/>
  <c r="P91" i="4"/>
  <c r="Q91" i="4"/>
  <c r="Q91" i="5"/>
  <c r="R91" i="5"/>
  <c r="P90" i="4"/>
  <c r="Q90" i="4"/>
  <c r="Q90" i="5"/>
  <c r="R90" i="5"/>
  <c r="P89" i="4"/>
  <c r="Q89" i="4"/>
  <c r="Q89" i="5"/>
  <c r="R89" i="5"/>
  <c r="P88" i="4"/>
  <c r="Q88" i="4"/>
  <c r="Q88" i="5"/>
  <c r="R88" i="5"/>
  <c r="P87" i="4"/>
  <c r="Q87" i="4"/>
  <c r="Q87" i="5"/>
  <c r="R87" i="5"/>
  <c r="P86" i="4"/>
  <c r="Q86" i="4"/>
  <c r="Q86" i="5"/>
  <c r="R86" i="5"/>
  <c r="P85" i="4"/>
  <c r="Q85" i="4"/>
  <c r="Q85" i="5"/>
  <c r="R85" i="5"/>
  <c r="L85" i="5"/>
  <c r="E14" i="2" s="1"/>
  <c r="P84" i="4"/>
  <c r="Q84" i="4"/>
  <c r="L84" i="4"/>
  <c r="Q84" i="5"/>
  <c r="R84" i="5"/>
  <c r="P83" i="4"/>
  <c r="Q83" i="4"/>
  <c r="Q83" i="5"/>
  <c r="R83" i="5"/>
  <c r="P82" i="4"/>
  <c r="Q82" i="4"/>
  <c r="Q82" i="5"/>
  <c r="R82" i="5"/>
  <c r="P80" i="4"/>
  <c r="Q80" i="4"/>
  <c r="Q80" i="5"/>
  <c r="R80" i="5"/>
  <c r="P79" i="4"/>
  <c r="Q79" i="4"/>
  <c r="Q79" i="5"/>
  <c r="R79" i="5"/>
  <c r="P78" i="4"/>
  <c r="Q78" i="4"/>
  <c r="Q78" i="5"/>
  <c r="R78" i="5"/>
  <c r="P77" i="4"/>
  <c r="Q77" i="4"/>
  <c r="Q77" i="5"/>
  <c r="R77" i="5"/>
  <c r="P76" i="4"/>
  <c r="Q76" i="4"/>
  <c r="Q76" i="5"/>
  <c r="R76" i="5"/>
  <c r="P75" i="4"/>
  <c r="Q75" i="4"/>
  <c r="Q75" i="5"/>
  <c r="R75" i="5"/>
  <c r="P74" i="4"/>
  <c r="Q74" i="4"/>
  <c r="Q74" i="5"/>
  <c r="R74" i="5"/>
  <c r="P73" i="4"/>
  <c r="Q73" i="4"/>
  <c r="Q73" i="5"/>
  <c r="R73" i="5"/>
  <c r="P72" i="4"/>
  <c r="Q72" i="4"/>
  <c r="Q72" i="5"/>
  <c r="R72" i="5"/>
  <c r="P71" i="4"/>
  <c r="Q71" i="4"/>
  <c r="Q71" i="5"/>
  <c r="R71" i="5"/>
  <c r="L71" i="5"/>
  <c r="P70" i="4"/>
  <c r="Q70" i="4"/>
  <c r="Q70" i="5"/>
  <c r="R70" i="5"/>
  <c r="P69" i="4"/>
  <c r="Q69" i="4"/>
  <c r="Q69" i="5"/>
  <c r="R69" i="5"/>
  <c r="P68" i="4"/>
  <c r="Q68" i="4"/>
  <c r="Q68" i="5"/>
  <c r="R68" i="5"/>
  <c r="P67" i="4"/>
  <c r="Q67" i="4"/>
  <c r="Q67" i="5"/>
  <c r="R67" i="5"/>
  <c r="P66" i="4"/>
  <c r="Q66" i="4"/>
  <c r="Q66" i="5"/>
  <c r="R66" i="5"/>
  <c r="P65" i="4"/>
  <c r="Q65" i="4"/>
  <c r="L65" i="4"/>
  <c r="Q65" i="5"/>
  <c r="R65" i="5"/>
  <c r="P64" i="4"/>
  <c r="Q64" i="4"/>
  <c r="Q64" i="5"/>
  <c r="R64" i="5"/>
  <c r="L64" i="5"/>
  <c r="E12" i="2" s="1"/>
  <c r="P63" i="4"/>
  <c r="Q63" i="4"/>
  <c r="Q63" i="5"/>
  <c r="R63" i="5"/>
  <c r="P62" i="4"/>
  <c r="Q62" i="4"/>
  <c r="Q62" i="5"/>
  <c r="R62" i="5"/>
  <c r="P61" i="4"/>
  <c r="Q61" i="4"/>
  <c r="Q61" i="5"/>
  <c r="R61" i="5"/>
  <c r="P60" i="4"/>
  <c r="Q60" i="4"/>
  <c r="Q60" i="5"/>
  <c r="R60" i="5"/>
  <c r="P59" i="4"/>
  <c r="Q59" i="4"/>
  <c r="Q59" i="5"/>
  <c r="R59" i="5"/>
  <c r="L59" i="5"/>
  <c r="E6" i="2" s="1"/>
  <c r="P58" i="4"/>
  <c r="Q58" i="4"/>
  <c r="Q58" i="5"/>
  <c r="R58" i="5"/>
  <c r="P57" i="4"/>
  <c r="Q57" i="4"/>
  <c r="Q57" i="5"/>
  <c r="R57" i="5"/>
  <c r="P56" i="4"/>
  <c r="Q56" i="4"/>
  <c r="Q56" i="5"/>
  <c r="R56" i="5"/>
  <c r="P54" i="4"/>
  <c r="Q54" i="4"/>
  <c r="L54" i="4"/>
  <c r="M54" i="4" s="1"/>
  <c r="Q54" i="5"/>
  <c r="R54" i="5"/>
  <c r="P53" i="4"/>
  <c r="Q53" i="4"/>
  <c r="Q53" i="5"/>
  <c r="R53" i="5"/>
  <c r="P52" i="4"/>
  <c r="Q52" i="4"/>
  <c r="Q52" i="5"/>
  <c r="R52" i="5"/>
  <c r="P51" i="4"/>
  <c r="Q51" i="4"/>
  <c r="Q51" i="5"/>
  <c r="R51" i="5"/>
  <c r="P50" i="4"/>
  <c r="Q50" i="4"/>
  <c r="Q50" i="5"/>
  <c r="R50" i="5"/>
  <c r="P49" i="4"/>
  <c r="Q49" i="4"/>
  <c r="Q49" i="5"/>
  <c r="R49" i="5"/>
  <c r="P48" i="4"/>
  <c r="Q48" i="4"/>
  <c r="Q48" i="5"/>
  <c r="R48" i="5"/>
  <c r="P47" i="4"/>
  <c r="Q47" i="4"/>
  <c r="L47" i="4"/>
  <c r="Q47" i="5"/>
  <c r="R47" i="5"/>
  <c r="P46" i="4"/>
  <c r="Q46" i="4"/>
  <c r="Q46" i="5"/>
  <c r="R46" i="5"/>
  <c r="P45" i="4"/>
  <c r="Q45" i="4"/>
  <c r="Q45" i="5"/>
  <c r="R45" i="5"/>
  <c r="P44" i="4"/>
  <c r="Q44" i="4"/>
  <c r="Q44" i="5"/>
  <c r="R44" i="5"/>
  <c r="L44" i="5"/>
  <c r="P43" i="4"/>
  <c r="Q43" i="4"/>
  <c r="L43" i="4"/>
  <c r="M43" i="4" s="1"/>
  <c r="Q43" i="5"/>
  <c r="R43" i="5"/>
  <c r="P42" i="4"/>
  <c r="Q42" i="4"/>
  <c r="L42" i="4"/>
  <c r="M42" i="4" s="1"/>
  <c r="Q42" i="5"/>
  <c r="R42" i="5"/>
  <c r="P41" i="4"/>
  <c r="Q41" i="4"/>
  <c r="Q41" i="5"/>
  <c r="R41" i="5"/>
  <c r="P40" i="4"/>
  <c r="Q40" i="4"/>
  <c r="Q40" i="5"/>
  <c r="R40" i="5"/>
  <c r="L40" i="5"/>
  <c r="P39" i="4"/>
  <c r="Q39" i="4"/>
  <c r="Q39" i="5"/>
  <c r="R39" i="5"/>
  <c r="P38" i="4"/>
  <c r="Q38" i="4"/>
  <c r="L38" i="4"/>
  <c r="M38" i="4" s="1"/>
  <c r="Q38" i="5"/>
  <c r="R38" i="5"/>
  <c r="P37" i="4"/>
  <c r="Q37" i="4"/>
  <c r="Q37" i="5"/>
  <c r="R37" i="5"/>
  <c r="P36" i="4"/>
  <c r="Q36" i="4"/>
  <c r="Q36" i="5"/>
  <c r="R36" i="5"/>
  <c r="P35" i="4"/>
  <c r="Q35" i="4"/>
  <c r="Q35" i="5"/>
  <c r="R35" i="5"/>
  <c r="P34" i="4"/>
  <c r="Q34" i="4"/>
  <c r="Q34" i="5"/>
  <c r="R34" i="5"/>
  <c r="P33" i="4"/>
  <c r="Q33" i="4"/>
  <c r="Q33" i="5"/>
  <c r="R33" i="5"/>
  <c r="P32" i="4"/>
  <c r="Q32" i="4"/>
  <c r="Q32" i="5"/>
  <c r="R32" i="5"/>
  <c r="P31" i="4"/>
  <c r="Q31" i="4"/>
  <c r="Q31" i="5"/>
  <c r="R31" i="5"/>
  <c r="P30" i="4"/>
  <c r="Q30" i="4"/>
  <c r="Q30" i="5"/>
  <c r="R30" i="5"/>
  <c r="P28" i="4"/>
  <c r="Q28" i="4"/>
  <c r="Q28" i="5"/>
  <c r="R28" i="5"/>
  <c r="L28" i="5"/>
  <c r="P27" i="4"/>
  <c r="Q27" i="4"/>
  <c r="Q27" i="5"/>
  <c r="R27" i="5"/>
  <c r="P26" i="4"/>
  <c r="Q26" i="4"/>
  <c r="L26" i="4"/>
  <c r="M26" i="4" s="1"/>
  <c r="Q26" i="5"/>
  <c r="R26" i="5"/>
  <c r="P25" i="4"/>
  <c r="Q25" i="4"/>
  <c r="Q25" i="5"/>
  <c r="R25" i="5"/>
  <c r="L25" i="5"/>
  <c r="P24" i="4"/>
  <c r="Q24" i="4"/>
  <c r="Q24" i="5"/>
  <c r="R24" i="5"/>
  <c r="P23" i="4"/>
  <c r="Q23" i="4"/>
  <c r="Q23" i="5"/>
  <c r="R23" i="5"/>
  <c r="P22" i="4"/>
  <c r="Q22" i="4"/>
  <c r="Q22" i="5"/>
  <c r="R22" i="5"/>
  <c r="P21" i="4"/>
  <c r="Q21" i="4"/>
  <c r="Q21" i="5"/>
  <c r="R21" i="5"/>
  <c r="P20" i="4"/>
  <c r="Q20" i="4"/>
  <c r="Q20" i="5"/>
  <c r="R20" i="5"/>
  <c r="P19" i="4"/>
  <c r="Q19" i="4"/>
  <c r="Q19" i="5"/>
  <c r="R19" i="5"/>
  <c r="P18" i="4"/>
  <c r="Q18" i="4"/>
  <c r="Q18" i="5"/>
  <c r="R18" i="5"/>
  <c r="P17" i="4"/>
  <c r="Q17" i="4"/>
  <c r="Q17" i="5"/>
  <c r="R17" i="5"/>
  <c r="P16" i="4"/>
  <c r="Q16" i="4"/>
  <c r="Q16" i="5"/>
  <c r="R16" i="5"/>
  <c r="P15" i="4"/>
  <c r="Q15" i="4"/>
  <c r="Q15" i="5"/>
  <c r="R15" i="5"/>
  <c r="L15" i="5"/>
  <c r="P14" i="4"/>
  <c r="Q14" i="4"/>
  <c r="Q14" i="5"/>
  <c r="R14" i="5"/>
  <c r="P13" i="4"/>
  <c r="Q13" i="4"/>
  <c r="Q13" i="5"/>
  <c r="R13" i="5"/>
  <c r="P12" i="4"/>
  <c r="Q12" i="4"/>
  <c r="Q12" i="5"/>
  <c r="R12" i="5"/>
  <c r="P11" i="4"/>
  <c r="Q11" i="4"/>
  <c r="Q11" i="5"/>
  <c r="R11" i="5"/>
  <c r="P10" i="4"/>
  <c r="Q10" i="4"/>
  <c r="Q10" i="5"/>
  <c r="R10" i="5"/>
  <c r="P9" i="4"/>
  <c r="Q9" i="4"/>
  <c r="Q9" i="5"/>
  <c r="R9" i="5"/>
  <c r="P8" i="4"/>
  <c r="Q8" i="4"/>
  <c r="P5" i="4"/>
  <c r="Q5" i="4"/>
  <c r="P7" i="4"/>
  <c r="Q7" i="4"/>
  <c r="L7" i="4"/>
  <c r="Q8" i="5"/>
  <c r="R8" i="5"/>
  <c r="L8" i="5"/>
  <c r="Q7" i="5"/>
  <c r="R7" i="5"/>
  <c r="Q5" i="5"/>
  <c r="R5" i="5"/>
  <c r="Q4" i="5"/>
  <c r="R4" i="5"/>
  <c r="L263" i="5"/>
  <c r="L263" i="4"/>
  <c r="L237" i="4"/>
  <c r="R4" i="4"/>
  <c r="R314" i="4"/>
  <c r="R313" i="4"/>
  <c r="R312" i="4"/>
  <c r="R311" i="4"/>
  <c r="R310" i="4"/>
  <c r="R309" i="4"/>
  <c r="R308" i="4"/>
  <c r="R307" i="4"/>
  <c r="R306" i="4"/>
  <c r="R305" i="4"/>
  <c r="R304" i="4"/>
  <c r="R303" i="4"/>
  <c r="R302" i="4"/>
  <c r="R301" i="4"/>
  <c r="R300" i="4"/>
  <c r="R299" i="4"/>
  <c r="R298" i="4"/>
  <c r="R297" i="4"/>
  <c r="R296" i="4"/>
  <c r="R295" i="4"/>
  <c r="J76" i="2" s="1"/>
  <c r="R294" i="4"/>
  <c r="R293" i="4"/>
  <c r="R292" i="4"/>
  <c r="R291" i="4"/>
  <c r="J74" i="2" s="1"/>
  <c r="R290" i="4"/>
  <c r="J73" i="2" s="1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R271" i="4"/>
  <c r="R270" i="4"/>
  <c r="R269" i="4"/>
  <c r="J70" i="2" s="1"/>
  <c r="R268" i="4"/>
  <c r="R267" i="4"/>
  <c r="R266" i="4"/>
  <c r="J65" i="2" s="1"/>
  <c r="R265" i="4"/>
  <c r="R264" i="4"/>
  <c r="R262" i="4"/>
  <c r="R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J61" i="2" s="1"/>
  <c r="R240" i="4"/>
  <c r="R239" i="4"/>
  <c r="J59" i="2" s="1"/>
  <c r="R238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J55" i="2" s="1"/>
  <c r="R213" i="4"/>
  <c r="R212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J49" i="2" s="1"/>
  <c r="R186" i="4"/>
  <c r="J46" i="2" s="1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J43" i="2" s="1"/>
  <c r="R163" i="4"/>
  <c r="R162" i="4"/>
  <c r="J39" i="2" s="1"/>
  <c r="R161" i="4"/>
  <c r="J40" i="2" s="1"/>
  <c r="R160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J30" i="2" s="1"/>
  <c r="R138" i="4"/>
  <c r="R137" i="4"/>
  <c r="J33" i="2" s="1"/>
  <c r="R136" i="4"/>
  <c r="R135" i="4"/>
  <c r="R134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J27" i="2" s="1"/>
  <c r="R110" i="4"/>
  <c r="R109" i="4"/>
  <c r="R108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J19" i="2" s="1"/>
  <c r="R86" i="4"/>
  <c r="J15" i="2" s="1"/>
  <c r="R85" i="4"/>
  <c r="R84" i="4"/>
  <c r="R83" i="4"/>
  <c r="R82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J12" i="2" s="1"/>
  <c r="R63" i="4"/>
  <c r="R62" i="4"/>
  <c r="J4" i="2" s="1"/>
  <c r="R61" i="4"/>
  <c r="J5" i="2" s="1"/>
  <c r="R60" i="4"/>
  <c r="R59" i="4"/>
  <c r="R58" i="4"/>
  <c r="J8" i="2" s="1"/>
  <c r="R57" i="4"/>
  <c r="R56" i="4"/>
  <c r="J9" i="2" s="1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P7" i="3"/>
  <c r="Q7" i="3"/>
  <c r="P6" i="3"/>
  <c r="Q6" i="3"/>
  <c r="P5" i="3"/>
  <c r="Q5" i="3"/>
  <c r="C314" i="6"/>
  <c r="N314" i="6"/>
  <c r="O314" i="6"/>
  <c r="L314" i="6"/>
  <c r="C313" i="6"/>
  <c r="N313" i="6"/>
  <c r="O313" i="6"/>
  <c r="C312" i="6"/>
  <c r="N312" i="6"/>
  <c r="O312" i="6"/>
  <c r="L312" i="6"/>
  <c r="C311" i="6"/>
  <c r="N311" i="6"/>
  <c r="O311" i="6"/>
  <c r="C310" i="6"/>
  <c r="N310" i="6"/>
  <c r="O310" i="6"/>
  <c r="C309" i="6"/>
  <c r="N309" i="6"/>
  <c r="O309" i="6"/>
  <c r="L309" i="6"/>
  <c r="C308" i="6"/>
  <c r="N308" i="6"/>
  <c r="O308" i="6"/>
  <c r="C307" i="6"/>
  <c r="N307" i="6"/>
  <c r="O307" i="6"/>
  <c r="C306" i="6"/>
  <c r="N306" i="6"/>
  <c r="O306" i="6"/>
  <c r="C305" i="6"/>
  <c r="N305" i="6"/>
  <c r="O305" i="6"/>
  <c r="C304" i="6"/>
  <c r="N304" i="6"/>
  <c r="O304" i="6"/>
  <c r="C303" i="6"/>
  <c r="N303" i="6"/>
  <c r="O303" i="6"/>
  <c r="C302" i="6"/>
  <c r="N302" i="6"/>
  <c r="O302" i="6"/>
  <c r="C301" i="6"/>
  <c r="N301" i="6"/>
  <c r="O301" i="6"/>
  <c r="C300" i="6"/>
  <c r="N300" i="6"/>
  <c r="O300" i="6"/>
  <c r="C299" i="6"/>
  <c r="N299" i="6"/>
  <c r="O299" i="6"/>
  <c r="C298" i="6"/>
  <c r="N298" i="6"/>
  <c r="O298" i="6"/>
  <c r="C297" i="6"/>
  <c r="N297" i="6"/>
  <c r="O297" i="6"/>
  <c r="C296" i="6"/>
  <c r="N296" i="6"/>
  <c r="O296" i="6"/>
  <c r="C295" i="6"/>
  <c r="N295" i="6"/>
  <c r="O295" i="6"/>
  <c r="C294" i="6"/>
  <c r="N294" i="6"/>
  <c r="O294" i="6"/>
  <c r="C293" i="6"/>
  <c r="N293" i="6"/>
  <c r="O293" i="6"/>
  <c r="C292" i="6"/>
  <c r="N292" i="6"/>
  <c r="O292" i="6"/>
  <c r="C291" i="6"/>
  <c r="N291" i="6"/>
  <c r="O291" i="6"/>
  <c r="C290" i="6"/>
  <c r="N290" i="6"/>
  <c r="O290" i="6"/>
  <c r="C288" i="6"/>
  <c r="N288" i="6"/>
  <c r="O288" i="6"/>
  <c r="C287" i="6"/>
  <c r="N287" i="6"/>
  <c r="O287" i="6"/>
  <c r="C286" i="6"/>
  <c r="N286" i="6"/>
  <c r="O286" i="6"/>
  <c r="L286" i="6"/>
  <c r="C285" i="6"/>
  <c r="N285" i="6"/>
  <c r="O285" i="6"/>
  <c r="C284" i="6"/>
  <c r="N284" i="6"/>
  <c r="O284" i="6"/>
  <c r="L284" i="6"/>
  <c r="C283" i="6"/>
  <c r="N283" i="6"/>
  <c r="O283" i="6"/>
  <c r="C282" i="6"/>
  <c r="N282" i="6"/>
  <c r="O282" i="6"/>
  <c r="C281" i="6"/>
  <c r="N281" i="6"/>
  <c r="O281" i="6"/>
  <c r="C280" i="6"/>
  <c r="N280" i="6"/>
  <c r="O280" i="6"/>
  <c r="C279" i="6"/>
  <c r="N279" i="6"/>
  <c r="O279" i="6"/>
  <c r="C278" i="6"/>
  <c r="N278" i="6"/>
  <c r="O278" i="6"/>
  <c r="C277" i="6"/>
  <c r="N277" i="6"/>
  <c r="O277" i="6"/>
  <c r="C276" i="6"/>
  <c r="N276" i="6"/>
  <c r="O276" i="6"/>
  <c r="C275" i="6"/>
  <c r="N275" i="6"/>
  <c r="O275" i="6"/>
  <c r="C274" i="6"/>
  <c r="N274" i="6"/>
  <c r="O274" i="6"/>
  <c r="C273" i="6"/>
  <c r="N273" i="6"/>
  <c r="O273" i="6"/>
  <c r="C272" i="6"/>
  <c r="N272" i="6"/>
  <c r="O272" i="6"/>
  <c r="C271" i="6"/>
  <c r="N271" i="6"/>
  <c r="O271" i="6"/>
  <c r="C270" i="6"/>
  <c r="N270" i="6"/>
  <c r="O270" i="6"/>
  <c r="C269" i="6"/>
  <c r="N269" i="6"/>
  <c r="O269" i="6"/>
  <c r="C268" i="6"/>
  <c r="N268" i="6"/>
  <c r="O268" i="6"/>
  <c r="C267" i="6"/>
  <c r="N267" i="6"/>
  <c r="O267" i="6"/>
  <c r="L267" i="6"/>
  <c r="K68" i="2" s="1"/>
  <c r="C266" i="6"/>
  <c r="N266" i="6"/>
  <c r="O266" i="6"/>
  <c r="C265" i="6"/>
  <c r="N265" i="6"/>
  <c r="O265" i="6"/>
  <c r="L265" i="6"/>
  <c r="K66" i="2" s="1"/>
  <c r="C264" i="6"/>
  <c r="N264" i="6"/>
  <c r="O264" i="6"/>
  <c r="C262" i="6"/>
  <c r="N262" i="6"/>
  <c r="O262" i="6"/>
  <c r="C261" i="6"/>
  <c r="N261" i="6"/>
  <c r="O261" i="6"/>
  <c r="C260" i="6"/>
  <c r="N260" i="6"/>
  <c r="O260" i="6"/>
  <c r="C259" i="6"/>
  <c r="N259" i="6"/>
  <c r="O259" i="6"/>
  <c r="C258" i="6"/>
  <c r="N258" i="6"/>
  <c r="O258" i="6"/>
  <c r="C257" i="6"/>
  <c r="N257" i="6"/>
  <c r="O257" i="6"/>
  <c r="C256" i="6"/>
  <c r="N256" i="6"/>
  <c r="O256" i="6"/>
  <c r="C255" i="6"/>
  <c r="N255" i="6"/>
  <c r="O255" i="6"/>
  <c r="C254" i="6"/>
  <c r="N254" i="6"/>
  <c r="O254" i="6"/>
  <c r="C253" i="6"/>
  <c r="N253" i="6"/>
  <c r="O253" i="6"/>
  <c r="C252" i="6"/>
  <c r="N252" i="6"/>
  <c r="O252" i="6"/>
  <c r="C251" i="6"/>
  <c r="N251" i="6"/>
  <c r="O251" i="6"/>
  <c r="C250" i="6"/>
  <c r="N250" i="6"/>
  <c r="O250" i="6"/>
  <c r="C249" i="6"/>
  <c r="N249" i="6"/>
  <c r="O249" i="6"/>
  <c r="C248" i="6"/>
  <c r="N248" i="6"/>
  <c r="O248" i="6"/>
  <c r="C247" i="6"/>
  <c r="N247" i="6"/>
  <c r="O247" i="6"/>
  <c r="C246" i="6"/>
  <c r="N246" i="6"/>
  <c r="O246" i="6"/>
  <c r="L246" i="6"/>
  <c r="C245" i="6"/>
  <c r="N245" i="6"/>
  <c r="O245" i="6"/>
  <c r="L245" i="6"/>
  <c r="C244" i="6"/>
  <c r="N244" i="6"/>
  <c r="O244" i="6"/>
  <c r="C243" i="6"/>
  <c r="N243" i="6"/>
  <c r="O243" i="6"/>
  <c r="L243" i="6"/>
  <c r="K62" i="2" s="1"/>
  <c r="C242" i="6"/>
  <c r="N242" i="6"/>
  <c r="O242" i="6"/>
  <c r="C241" i="6"/>
  <c r="N241" i="6"/>
  <c r="O241" i="6"/>
  <c r="L241" i="6"/>
  <c r="K61" i="2" s="1"/>
  <c r="C240" i="6"/>
  <c r="N240" i="6"/>
  <c r="O240" i="6"/>
  <c r="C239" i="6"/>
  <c r="N239" i="6"/>
  <c r="O239" i="6"/>
  <c r="L239" i="6"/>
  <c r="K59" i="2" s="1"/>
  <c r="C238" i="6"/>
  <c r="N238" i="6"/>
  <c r="O238" i="6"/>
  <c r="C236" i="6"/>
  <c r="N236" i="6"/>
  <c r="O236" i="6"/>
  <c r="L236" i="6"/>
  <c r="C235" i="6"/>
  <c r="N235" i="6"/>
  <c r="O235" i="6"/>
  <c r="C234" i="6"/>
  <c r="N234" i="6"/>
  <c r="O234" i="6"/>
  <c r="L234" i="6"/>
  <c r="C233" i="6"/>
  <c r="N233" i="6"/>
  <c r="O233" i="6"/>
  <c r="C232" i="6"/>
  <c r="N232" i="6"/>
  <c r="O232" i="6"/>
  <c r="C231" i="6"/>
  <c r="N231" i="6"/>
  <c r="O231" i="6"/>
  <c r="C230" i="6"/>
  <c r="N230" i="6"/>
  <c r="O230" i="6"/>
  <c r="C229" i="6"/>
  <c r="N229" i="6"/>
  <c r="O229" i="6"/>
  <c r="C228" i="6"/>
  <c r="N228" i="6"/>
  <c r="O228" i="6"/>
  <c r="C227" i="6"/>
  <c r="N227" i="6"/>
  <c r="O227" i="6"/>
  <c r="C226" i="6"/>
  <c r="N226" i="6"/>
  <c r="O226" i="6"/>
  <c r="C225" i="6"/>
  <c r="N225" i="6"/>
  <c r="O225" i="6"/>
  <c r="C224" i="6"/>
  <c r="N224" i="6"/>
  <c r="O224" i="6"/>
  <c r="L224" i="6"/>
  <c r="C223" i="6"/>
  <c r="N223" i="6"/>
  <c r="O223" i="6"/>
  <c r="C222" i="6"/>
  <c r="N222" i="6"/>
  <c r="O222" i="6"/>
  <c r="L222" i="6"/>
  <c r="C221" i="6"/>
  <c r="N221" i="6"/>
  <c r="O221" i="6"/>
  <c r="C220" i="6"/>
  <c r="N220" i="6"/>
  <c r="O220" i="6"/>
  <c r="L220" i="6"/>
  <c r="C219" i="6"/>
  <c r="N219" i="6"/>
  <c r="O219" i="6"/>
  <c r="L219" i="6"/>
  <c r="C218" i="6"/>
  <c r="N218" i="6"/>
  <c r="O218" i="6"/>
  <c r="L218" i="6"/>
  <c r="C217" i="6"/>
  <c r="N217" i="6"/>
  <c r="O217" i="6"/>
  <c r="L217" i="6"/>
  <c r="C216" i="6"/>
  <c r="N216" i="6"/>
  <c r="O216" i="6"/>
  <c r="L216" i="6"/>
  <c r="K57" i="2" s="1"/>
  <c r="C215" i="6"/>
  <c r="N215" i="6"/>
  <c r="O215" i="6"/>
  <c r="L215" i="6"/>
  <c r="K56" i="2" s="1"/>
  <c r="C214" i="6"/>
  <c r="N214" i="6"/>
  <c r="O214" i="6"/>
  <c r="L214" i="6"/>
  <c r="K55" i="2" s="1"/>
  <c r="C213" i="6"/>
  <c r="N213" i="6"/>
  <c r="O213" i="6"/>
  <c r="L213" i="6"/>
  <c r="K54" i="2" s="1"/>
  <c r="C212" i="6"/>
  <c r="N212" i="6"/>
  <c r="O212" i="6"/>
  <c r="C210" i="6"/>
  <c r="N210" i="6"/>
  <c r="O210" i="6"/>
  <c r="L210" i="6"/>
  <c r="C209" i="6"/>
  <c r="N209" i="6"/>
  <c r="O209" i="6"/>
  <c r="C208" i="6"/>
  <c r="N208" i="6"/>
  <c r="O208" i="6"/>
  <c r="C207" i="6"/>
  <c r="N207" i="6"/>
  <c r="O207" i="6"/>
  <c r="C206" i="6"/>
  <c r="N206" i="6"/>
  <c r="O206" i="6"/>
  <c r="C205" i="6"/>
  <c r="N205" i="6"/>
  <c r="O205" i="6"/>
  <c r="C204" i="6"/>
  <c r="N204" i="6"/>
  <c r="O204" i="6"/>
  <c r="L204" i="6"/>
  <c r="C203" i="6"/>
  <c r="N203" i="6"/>
  <c r="O203" i="6"/>
  <c r="C202" i="6"/>
  <c r="N202" i="6"/>
  <c r="O202" i="6"/>
  <c r="C201" i="6"/>
  <c r="N201" i="6"/>
  <c r="O201" i="6"/>
  <c r="C200" i="6"/>
  <c r="N200" i="6"/>
  <c r="O200" i="6"/>
  <c r="C199" i="6"/>
  <c r="N199" i="6"/>
  <c r="O199" i="6"/>
  <c r="C198" i="6"/>
  <c r="N198" i="6"/>
  <c r="O198" i="6"/>
  <c r="C197" i="6"/>
  <c r="N197" i="6"/>
  <c r="O197" i="6"/>
  <c r="C196" i="6"/>
  <c r="N196" i="6"/>
  <c r="O196" i="6"/>
  <c r="L196" i="6"/>
  <c r="C195" i="6"/>
  <c r="N195" i="6"/>
  <c r="O195" i="6"/>
  <c r="C194" i="6"/>
  <c r="N194" i="6"/>
  <c r="O194" i="6"/>
  <c r="C193" i="6"/>
  <c r="N193" i="6"/>
  <c r="O193" i="6"/>
  <c r="C192" i="6"/>
  <c r="N192" i="6"/>
  <c r="O192" i="6"/>
  <c r="C191" i="6"/>
  <c r="N191" i="6"/>
  <c r="O191" i="6"/>
  <c r="C190" i="6"/>
  <c r="N190" i="6"/>
  <c r="O190" i="6"/>
  <c r="L190" i="6"/>
  <c r="K45" i="2" s="1"/>
  <c r="C189" i="6"/>
  <c r="N189" i="6"/>
  <c r="O189" i="6"/>
  <c r="C188" i="6"/>
  <c r="N188" i="6"/>
  <c r="O188" i="6"/>
  <c r="L188" i="6"/>
  <c r="K48" i="2"/>
  <c r="C187" i="6"/>
  <c r="N187" i="6"/>
  <c r="O187" i="6"/>
  <c r="C186" i="6"/>
  <c r="N186" i="6"/>
  <c r="O186" i="6"/>
  <c r="L186" i="6"/>
  <c r="K46" i="2" s="1"/>
  <c r="C184" i="6"/>
  <c r="N184" i="6"/>
  <c r="O184" i="6"/>
  <c r="C183" i="6"/>
  <c r="N183" i="6"/>
  <c r="O183" i="6"/>
  <c r="L183" i="6"/>
  <c r="C182" i="6"/>
  <c r="N182" i="6"/>
  <c r="O182" i="6"/>
  <c r="C181" i="6"/>
  <c r="N181" i="6"/>
  <c r="O181" i="6"/>
  <c r="L181" i="6"/>
  <c r="C180" i="6"/>
  <c r="N180" i="6"/>
  <c r="O180" i="6"/>
  <c r="C179" i="6"/>
  <c r="N179" i="6"/>
  <c r="O179" i="6"/>
  <c r="L179" i="6"/>
  <c r="C178" i="6"/>
  <c r="N178" i="6"/>
  <c r="O178" i="6"/>
  <c r="C177" i="6"/>
  <c r="N177" i="6"/>
  <c r="O177" i="6"/>
  <c r="C176" i="6"/>
  <c r="N176" i="6"/>
  <c r="O176" i="6"/>
  <c r="L176" i="6"/>
  <c r="C175" i="6"/>
  <c r="N175" i="6"/>
  <c r="O175" i="6"/>
  <c r="C174" i="6"/>
  <c r="N174" i="6"/>
  <c r="O174" i="6"/>
  <c r="C173" i="6"/>
  <c r="N173" i="6"/>
  <c r="O173" i="6"/>
  <c r="C172" i="6"/>
  <c r="N172" i="6"/>
  <c r="O172" i="6"/>
  <c r="C171" i="6"/>
  <c r="N171" i="6"/>
  <c r="O171" i="6"/>
  <c r="C170" i="6"/>
  <c r="N170" i="6"/>
  <c r="O170" i="6"/>
  <c r="C169" i="6"/>
  <c r="N169" i="6"/>
  <c r="O169" i="6"/>
  <c r="C168" i="6"/>
  <c r="N168" i="6"/>
  <c r="O168" i="6"/>
  <c r="C167" i="6"/>
  <c r="N167" i="6"/>
  <c r="O167" i="6"/>
  <c r="C166" i="6"/>
  <c r="N166" i="6"/>
  <c r="O166" i="6"/>
  <c r="C165" i="6"/>
  <c r="N165" i="6"/>
  <c r="O165" i="6"/>
  <c r="C164" i="6"/>
  <c r="N164" i="6"/>
  <c r="O164" i="6"/>
  <c r="L164" i="6"/>
  <c r="K43" i="2" s="1"/>
  <c r="C163" i="6"/>
  <c r="N163" i="6"/>
  <c r="O163" i="6"/>
  <c r="C162" i="6"/>
  <c r="N162" i="6"/>
  <c r="O162" i="6"/>
  <c r="C161" i="6"/>
  <c r="N161" i="6"/>
  <c r="O161" i="6"/>
  <c r="C160" i="6"/>
  <c r="N160" i="6"/>
  <c r="O160" i="6"/>
  <c r="C158" i="6"/>
  <c r="N158" i="6"/>
  <c r="O158" i="6"/>
  <c r="C157" i="6"/>
  <c r="N157" i="6"/>
  <c r="O157" i="6"/>
  <c r="L157" i="6"/>
  <c r="C156" i="6"/>
  <c r="N156" i="6"/>
  <c r="O156" i="6"/>
  <c r="C155" i="6"/>
  <c r="N155" i="6"/>
  <c r="O155" i="6"/>
  <c r="L155" i="6"/>
  <c r="C154" i="6"/>
  <c r="N154" i="6"/>
  <c r="O154" i="6"/>
  <c r="C153" i="6"/>
  <c r="N153" i="6"/>
  <c r="O153" i="6"/>
  <c r="L153" i="6"/>
  <c r="C152" i="6"/>
  <c r="N152" i="6"/>
  <c r="O152" i="6"/>
  <c r="L152" i="6"/>
  <c r="C151" i="6"/>
  <c r="N151" i="6"/>
  <c r="O151" i="6"/>
  <c r="L151" i="6"/>
  <c r="C150" i="6"/>
  <c r="N150" i="6"/>
  <c r="O150" i="6"/>
  <c r="L150" i="6"/>
  <c r="C149" i="6"/>
  <c r="N149" i="6"/>
  <c r="O149" i="6"/>
  <c r="L149" i="6"/>
  <c r="C148" i="6"/>
  <c r="N148" i="6"/>
  <c r="O148" i="6"/>
  <c r="L148" i="6"/>
  <c r="C147" i="6"/>
  <c r="N147" i="6"/>
  <c r="O147" i="6"/>
  <c r="L147" i="6"/>
  <c r="C146" i="6"/>
  <c r="N146" i="6"/>
  <c r="O146" i="6"/>
  <c r="L146" i="6"/>
  <c r="C145" i="6"/>
  <c r="N145" i="6"/>
  <c r="O145" i="6"/>
  <c r="L145" i="6"/>
  <c r="C144" i="6"/>
  <c r="N144" i="6"/>
  <c r="O144" i="6"/>
  <c r="L144" i="6"/>
  <c r="C143" i="6"/>
  <c r="N143" i="6"/>
  <c r="O143" i="6"/>
  <c r="L143" i="6"/>
  <c r="K37" i="2" s="1"/>
  <c r="C142" i="6"/>
  <c r="N142" i="6"/>
  <c r="O142" i="6"/>
  <c r="L142" i="6"/>
  <c r="K34" i="2" s="1"/>
  <c r="C141" i="6"/>
  <c r="N141" i="6"/>
  <c r="O141" i="6"/>
  <c r="L141" i="6"/>
  <c r="K36" i="2" s="1"/>
  <c r="C140" i="6"/>
  <c r="N140" i="6"/>
  <c r="O140" i="6"/>
  <c r="L140" i="6"/>
  <c r="K32" i="2" s="1"/>
  <c r="C139" i="6"/>
  <c r="N139" i="6"/>
  <c r="O139" i="6"/>
  <c r="L139" i="6"/>
  <c r="K30" i="2" s="1"/>
  <c r="C138" i="6"/>
  <c r="N138" i="6"/>
  <c r="O138" i="6"/>
  <c r="L138" i="6"/>
  <c r="K35" i="2" s="1"/>
  <c r="C137" i="6"/>
  <c r="N137" i="6"/>
  <c r="O137" i="6"/>
  <c r="L137" i="6"/>
  <c r="K33" i="2" s="1"/>
  <c r="C136" i="6"/>
  <c r="N136" i="6"/>
  <c r="O136" i="6"/>
  <c r="L136" i="6"/>
  <c r="C135" i="6"/>
  <c r="N135" i="6"/>
  <c r="O135" i="6"/>
  <c r="L135" i="6"/>
  <c r="C134" i="6"/>
  <c r="N134" i="6"/>
  <c r="O134" i="6"/>
  <c r="L134" i="6"/>
  <c r="K31" i="2" s="1"/>
  <c r="C132" i="6"/>
  <c r="N132" i="6"/>
  <c r="O132" i="6"/>
  <c r="L132" i="6"/>
  <c r="C131" i="6"/>
  <c r="N131" i="6"/>
  <c r="O131" i="6"/>
  <c r="L131" i="6"/>
  <c r="C130" i="6"/>
  <c r="N130" i="6"/>
  <c r="O130" i="6"/>
  <c r="L130" i="6"/>
  <c r="C129" i="6"/>
  <c r="N129" i="6"/>
  <c r="O129" i="6"/>
  <c r="L129" i="6"/>
  <c r="C128" i="6"/>
  <c r="N128" i="6"/>
  <c r="O128" i="6"/>
  <c r="L128" i="6"/>
  <c r="C127" i="6"/>
  <c r="N127" i="6"/>
  <c r="O127" i="6"/>
  <c r="L127" i="6"/>
  <c r="C126" i="6"/>
  <c r="N126" i="6"/>
  <c r="O126" i="6"/>
  <c r="L126" i="6"/>
  <c r="C125" i="6"/>
  <c r="N125" i="6"/>
  <c r="O125" i="6"/>
  <c r="L125" i="6"/>
  <c r="C124" i="6"/>
  <c r="N124" i="6"/>
  <c r="O124" i="6"/>
  <c r="L124" i="6"/>
  <c r="C123" i="6"/>
  <c r="N123" i="6"/>
  <c r="O123" i="6"/>
  <c r="L123" i="6"/>
  <c r="C122" i="6"/>
  <c r="N122" i="6"/>
  <c r="O122" i="6"/>
  <c r="L122" i="6"/>
  <c r="C121" i="6"/>
  <c r="N121" i="6"/>
  <c r="O121" i="6"/>
  <c r="L121" i="6"/>
  <c r="C120" i="6"/>
  <c r="N120" i="6"/>
  <c r="O120" i="6"/>
  <c r="L120" i="6"/>
  <c r="C119" i="6"/>
  <c r="N119" i="6"/>
  <c r="O119" i="6"/>
  <c r="L119" i="6"/>
  <c r="C118" i="6"/>
  <c r="N118" i="6"/>
  <c r="O118" i="6"/>
  <c r="L118" i="6"/>
  <c r="C117" i="6"/>
  <c r="N117" i="6"/>
  <c r="O117" i="6"/>
  <c r="L117" i="6"/>
  <c r="C116" i="6"/>
  <c r="N116" i="6"/>
  <c r="O116" i="6"/>
  <c r="L116" i="6"/>
  <c r="C115" i="6"/>
  <c r="N115" i="6"/>
  <c r="O115" i="6"/>
  <c r="L115" i="6"/>
  <c r="C114" i="6"/>
  <c r="N114" i="6"/>
  <c r="O114" i="6"/>
  <c r="L114" i="6"/>
  <c r="K28" i="2" s="1"/>
  <c r="C113" i="6"/>
  <c r="N113" i="6"/>
  <c r="O113" i="6"/>
  <c r="L113" i="6"/>
  <c r="K23" i="2" s="1"/>
  <c r="C112" i="6"/>
  <c r="N112" i="6"/>
  <c r="O112" i="6"/>
  <c r="L112" i="6"/>
  <c r="K25" i="2" s="1"/>
  <c r="C111" i="6"/>
  <c r="N111" i="6"/>
  <c r="O111" i="6"/>
  <c r="L111" i="6"/>
  <c r="K27" i="2" s="1"/>
  <c r="C110" i="6"/>
  <c r="N110" i="6"/>
  <c r="O110" i="6"/>
  <c r="L110" i="6"/>
  <c r="C109" i="6"/>
  <c r="N109" i="6"/>
  <c r="O109" i="6"/>
  <c r="L109" i="6"/>
  <c r="K26" i="2" s="1"/>
  <c r="C108" i="6"/>
  <c r="N108" i="6"/>
  <c r="O108" i="6"/>
  <c r="L108" i="6"/>
  <c r="K22" i="2" s="1"/>
  <c r="C106" i="6"/>
  <c r="N106" i="6"/>
  <c r="O106" i="6"/>
  <c r="L106" i="6"/>
  <c r="C105" i="6"/>
  <c r="N105" i="6"/>
  <c r="O105" i="6"/>
  <c r="L105" i="6"/>
  <c r="C104" i="6"/>
  <c r="N104" i="6"/>
  <c r="O104" i="6"/>
  <c r="L104" i="6"/>
  <c r="C103" i="6"/>
  <c r="N103" i="6"/>
  <c r="O103" i="6"/>
  <c r="L103" i="6"/>
  <c r="C102" i="6"/>
  <c r="N102" i="6"/>
  <c r="O102" i="6"/>
  <c r="L102" i="6"/>
  <c r="C101" i="6"/>
  <c r="N101" i="6"/>
  <c r="O101" i="6"/>
  <c r="L101" i="6"/>
  <c r="C100" i="6"/>
  <c r="N100" i="6"/>
  <c r="O100" i="6"/>
  <c r="L100" i="6"/>
  <c r="C99" i="6"/>
  <c r="N99" i="6"/>
  <c r="O99" i="6"/>
  <c r="L99" i="6"/>
  <c r="C98" i="6"/>
  <c r="N98" i="6"/>
  <c r="O98" i="6"/>
  <c r="L98" i="6"/>
  <c r="C97" i="6"/>
  <c r="N97" i="6"/>
  <c r="O97" i="6"/>
  <c r="L97" i="6"/>
  <c r="C96" i="6"/>
  <c r="N96" i="6"/>
  <c r="O96" i="6"/>
  <c r="L96" i="6"/>
  <c r="C95" i="6"/>
  <c r="N95" i="6"/>
  <c r="O95" i="6"/>
  <c r="L95" i="6"/>
  <c r="C94" i="6"/>
  <c r="N94" i="6"/>
  <c r="O94" i="6"/>
  <c r="L94" i="6"/>
  <c r="C93" i="6"/>
  <c r="N93" i="6"/>
  <c r="O93" i="6"/>
  <c r="L93" i="6"/>
  <c r="C92" i="6"/>
  <c r="N92" i="6"/>
  <c r="O92" i="6"/>
  <c r="L92" i="6"/>
  <c r="C91" i="6"/>
  <c r="N91" i="6"/>
  <c r="O91" i="6"/>
  <c r="L91" i="6"/>
  <c r="C90" i="6"/>
  <c r="N90" i="6"/>
  <c r="O90" i="6"/>
  <c r="L90" i="6"/>
  <c r="C89" i="6"/>
  <c r="N89" i="6"/>
  <c r="O89" i="6"/>
  <c r="L89" i="6"/>
  <c r="C88" i="6"/>
  <c r="N88" i="6"/>
  <c r="O88" i="6"/>
  <c r="L88" i="6"/>
  <c r="C87" i="6"/>
  <c r="N87" i="6"/>
  <c r="O87" i="6"/>
  <c r="L87" i="6"/>
  <c r="C86" i="6"/>
  <c r="N86" i="6"/>
  <c r="O86" i="6"/>
  <c r="L86" i="6"/>
  <c r="C85" i="6"/>
  <c r="N85" i="6"/>
  <c r="O85" i="6"/>
  <c r="L85" i="6"/>
  <c r="K14" i="2" s="1"/>
  <c r="C84" i="6"/>
  <c r="N84" i="6"/>
  <c r="O84" i="6"/>
  <c r="L84" i="6"/>
  <c r="K16" i="2" s="1"/>
  <c r="C83" i="6"/>
  <c r="N83" i="6"/>
  <c r="O83" i="6"/>
  <c r="L83" i="6"/>
  <c r="K17" i="2" s="1"/>
  <c r="C82" i="6"/>
  <c r="N82" i="6"/>
  <c r="O82" i="6"/>
  <c r="L82" i="6"/>
  <c r="K18" i="2" s="1"/>
  <c r="C80" i="6"/>
  <c r="N80" i="6"/>
  <c r="O80" i="6"/>
  <c r="L80" i="6"/>
  <c r="C79" i="6"/>
  <c r="N79" i="6"/>
  <c r="O79" i="6"/>
  <c r="L79" i="6"/>
  <c r="C78" i="6"/>
  <c r="N78" i="6"/>
  <c r="O78" i="6"/>
  <c r="L78" i="6"/>
  <c r="C77" i="6"/>
  <c r="N77" i="6"/>
  <c r="O77" i="6"/>
  <c r="L77" i="6"/>
  <c r="C76" i="6"/>
  <c r="N76" i="6"/>
  <c r="O76" i="6"/>
  <c r="L76" i="6"/>
  <c r="C75" i="6"/>
  <c r="N75" i="6"/>
  <c r="O75" i="6"/>
  <c r="L75" i="6"/>
  <c r="C74" i="6"/>
  <c r="N74" i="6"/>
  <c r="O74" i="6"/>
  <c r="L74" i="6"/>
  <c r="C73" i="6"/>
  <c r="N73" i="6"/>
  <c r="O73" i="6"/>
  <c r="L73" i="6"/>
  <c r="C72" i="6"/>
  <c r="N72" i="6"/>
  <c r="O72" i="6"/>
  <c r="L72" i="6"/>
  <c r="C71" i="6"/>
  <c r="N71" i="6"/>
  <c r="O71" i="6"/>
  <c r="L71" i="6"/>
  <c r="C70" i="6"/>
  <c r="N70" i="6"/>
  <c r="O70" i="6"/>
  <c r="L70" i="6"/>
  <c r="C69" i="6"/>
  <c r="N69" i="6"/>
  <c r="O69" i="6"/>
  <c r="L69" i="6"/>
  <c r="C68" i="6"/>
  <c r="N68" i="6"/>
  <c r="O68" i="6"/>
  <c r="L68" i="6"/>
  <c r="C67" i="6"/>
  <c r="N67" i="6"/>
  <c r="O67" i="6"/>
  <c r="L67" i="6"/>
  <c r="C66" i="6"/>
  <c r="N66" i="6"/>
  <c r="O66" i="6"/>
  <c r="L66" i="6"/>
  <c r="C65" i="6"/>
  <c r="N65" i="6"/>
  <c r="O65" i="6"/>
  <c r="L65" i="6"/>
  <c r="C64" i="6"/>
  <c r="N64" i="6"/>
  <c r="O64" i="6"/>
  <c r="L64" i="6"/>
  <c r="K12" i="2" s="1"/>
  <c r="C63" i="6"/>
  <c r="N63" i="6"/>
  <c r="O63" i="6"/>
  <c r="L63" i="6"/>
  <c r="K11" i="2" s="1"/>
  <c r="C62" i="6"/>
  <c r="N62" i="6"/>
  <c r="O62" i="6"/>
  <c r="L62" i="6"/>
  <c r="K4" i="2" s="1"/>
  <c r="C61" i="6"/>
  <c r="N61" i="6"/>
  <c r="O61" i="6"/>
  <c r="L61" i="6"/>
  <c r="K5" i="2" s="1"/>
  <c r="C60" i="6"/>
  <c r="N60" i="6"/>
  <c r="O60" i="6"/>
  <c r="L60" i="6"/>
  <c r="K10" i="2" s="1"/>
  <c r="C59" i="6"/>
  <c r="N59" i="6"/>
  <c r="O59" i="6"/>
  <c r="L59" i="6"/>
  <c r="K6" i="2" s="1"/>
  <c r="C58" i="6"/>
  <c r="N58" i="6"/>
  <c r="O58" i="6"/>
  <c r="L58" i="6"/>
  <c r="K8" i="2" s="1"/>
  <c r="C57" i="6"/>
  <c r="N57" i="6"/>
  <c r="O57" i="6"/>
  <c r="L57" i="6"/>
  <c r="K7" i="2" s="1"/>
  <c r="C56" i="6"/>
  <c r="N56" i="6"/>
  <c r="O56" i="6"/>
  <c r="L56" i="6"/>
  <c r="K9" i="2" s="1"/>
  <c r="C54" i="6"/>
  <c r="N54" i="6"/>
  <c r="O54" i="6"/>
  <c r="L54" i="6"/>
  <c r="C53" i="6"/>
  <c r="N53" i="6"/>
  <c r="O53" i="6"/>
  <c r="L53" i="6"/>
  <c r="C52" i="6"/>
  <c r="N52" i="6"/>
  <c r="O52" i="6"/>
  <c r="L52" i="6"/>
  <c r="C51" i="6"/>
  <c r="N51" i="6"/>
  <c r="O51" i="6"/>
  <c r="L51" i="6"/>
  <c r="C50" i="6"/>
  <c r="N50" i="6"/>
  <c r="O50" i="6"/>
  <c r="L50" i="6"/>
  <c r="C49" i="6"/>
  <c r="N49" i="6"/>
  <c r="O49" i="6"/>
  <c r="L49" i="6"/>
  <c r="C48" i="6"/>
  <c r="N48" i="6"/>
  <c r="O48" i="6"/>
  <c r="L48" i="6"/>
  <c r="C47" i="6"/>
  <c r="N47" i="6"/>
  <c r="O47" i="6"/>
  <c r="L47" i="6"/>
  <c r="C46" i="6"/>
  <c r="N46" i="6"/>
  <c r="O46" i="6"/>
  <c r="L46" i="6"/>
  <c r="C45" i="6"/>
  <c r="N45" i="6"/>
  <c r="O45" i="6"/>
  <c r="L45" i="6"/>
  <c r="C44" i="6"/>
  <c r="N44" i="6"/>
  <c r="O44" i="6"/>
  <c r="L44" i="6"/>
  <c r="C43" i="6"/>
  <c r="N43" i="6"/>
  <c r="O43" i="6"/>
  <c r="L43" i="6"/>
  <c r="C42" i="6"/>
  <c r="N42" i="6"/>
  <c r="O42" i="6"/>
  <c r="L42" i="6"/>
  <c r="C41" i="6"/>
  <c r="N41" i="6"/>
  <c r="O41" i="6"/>
  <c r="L41" i="6"/>
  <c r="C40" i="6"/>
  <c r="N40" i="6"/>
  <c r="O40" i="6"/>
  <c r="L40" i="6"/>
  <c r="C39" i="6"/>
  <c r="N39" i="6"/>
  <c r="O39" i="6"/>
  <c r="L39" i="6"/>
  <c r="C38" i="6"/>
  <c r="N38" i="6"/>
  <c r="O38" i="6"/>
  <c r="L38" i="6"/>
  <c r="C37" i="6"/>
  <c r="N37" i="6"/>
  <c r="O37" i="6"/>
  <c r="L37" i="6"/>
  <c r="C36" i="6"/>
  <c r="N36" i="6"/>
  <c r="O36" i="6"/>
  <c r="L36" i="6"/>
  <c r="C35" i="6"/>
  <c r="N35" i="6"/>
  <c r="O35" i="6"/>
  <c r="L35" i="6"/>
  <c r="C34" i="6"/>
  <c r="N34" i="6"/>
  <c r="O34" i="6"/>
  <c r="L34" i="6"/>
  <c r="C33" i="6"/>
  <c r="N33" i="6"/>
  <c r="O33" i="6"/>
  <c r="L33" i="6"/>
  <c r="C32" i="6"/>
  <c r="N32" i="6"/>
  <c r="O32" i="6"/>
  <c r="L32" i="6"/>
  <c r="C31" i="6"/>
  <c r="N31" i="6"/>
  <c r="O31" i="6"/>
  <c r="L31" i="6"/>
  <c r="C30" i="6"/>
  <c r="N30" i="6"/>
  <c r="O30" i="6"/>
  <c r="L30" i="6"/>
  <c r="C28" i="6"/>
  <c r="N28" i="6"/>
  <c r="O28" i="6"/>
  <c r="L28" i="6"/>
  <c r="C27" i="6"/>
  <c r="N27" i="6"/>
  <c r="O27" i="6"/>
  <c r="L27" i="6"/>
  <c r="C26" i="6"/>
  <c r="N26" i="6"/>
  <c r="O26" i="6"/>
  <c r="L26" i="6"/>
  <c r="C25" i="6"/>
  <c r="N25" i="6"/>
  <c r="O25" i="6"/>
  <c r="L25" i="6"/>
  <c r="C24" i="6"/>
  <c r="N24" i="6"/>
  <c r="O24" i="6"/>
  <c r="L24" i="6"/>
  <c r="C23" i="6"/>
  <c r="N23" i="6"/>
  <c r="O23" i="6"/>
  <c r="L23" i="6"/>
  <c r="C22" i="6"/>
  <c r="N22" i="6"/>
  <c r="O22" i="6"/>
  <c r="L22" i="6"/>
  <c r="C21" i="6"/>
  <c r="N21" i="6"/>
  <c r="O21" i="6"/>
  <c r="L21" i="6"/>
  <c r="C20" i="6"/>
  <c r="N20" i="6"/>
  <c r="O20" i="6"/>
  <c r="L20" i="6"/>
  <c r="C19" i="6"/>
  <c r="N19" i="6"/>
  <c r="O19" i="6"/>
  <c r="L19" i="6"/>
  <c r="C18" i="6"/>
  <c r="N18" i="6"/>
  <c r="O18" i="6"/>
  <c r="L18" i="6"/>
  <c r="C17" i="6"/>
  <c r="N17" i="6"/>
  <c r="O17" i="6"/>
  <c r="L17" i="6"/>
  <c r="C16" i="6"/>
  <c r="N16" i="6"/>
  <c r="O16" i="6"/>
  <c r="L16" i="6"/>
  <c r="C15" i="6"/>
  <c r="N15" i="6"/>
  <c r="O15" i="6"/>
  <c r="L15" i="6"/>
  <c r="C14" i="6"/>
  <c r="N14" i="6"/>
  <c r="O14" i="6"/>
  <c r="L14" i="6"/>
  <c r="C13" i="6"/>
  <c r="N13" i="6"/>
  <c r="O13" i="6"/>
  <c r="L13" i="6"/>
  <c r="C12" i="6"/>
  <c r="N12" i="6"/>
  <c r="O12" i="6"/>
  <c r="L12" i="6"/>
  <c r="C11" i="6"/>
  <c r="N11" i="6"/>
  <c r="O11" i="6"/>
  <c r="L11" i="6"/>
  <c r="C10" i="6"/>
  <c r="N10" i="6"/>
  <c r="O10" i="6"/>
  <c r="L10" i="6"/>
  <c r="C9" i="6"/>
  <c r="N9" i="6"/>
  <c r="O9" i="6"/>
  <c r="L9" i="6"/>
  <c r="C8" i="6"/>
  <c r="N8" i="6"/>
  <c r="O8" i="6"/>
  <c r="L8" i="6"/>
  <c r="C7" i="6"/>
  <c r="N7" i="6"/>
  <c r="O7" i="6"/>
  <c r="L7" i="6"/>
  <c r="C6" i="6"/>
  <c r="N6" i="6"/>
  <c r="O6" i="6"/>
  <c r="L6" i="6"/>
  <c r="C5" i="6"/>
  <c r="N5" i="6"/>
  <c r="O5" i="6"/>
  <c r="L5" i="6"/>
  <c r="C4" i="6"/>
  <c r="N4" i="6"/>
  <c r="O4" i="6"/>
  <c r="L4" i="6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4" i="3"/>
  <c r="C5" i="3"/>
  <c r="C6" i="3"/>
  <c r="C7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P314" i="6"/>
  <c r="D314" i="6"/>
  <c r="B314" i="6"/>
  <c r="A314" i="6"/>
  <c r="P313" i="6"/>
  <c r="D313" i="6"/>
  <c r="B313" i="6"/>
  <c r="A313" i="6"/>
  <c r="P312" i="6"/>
  <c r="D312" i="6"/>
  <c r="B312" i="6"/>
  <c r="A312" i="6"/>
  <c r="P311" i="6"/>
  <c r="D311" i="6"/>
  <c r="B311" i="6"/>
  <c r="A311" i="6"/>
  <c r="P310" i="6"/>
  <c r="D310" i="6"/>
  <c r="B310" i="6"/>
  <c r="A310" i="6"/>
  <c r="P309" i="6"/>
  <c r="D309" i="6"/>
  <c r="B309" i="6"/>
  <c r="A309" i="6"/>
  <c r="P308" i="6"/>
  <c r="D308" i="6"/>
  <c r="B308" i="6"/>
  <c r="A308" i="6"/>
  <c r="P307" i="6"/>
  <c r="D307" i="6"/>
  <c r="B307" i="6"/>
  <c r="A307" i="6"/>
  <c r="P306" i="6"/>
  <c r="D306" i="6"/>
  <c r="B306" i="6"/>
  <c r="A306" i="6"/>
  <c r="P305" i="6"/>
  <c r="D305" i="6"/>
  <c r="B305" i="6"/>
  <c r="A305" i="6"/>
  <c r="P304" i="6"/>
  <c r="D304" i="6"/>
  <c r="B304" i="6"/>
  <c r="A304" i="6"/>
  <c r="P303" i="6"/>
  <c r="D303" i="6"/>
  <c r="B303" i="6"/>
  <c r="A303" i="6"/>
  <c r="P302" i="6"/>
  <c r="D302" i="6"/>
  <c r="B302" i="6"/>
  <c r="A302" i="6"/>
  <c r="P301" i="6"/>
  <c r="D301" i="6"/>
  <c r="B301" i="6"/>
  <c r="A301" i="6"/>
  <c r="P300" i="6"/>
  <c r="D300" i="6"/>
  <c r="B300" i="6"/>
  <c r="A300" i="6"/>
  <c r="P299" i="6"/>
  <c r="D299" i="6"/>
  <c r="B299" i="6"/>
  <c r="A299" i="6"/>
  <c r="P298" i="6"/>
  <c r="D298" i="6"/>
  <c r="B298" i="6"/>
  <c r="A298" i="6"/>
  <c r="P297" i="6"/>
  <c r="D297" i="6"/>
  <c r="B297" i="6"/>
  <c r="A297" i="6"/>
  <c r="P296" i="6"/>
  <c r="D296" i="6"/>
  <c r="B296" i="6"/>
  <c r="A296" i="6"/>
  <c r="P295" i="6"/>
  <c r="D295" i="6"/>
  <c r="B295" i="6"/>
  <c r="A295" i="6"/>
  <c r="P294" i="6"/>
  <c r="D294" i="6"/>
  <c r="B294" i="6"/>
  <c r="A294" i="6"/>
  <c r="P293" i="6"/>
  <c r="D293" i="6"/>
  <c r="B293" i="6"/>
  <c r="A293" i="6"/>
  <c r="P292" i="6"/>
  <c r="D292" i="6"/>
  <c r="B292" i="6"/>
  <c r="A292" i="6"/>
  <c r="P291" i="6"/>
  <c r="D291" i="6"/>
  <c r="B291" i="6"/>
  <c r="A291" i="6"/>
  <c r="P290" i="6"/>
  <c r="D290" i="6"/>
  <c r="B290" i="6"/>
  <c r="A290" i="6"/>
  <c r="A289" i="6"/>
  <c r="P288" i="6"/>
  <c r="D288" i="6"/>
  <c r="B288" i="6"/>
  <c r="A288" i="6"/>
  <c r="P287" i="6"/>
  <c r="D287" i="6"/>
  <c r="B287" i="6"/>
  <c r="A287" i="6"/>
  <c r="P286" i="6"/>
  <c r="D286" i="6"/>
  <c r="B286" i="6"/>
  <c r="A286" i="6"/>
  <c r="P285" i="6"/>
  <c r="D285" i="6"/>
  <c r="B285" i="6"/>
  <c r="A285" i="6"/>
  <c r="P284" i="6"/>
  <c r="D284" i="6"/>
  <c r="B284" i="6"/>
  <c r="A284" i="6"/>
  <c r="P283" i="6"/>
  <c r="D283" i="6"/>
  <c r="B283" i="6"/>
  <c r="A283" i="6"/>
  <c r="P282" i="6"/>
  <c r="D282" i="6"/>
  <c r="B282" i="6"/>
  <c r="A282" i="6"/>
  <c r="P281" i="6"/>
  <c r="D281" i="6"/>
  <c r="B281" i="6"/>
  <c r="A281" i="6"/>
  <c r="P280" i="6"/>
  <c r="D280" i="6"/>
  <c r="B280" i="6"/>
  <c r="A280" i="6"/>
  <c r="P279" i="6"/>
  <c r="D279" i="6"/>
  <c r="B279" i="6"/>
  <c r="A279" i="6"/>
  <c r="P278" i="6"/>
  <c r="D278" i="6"/>
  <c r="B278" i="6"/>
  <c r="A278" i="6"/>
  <c r="P277" i="6"/>
  <c r="D277" i="6"/>
  <c r="B277" i="6"/>
  <c r="A277" i="6"/>
  <c r="P276" i="6"/>
  <c r="D276" i="6"/>
  <c r="B276" i="6"/>
  <c r="A276" i="6"/>
  <c r="P275" i="6"/>
  <c r="D275" i="6"/>
  <c r="B275" i="6"/>
  <c r="A275" i="6"/>
  <c r="P274" i="6"/>
  <c r="D274" i="6"/>
  <c r="B274" i="6"/>
  <c r="A274" i="6"/>
  <c r="P273" i="6"/>
  <c r="D273" i="6"/>
  <c r="B273" i="6"/>
  <c r="A273" i="6"/>
  <c r="P272" i="6"/>
  <c r="D272" i="6"/>
  <c r="B272" i="6"/>
  <c r="A272" i="6"/>
  <c r="P271" i="6"/>
  <c r="D271" i="6"/>
  <c r="B271" i="6"/>
  <c r="A271" i="6"/>
  <c r="P270" i="6"/>
  <c r="D270" i="6"/>
  <c r="B270" i="6"/>
  <c r="A270" i="6"/>
  <c r="P269" i="6"/>
  <c r="D269" i="6"/>
  <c r="B269" i="6"/>
  <c r="A269" i="6"/>
  <c r="P268" i="6"/>
  <c r="D268" i="6"/>
  <c r="B268" i="6"/>
  <c r="A268" i="6"/>
  <c r="P267" i="6"/>
  <c r="D267" i="6"/>
  <c r="B267" i="6"/>
  <c r="A267" i="6"/>
  <c r="P266" i="6"/>
  <c r="D266" i="6"/>
  <c r="B266" i="6"/>
  <c r="A266" i="6"/>
  <c r="P265" i="6"/>
  <c r="D265" i="6"/>
  <c r="B265" i="6"/>
  <c r="A265" i="6"/>
  <c r="P264" i="6"/>
  <c r="D264" i="6"/>
  <c r="B264" i="6"/>
  <c r="A264" i="6"/>
  <c r="A263" i="6"/>
  <c r="P262" i="6"/>
  <c r="D262" i="6"/>
  <c r="B262" i="6"/>
  <c r="A262" i="6"/>
  <c r="P261" i="6"/>
  <c r="D261" i="6"/>
  <c r="B261" i="6"/>
  <c r="A261" i="6"/>
  <c r="P260" i="6"/>
  <c r="D260" i="6"/>
  <c r="B260" i="6"/>
  <c r="A260" i="6"/>
  <c r="P259" i="6"/>
  <c r="D259" i="6"/>
  <c r="B259" i="6"/>
  <c r="A259" i="6"/>
  <c r="P258" i="6"/>
  <c r="D258" i="6"/>
  <c r="B258" i="6"/>
  <c r="A258" i="6"/>
  <c r="P257" i="6"/>
  <c r="D257" i="6"/>
  <c r="B257" i="6"/>
  <c r="A257" i="6"/>
  <c r="P256" i="6"/>
  <c r="D256" i="6"/>
  <c r="B256" i="6"/>
  <c r="A256" i="6"/>
  <c r="P255" i="6"/>
  <c r="D255" i="6"/>
  <c r="B255" i="6"/>
  <c r="A255" i="6"/>
  <c r="P254" i="6"/>
  <c r="D254" i="6"/>
  <c r="B254" i="6"/>
  <c r="A254" i="6"/>
  <c r="P253" i="6"/>
  <c r="D253" i="6"/>
  <c r="B253" i="6"/>
  <c r="A253" i="6"/>
  <c r="P252" i="6"/>
  <c r="D252" i="6"/>
  <c r="B252" i="6"/>
  <c r="A252" i="6"/>
  <c r="P251" i="6"/>
  <c r="D251" i="6"/>
  <c r="B251" i="6"/>
  <c r="A251" i="6"/>
  <c r="P250" i="6"/>
  <c r="D250" i="6"/>
  <c r="B250" i="6"/>
  <c r="A250" i="6"/>
  <c r="P249" i="6"/>
  <c r="D249" i="6"/>
  <c r="B249" i="6"/>
  <c r="A249" i="6"/>
  <c r="P248" i="6"/>
  <c r="D248" i="6"/>
  <c r="B248" i="6"/>
  <c r="A248" i="6"/>
  <c r="P247" i="6"/>
  <c r="D247" i="6"/>
  <c r="B247" i="6"/>
  <c r="A247" i="6"/>
  <c r="P246" i="6"/>
  <c r="D246" i="6"/>
  <c r="B246" i="6"/>
  <c r="A246" i="6"/>
  <c r="P245" i="6"/>
  <c r="D245" i="6"/>
  <c r="B245" i="6"/>
  <c r="A245" i="6"/>
  <c r="P244" i="6"/>
  <c r="D244" i="6"/>
  <c r="B244" i="6"/>
  <c r="A244" i="6"/>
  <c r="P243" i="6"/>
  <c r="D243" i="6"/>
  <c r="B243" i="6"/>
  <c r="A243" i="6"/>
  <c r="P242" i="6"/>
  <c r="D242" i="6"/>
  <c r="B242" i="6"/>
  <c r="A242" i="6"/>
  <c r="P241" i="6"/>
  <c r="D241" i="6"/>
  <c r="B241" i="6"/>
  <c r="A241" i="6"/>
  <c r="P240" i="6"/>
  <c r="D240" i="6"/>
  <c r="B240" i="6"/>
  <c r="A240" i="6"/>
  <c r="P239" i="6"/>
  <c r="D239" i="6"/>
  <c r="B239" i="6"/>
  <c r="A239" i="6"/>
  <c r="P238" i="6"/>
  <c r="D238" i="6"/>
  <c r="B238" i="6"/>
  <c r="A238" i="6"/>
  <c r="A237" i="6"/>
  <c r="S314" i="5"/>
  <c r="D314" i="5"/>
  <c r="A314" i="5"/>
  <c r="S313" i="5"/>
  <c r="D313" i="5"/>
  <c r="A313" i="5"/>
  <c r="S312" i="5"/>
  <c r="D312" i="5"/>
  <c r="A312" i="5"/>
  <c r="S311" i="5"/>
  <c r="D311" i="5"/>
  <c r="A311" i="5"/>
  <c r="S310" i="5"/>
  <c r="D310" i="5"/>
  <c r="A310" i="5"/>
  <c r="S309" i="5"/>
  <c r="D309" i="5"/>
  <c r="A309" i="5"/>
  <c r="S308" i="5"/>
  <c r="D308" i="5"/>
  <c r="A308" i="5"/>
  <c r="S307" i="5"/>
  <c r="D307" i="5"/>
  <c r="A307" i="5"/>
  <c r="S306" i="5"/>
  <c r="D306" i="5"/>
  <c r="A306" i="5"/>
  <c r="S305" i="5"/>
  <c r="D305" i="5"/>
  <c r="A305" i="5"/>
  <c r="S304" i="5"/>
  <c r="D304" i="5"/>
  <c r="A304" i="5"/>
  <c r="S303" i="5"/>
  <c r="D303" i="5"/>
  <c r="A303" i="5"/>
  <c r="S302" i="5"/>
  <c r="D302" i="5"/>
  <c r="A302" i="5"/>
  <c r="S301" i="5"/>
  <c r="D301" i="5"/>
  <c r="A301" i="5"/>
  <c r="S300" i="5"/>
  <c r="D300" i="5"/>
  <c r="A300" i="5"/>
  <c r="S299" i="5"/>
  <c r="D299" i="5"/>
  <c r="A299" i="5"/>
  <c r="S298" i="5"/>
  <c r="D298" i="5"/>
  <c r="A298" i="5"/>
  <c r="S297" i="5"/>
  <c r="I79" i="2" s="1"/>
  <c r="D297" i="5"/>
  <c r="A297" i="5"/>
  <c r="S296" i="5"/>
  <c r="D296" i="5"/>
  <c r="A296" i="5"/>
  <c r="S295" i="5"/>
  <c r="I76" i="2" s="1"/>
  <c r="D295" i="5"/>
  <c r="A295" i="5"/>
  <c r="S294" i="5"/>
  <c r="D294" i="5"/>
  <c r="A294" i="5"/>
  <c r="S293" i="5"/>
  <c r="I75" i="2" s="1"/>
  <c r="D293" i="5"/>
  <c r="A293" i="5"/>
  <c r="S292" i="5"/>
  <c r="D292" i="5"/>
  <c r="A292" i="5"/>
  <c r="S291" i="5"/>
  <c r="I74" i="2" s="1"/>
  <c r="D291" i="5"/>
  <c r="A291" i="5"/>
  <c r="S290" i="5"/>
  <c r="D290" i="5"/>
  <c r="A290" i="5"/>
  <c r="A289" i="5"/>
  <c r="S288" i="5"/>
  <c r="D288" i="5"/>
  <c r="A288" i="5"/>
  <c r="S287" i="5"/>
  <c r="D287" i="5"/>
  <c r="A287" i="5"/>
  <c r="S286" i="5"/>
  <c r="D286" i="5"/>
  <c r="A286" i="5"/>
  <c r="S285" i="5"/>
  <c r="D285" i="5"/>
  <c r="A285" i="5"/>
  <c r="S284" i="5"/>
  <c r="D284" i="5"/>
  <c r="A284" i="5"/>
  <c r="S283" i="5"/>
  <c r="D283" i="5"/>
  <c r="A283" i="5"/>
  <c r="S282" i="5"/>
  <c r="D282" i="5"/>
  <c r="A282" i="5"/>
  <c r="S281" i="5"/>
  <c r="D281" i="5"/>
  <c r="A281" i="5"/>
  <c r="S280" i="5"/>
  <c r="D280" i="5"/>
  <c r="A280" i="5"/>
  <c r="S279" i="5"/>
  <c r="D279" i="5"/>
  <c r="A279" i="5"/>
  <c r="S278" i="5"/>
  <c r="D278" i="5"/>
  <c r="A278" i="5"/>
  <c r="S277" i="5"/>
  <c r="D277" i="5"/>
  <c r="A277" i="5"/>
  <c r="S276" i="5"/>
  <c r="D276" i="5"/>
  <c r="A276" i="5"/>
  <c r="S275" i="5"/>
  <c r="D275" i="5"/>
  <c r="A275" i="5"/>
  <c r="S274" i="5"/>
  <c r="D274" i="5"/>
  <c r="A274" i="5"/>
  <c r="S273" i="5"/>
  <c r="D273" i="5"/>
  <c r="A273" i="5"/>
  <c r="S272" i="5"/>
  <c r="D272" i="5"/>
  <c r="A272" i="5"/>
  <c r="S271" i="5"/>
  <c r="D271" i="5"/>
  <c r="A271" i="5"/>
  <c r="S270" i="5"/>
  <c r="D270" i="5"/>
  <c r="A270" i="5"/>
  <c r="S269" i="5"/>
  <c r="I70" i="2" s="1"/>
  <c r="D269" i="5"/>
  <c r="A269" i="5"/>
  <c r="S268" i="5"/>
  <c r="I67" i="2" s="1"/>
  <c r="D268" i="5"/>
  <c r="A268" i="5"/>
  <c r="S267" i="5"/>
  <c r="I68" i="2" s="1"/>
  <c r="D267" i="5"/>
  <c r="A267" i="5"/>
  <c r="S266" i="5"/>
  <c r="D266" i="5"/>
  <c r="A266" i="5"/>
  <c r="S265" i="5"/>
  <c r="I66" i="2" s="1"/>
  <c r="D265" i="5"/>
  <c r="A265" i="5"/>
  <c r="S264" i="5"/>
  <c r="D264" i="5"/>
  <c r="A264" i="5"/>
  <c r="A263" i="5"/>
  <c r="S262" i="5"/>
  <c r="D262" i="5"/>
  <c r="A262" i="5"/>
  <c r="S261" i="5"/>
  <c r="D261" i="5"/>
  <c r="A261" i="5"/>
  <c r="S260" i="5"/>
  <c r="D260" i="5"/>
  <c r="A260" i="5"/>
  <c r="S259" i="5"/>
  <c r="D259" i="5"/>
  <c r="A259" i="5"/>
  <c r="S258" i="5"/>
  <c r="D258" i="5"/>
  <c r="A258" i="5"/>
  <c r="S257" i="5"/>
  <c r="D257" i="5"/>
  <c r="A257" i="5"/>
  <c r="S256" i="5"/>
  <c r="D256" i="5"/>
  <c r="A256" i="5"/>
  <c r="S255" i="5"/>
  <c r="D255" i="5"/>
  <c r="A255" i="5"/>
  <c r="S254" i="5"/>
  <c r="D254" i="5"/>
  <c r="A254" i="5"/>
  <c r="S253" i="5"/>
  <c r="D253" i="5"/>
  <c r="A253" i="5"/>
  <c r="S252" i="5"/>
  <c r="D252" i="5"/>
  <c r="A252" i="5"/>
  <c r="S251" i="5"/>
  <c r="D251" i="5"/>
  <c r="A251" i="5"/>
  <c r="S250" i="5"/>
  <c r="D250" i="5"/>
  <c r="A250" i="5"/>
  <c r="S249" i="5"/>
  <c r="D249" i="5"/>
  <c r="A249" i="5"/>
  <c r="S248" i="5"/>
  <c r="D248" i="5"/>
  <c r="A248" i="5"/>
  <c r="S247" i="5"/>
  <c r="D247" i="5"/>
  <c r="A247" i="5"/>
  <c r="S246" i="5"/>
  <c r="D246" i="5"/>
  <c r="A246" i="5"/>
  <c r="S245" i="5"/>
  <c r="D245" i="5"/>
  <c r="A245" i="5"/>
  <c r="S244" i="5"/>
  <c r="D244" i="5"/>
  <c r="A244" i="5"/>
  <c r="S243" i="5"/>
  <c r="I62" i="2" s="1"/>
  <c r="D243" i="5"/>
  <c r="A243" i="5"/>
  <c r="S242" i="5"/>
  <c r="D242" i="5"/>
  <c r="A242" i="5"/>
  <c r="S241" i="5"/>
  <c r="I61" i="2" s="1"/>
  <c r="D241" i="5"/>
  <c r="A241" i="5"/>
  <c r="S240" i="5"/>
  <c r="D240" i="5"/>
  <c r="A240" i="5"/>
  <c r="S239" i="5"/>
  <c r="D239" i="5"/>
  <c r="A239" i="5"/>
  <c r="S238" i="5"/>
  <c r="I63" i="2" s="1"/>
  <c r="D238" i="5"/>
  <c r="A238" i="5"/>
  <c r="A237" i="5"/>
  <c r="D314" i="4"/>
  <c r="A314" i="4"/>
  <c r="D313" i="4"/>
  <c r="A313" i="4"/>
  <c r="D312" i="4"/>
  <c r="A312" i="4"/>
  <c r="D311" i="4"/>
  <c r="A311" i="4"/>
  <c r="D310" i="4"/>
  <c r="A310" i="4"/>
  <c r="D309" i="4"/>
  <c r="A309" i="4"/>
  <c r="D308" i="4"/>
  <c r="A308" i="4"/>
  <c r="D307" i="4"/>
  <c r="A307" i="4"/>
  <c r="D306" i="4"/>
  <c r="A306" i="4"/>
  <c r="D305" i="4"/>
  <c r="A305" i="4"/>
  <c r="D304" i="4"/>
  <c r="A304" i="4"/>
  <c r="D303" i="4"/>
  <c r="A303" i="4"/>
  <c r="D302" i="4"/>
  <c r="A302" i="4"/>
  <c r="D301" i="4"/>
  <c r="A301" i="4"/>
  <c r="D300" i="4"/>
  <c r="A300" i="4"/>
  <c r="D299" i="4"/>
  <c r="A299" i="4"/>
  <c r="D298" i="4"/>
  <c r="A298" i="4"/>
  <c r="D297" i="4"/>
  <c r="A297" i="4"/>
  <c r="D296" i="4"/>
  <c r="A296" i="4"/>
  <c r="A295" i="4"/>
  <c r="D294" i="4"/>
  <c r="A294" i="4"/>
  <c r="D293" i="4"/>
  <c r="A293" i="4"/>
  <c r="D292" i="4"/>
  <c r="A292" i="4"/>
  <c r="A291" i="4"/>
  <c r="D290" i="4"/>
  <c r="A290" i="4"/>
  <c r="A289" i="4"/>
  <c r="D288" i="4"/>
  <c r="A288" i="4"/>
  <c r="D287" i="4"/>
  <c r="A287" i="4"/>
  <c r="D286" i="4"/>
  <c r="A286" i="4"/>
  <c r="D285" i="4"/>
  <c r="A285" i="4"/>
  <c r="D284" i="4"/>
  <c r="A284" i="4"/>
  <c r="D283" i="4"/>
  <c r="A283" i="4"/>
  <c r="D282" i="4"/>
  <c r="A282" i="4"/>
  <c r="D281" i="4"/>
  <c r="A281" i="4"/>
  <c r="D280" i="4"/>
  <c r="A280" i="4"/>
  <c r="D279" i="4"/>
  <c r="A279" i="4"/>
  <c r="D278" i="4"/>
  <c r="A278" i="4"/>
  <c r="D277" i="4"/>
  <c r="A277" i="4"/>
  <c r="D276" i="4"/>
  <c r="A276" i="4"/>
  <c r="D275" i="4"/>
  <c r="A275" i="4"/>
  <c r="D274" i="4"/>
  <c r="A274" i="4"/>
  <c r="D273" i="4"/>
  <c r="A273" i="4"/>
  <c r="D272" i="4"/>
  <c r="A272" i="4"/>
  <c r="D271" i="4"/>
  <c r="A271" i="4"/>
  <c r="D270" i="4"/>
  <c r="A270" i="4"/>
  <c r="D269" i="4"/>
  <c r="A269" i="4"/>
  <c r="D268" i="4"/>
  <c r="A268" i="4"/>
  <c r="D267" i="4"/>
  <c r="A267" i="4"/>
  <c r="D266" i="4"/>
  <c r="A266" i="4"/>
  <c r="D265" i="4"/>
  <c r="A265" i="4"/>
  <c r="D264" i="4"/>
  <c r="A264" i="4"/>
  <c r="A263" i="4"/>
  <c r="D262" i="4"/>
  <c r="A262" i="4"/>
  <c r="D261" i="4"/>
  <c r="A261" i="4"/>
  <c r="D260" i="4"/>
  <c r="A260" i="4"/>
  <c r="D259" i="4"/>
  <c r="A259" i="4"/>
  <c r="D258" i="4"/>
  <c r="A258" i="4"/>
  <c r="D257" i="4"/>
  <c r="A257" i="4"/>
  <c r="D256" i="4"/>
  <c r="A256" i="4"/>
  <c r="D255" i="4"/>
  <c r="A255" i="4"/>
  <c r="D254" i="4"/>
  <c r="A254" i="4"/>
  <c r="D253" i="4"/>
  <c r="A253" i="4"/>
  <c r="D252" i="4"/>
  <c r="A252" i="4"/>
  <c r="D251" i="4"/>
  <c r="A251" i="4"/>
  <c r="D250" i="4"/>
  <c r="A250" i="4"/>
  <c r="D249" i="4"/>
  <c r="A249" i="4"/>
  <c r="D248" i="4"/>
  <c r="A248" i="4"/>
  <c r="D247" i="4"/>
  <c r="A247" i="4"/>
  <c r="D246" i="4"/>
  <c r="A246" i="4"/>
  <c r="D245" i="4"/>
  <c r="A245" i="4"/>
  <c r="D244" i="4"/>
  <c r="A244" i="4"/>
  <c r="D243" i="4"/>
  <c r="A243" i="4"/>
  <c r="D242" i="4"/>
  <c r="A242" i="4"/>
  <c r="D241" i="4"/>
  <c r="A241" i="4"/>
  <c r="D240" i="4"/>
  <c r="A240" i="4"/>
  <c r="D239" i="4"/>
  <c r="A239" i="4"/>
  <c r="D238" i="4"/>
  <c r="A238" i="4"/>
  <c r="A237" i="4"/>
  <c r="R314" i="3"/>
  <c r="Q314" i="3"/>
  <c r="P314" i="3"/>
  <c r="A314" i="3"/>
  <c r="R313" i="3"/>
  <c r="Q313" i="3"/>
  <c r="P313" i="3"/>
  <c r="A313" i="3"/>
  <c r="R312" i="3"/>
  <c r="Q312" i="3"/>
  <c r="P312" i="3"/>
  <c r="A312" i="3"/>
  <c r="R311" i="3"/>
  <c r="Q311" i="3"/>
  <c r="P311" i="3"/>
  <c r="A311" i="3"/>
  <c r="R310" i="3"/>
  <c r="Q310" i="3"/>
  <c r="P310" i="3"/>
  <c r="A310" i="3"/>
  <c r="R309" i="3"/>
  <c r="Q309" i="3"/>
  <c r="P309" i="3"/>
  <c r="A309" i="3"/>
  <c r="R308" i="3"/>
  <c r="Q308" i="3"/>
  <c r="P308" i="3"/>
  <c r="D308" i="3"/>
  <c r="A308" i="3"/>
  <c r="R307" i="3"/>
  <c r="Q307" i="3"/>
  <c r="P307" i="3"/>
  <c r="D307" i="3"/>
  <c r="A307" i="3"/>
  <c r="R306" i="3"/>
  <c r="Q306" i="3"/>
  <c r="P306" i="3"/>
  <c r="A306" i="3"/>
  <c r="R305" i="3"/>
  <c r="Q305" i="3"/>
  <c r="P305" i="3"/>
  <c r="D305" i="3"/>
  <c r="A305" i="3"/>
  <c r="R304" i="3"/>
  <c r="Q304" i="3"/>
  <c r="P304" i="3"/>
  <c r="A304" i="3"/>
  <c r="R303" i="3"/>
  <c r="Q303" i="3"/>
  <c r="P303" i="3"/>
  <c r="A303" i="3"/>
  <c r="R302" i="3"/>
  <c r="Q302" i="3"/>
  <c r="P302" i="3"/>
  <c r="A302" i="3"/>
  <c r="R301" i="3"/>
  <c r="Q301" i="3"/>
  <c r="P301" i="3"/>
  <c r="A301" i="3"/>
  <c r="R300" i="3"/>
  <c r="Q300" i="3"/>
  <c r="P300" i="3"/>
  <c r="D300" i="3"/>
  <c r="A300" i="3"/>
  <c r="R299" i="3"/>
  <c r="Q299" i="3"/>
  <c r="P299" i="3"/>
  <c r="A299" i="3"/>
  <c r="R298" i="3"/>
  <c r="Q298" i="3"/>
  <c r="P298" i="3"/>
  <c r="A298" i="3"/>
  <c r="R297" i="3"/>
  <c r="Q297" i="3"/>
  <c r="P297" i="3"/>
  <c r="A297" i="3"/>
  <c r="R296" i="3"/>
  <c r="Q296" i="3"/>
  <c r="P296" i="3"/>
  <c r="A296" i="3"/>
  <c r="R295" i="3"/>
  <c r="Q295" i="3"/>
  <c r="P295" i="3"/>
  <c r="A295" i="3"/>
  <c r="R294" i="3"/>
  <c r="Q294" i="3"/>
  <c r="P294" i="3"/>
  <c r="A294" i="3"/>
  <c r="R293" i="3"/>
  <c r="Q293" i="3"/>
  <c r="P293" i="3"/>
  <c r="A293" i="3"/>
  <c r="R292" i="3"/>
  <c r="Q292" i="3"/>
  <c r="P292" i="3"/>
  <c r="D292" i="3"/>
  <c r="A292" i="3"/>
  <c r="R291" i="3"/>
  <c r="Q291" i="3"/>
  <c r="P291" i="3"/>
  <c r="D291" i="3"/>
  <c r="A291" i="3"/>
  <c r="R290" i="3"/>
  <c r="Q290" i="3"/>
  <c r="P290" i="3"/>
  <c r="A290" i="3"/>
  <c r="A289" i="3"/>
  <c r="R288" i="3"/>
  <c r="Q288" i="3"/>
  <c r="P288" i="3"/>
  <c r="A288" i="3"/>
  <c r="R287" i="3"/>
  <c r="Q287" i="3"/>
  <c r="P287" i="3"/>
  <c r="A287" i="3"/>
  <c r="R286" i="3"/>
  <c r="Q286" i="3"/>
  <c r="P286" i="3"/>
  <c r="A286" i="3"/>
  <c r="R285" i="3"/>
  <c r="Q285" i="3"/>
  <c r="P285" i="3"/>
  <c r="A285" i="3"/>
  <c r="R284" i="3"/>
  <c r="Q284" i="3"/>
  <c r="P284" i="3"/>
  <c r="A284" i="3"/>
  <c r="R283" i="3"/>
  <c r="Q283" i="3"/>
  <c r="P283" i="3"/>
  <c r="D283" i="3"/>
  <c r="A283" i="3"/>
  <c r="R282" i="3"/>
  <c r="Q282" i="3"/>
  <c r="P282" i="3"/>
  <c r="D282" i="3"/>
  <c r="A282" i="3"/>
  <c r="R281" i="3"/>
  <c r="Q281" i="3"/>
  <c r="P281" i="3"/>
  <c r="A281" i="3"/>
  <c r="R280" i="3"/>
  <c r="Q280" i="3"/>
  <c r="P280" i="3"/>
  <c r="D280" i="3"/>
  <c r="A280" i="3"/>
  <c r="R279" i="3"/>
  <c r="Q279" i="3"/>
  <c r="P279" i="3"/>
  <c r="A279" i="3"/>
  <c r="R278" i="3"/>
  <c r="Q278" i="3"/>
  <c r="P278" i="3"/>
  <c r="A278" i="3"/>
  <c r="R277" i="3"/>
  <c r="Q277" i="3"/>
  <c r="P277" i="3"/>
  <c r="A277" i="3"/>
  <c r="R276" i="3"/>
  <c r="Q276" i="3"/>
  <c r="P276" i="3"/>
  <c r="A276" i="3"/>
  <c r="R275" i="3"/>
  <c r="Q275" i="3"/>
  <c r="P275" i="3"/>
  <c r="D275" i="3"/>
  <c r="A275" i="3"/>
  <c r="R274" i="3"/>
  <c r="Q274" i="3"/>
  <c r="P274" i="3"/>
  <c r="A274" i="3"/>
  <c r="R273" i="3"/>
  <c r="Q273" i="3"/>
  <c r="P273" i="3"/>
  <c r="A273" i="3"/>
  <c r="R272" i="3"/>
  <c r="Q272" i="3"/>
  <c r="P272" i="3"/>
  <c r="D272" i="3"/>
  <c r="A272" i="3"/>
  <c r="R271" i="3"/>
  <c r="Q271" i="3"/>
  <c r="P271" i="3"/>
  <c r="A271" i="3"/>
  <c r="R270" i="3"/>
  <c r="Q270" i="3"/>
  <c r="P270" i="3"/>
  <c r="D270" i="3"/>
  <c r="A270" i="3"/>
  <c r="R269" i="3"/>
  <c r="Q269" i="3"/>
  <c r="P269" i="3"/>
  <c r="A269" i="3"/>
  <c r="R268" i="3"/>
  <c r="Q268" i="3"/>
  <c r="P268" i="3"/>
  <c r="A268" i="3"/>
  <c r="R267" i="3"/>
  <c r="Q267" i="3"/>
  <c r="P267" i="3"/>
  <c r="A267" i="3"/>
  <c r="R266" i="3"/>
  <c r="Q266" i="3"/>
  <c r="P266" i="3"/>
  <c r="D266" i="3"/>
  <c r="A266" i="3"/>
  <c r="R265" i="3"/>
  <c r="Q265" i="3"/>
  <c r="P265" i="3"/>
  <c r="A265" i="3"/>
  <c r="R264" i="3"/>
  <c r="Q264" i="3"/>
  <c r="P264" i="3"/>
  <c r="A264" i="3"/>
  <c r="A263" i="3"/>
  <c r="R262" i="3"/>
  <c r="Q262" i="3"/>
  <c r="P262" i="3"/>
  <c r="A262" i="3"/>
  <c r="R261" i="3"/>
  <c r="Q261" i="3"/>
  <c r="P261" i="3"/>
  <c r="D261" i="3"/>
  <c r="A261" i="3"/>
  <c r="R260" i="3"/>
  <c r="Q260" i="3"/>
  <c r="P260" i="3"/>
  <c r="A260" i="3"/>
  <c r="R259" i="3"/>
  <c r="Q259" i="3"/>
  <c r="P259" i="3"/>
  <c r="A259" i="3"/>
  <c r="R258" i="3"/>
  <c r="Q258" i="3"/>
  <c r="P258" i="3"/>
  <c r="A258" i="3"/>
  <c r="R257" i="3"/>
  <c r="Q257" i="3"/>
  <c r="P257" i="3"/>
  <c r="A257" i="3"/>
  <c r="R256" i="3"/>
  <c r="Q256" i="3"/>
  <c r="P256" i="3"/>
  <c r="A256" i="3"/>
  <c r="R255" i="3"/>
  <c r="Q255" i="3"/>
  <c r="P255" i="3"/>
  <c r="A255" i="3"/>
  <c r="R254" i="3"/>
  <c r="Q254" i="3"/>
  <c r="P254" i="3"/>
  <c r="A254" i="3"/>
  <c r="R253" i="3"/>
  <c r="Q253" i="3"/>
  <c r="P253" i="3"/>
  <c r="A253" i="3"/>
  <c r="R252" i="3"/>
  <c r="Q252" i="3"/>
  <c r="P252" i="3"/>
  <c r="A252" i="3"/>
  <c r="R251" i="3"/>
  <c r="Q251" i="3"/>
  <c r="P251" i="3"/>
  <c r="A251" i="3"/>
  <c r="R250" i="3"/>
  <c r="Q250" i="3"/>
  <c r="P250" i="3"/>
  <c r="A250" i="3"/>
  <c r="R249" i="3"/>
  <c r="Q249" i="3"/>
  <c r="P249" i="3"/>
  <c r="A249" i="3"/>
  <c r="R248" i="3"/>
  <c r="Q248" i="3"/>
  <c r="P248" i="3"/>
  <c r="A248" i="3"/>
  <c r="R247" i="3"/>
  <c r="Q247" i="3"/>
  <c r="P247" i="3"/>
  <c r="A247" i="3"/>
  <c r="R246" i="3"/>
  <c r="Q246" i="3"/>
  <c r="P246" i="3"/>
  <c r="A246" i="3"/>
  <c r="R245" i="3"/>
  <c r="Q245" i="3"/>
  <c r="P245" i="3"/>
  <c r="A245" i="3"/>
  <c r="R244" i="3"/>
  <c r="Q244" i="3"/>
  <c r="P244" i="3"/>
  <c r="A244" i="3"/>
  <c r="R243" i="3"/>
  <c r="Q243" i="3"/>
  <c r="P243" i="3"/>
  <c r="A243" i="3"/>
  <c r="R242" i="3"/>
  <c r="Q242" i="3"/>
  <c r="P242" i="3"/>
  <c r="A242" i="3"/>
  <c r="R241" i="3"/>
  <c r="Q241" i="3"/>
  <c r="P241" i="3"/>
  <c r="A241" i="3"/>
  <c r="R240" i="3"/>
  <c r="Q240" i="3"/>
  <c r="P240" i="3"/>
  <c r="A240" i="3"/>
  <c r="R239" i="3"/>
  <c r="Q239" i="3"/>
  <c r="P239" i="3"/>
  <c r="A239" i="3"/>
  <c r="R238" i="3"/>
  <c r="Q238" i="3"/>
  <c r="P238" i="3"/>
  <c r="A238" i="3"/>
  <c r="A237" i="3"/>
  <c r="J79" i="2"/>
  <c r="C79" i="2"/>
  <c r="J78" i="2"/>
  <c r="I78" i="2"/>
  <c r="C78" i="2"/>
  <c r="C76" i="2"/>
  <c r="J77" i="2"/>
  <c r="I77" i="2"/>
  <c r="C77" i="2"/>
  <c r="J75" i="2"/>
  <c r="C75" i="2"/>
  <c r="J72" i="2"/>
  <c r="I72" i="2"/>
  <c r="C72" i="2"/>
  <c r="B72" i="2"/>
  <c r="C74" i="2"/>
  <c r="I73" i="2"/>
  <c r="C73" i="2"/>
  <c r="A71" i="2"/>
  <c r="C70" i="2"/>
  <c r="J67" i="2"/>
  <c r="C67" i="2"/>
  <c r="J68" i="2"/>
  <c r="C68" i="2"/>
  <c r="I65" i="2"/>
  <c r="C65" i="2"/>
  <c r="B65" i="2"/>
  <c r="J66" i="2"/>
  <c r="C66" i="2"/>
  <c r="J69" i="2"/>
  <c r="I69" i="2"/>
  <c r="C69" i="2"/>
  <c r="A64" i="2"/>
  <c r="J62" i="2"/>
  <c r="C62" i="2"/>
  <c r="C61" i="2"/>
  <c r="J60" i="2"/>
  <c r="I60" i="2"/>
  <c r="C60" i="2"/>
  <c r="I59" i="2"/>
  <c r="C59" i="2"/>
  <c r="J63" i="2"/>
  <c r="C63" i="2"/>
  <c r="A58" i="2"/>
  <c r="P214" i="3"/>
  <c r="Q214" i="3"/>
  <c r="P212" i="3"/>
  <c r="Q212" i="3"/>
  <c r="P188" i="3"/>
  <c r="Q188" i="3"/>
  <c r="P187" i="3"/>
  <c r="Q187" i="3"/>
  <c r="P186" i="3"/>
  <c r="Q186" i="3"/>
  <c r="P162" i="3"/>
  <c r="Q162" i="3"/>
  <c r="P161" i="3"/>
  <c r="Q161" i="3"/>
  <c r="P160" i="3"/>
  <c r="Q160" i="3"/>
  <c r="P137" i="3"/>
  <c r="Q137" i="3"/>
  <c r="P136" i="3"/>
  <c r="Q136" i="3"/>
  <c r="P135" i="3"/>
  <c r="Q135" i="3"/>
  <c r="P111" i="3"/>
  <c r="Q111" i="3"/>
  <c r="P110" i="3"/>
  <c r="Q110" i="3"/>
  <c r="P109" i="3"/>
  <c r="Q109" i="3"/>
  <c r="P108" i="3"/>
  <c r="Q108" i="3"/>
  <c r="P92" i="3"/>
  <c r="Q92" i="3"/>
  <c r="P91" i="3"/>
  <c r="Q91" i="3"/>
  <c r="P90" i="3"/>
  <c r="Q90" i="3"/>
  <c r="P89" i="3"/>
  <c r="Q89" i="3"/>
  <c r="P88" i="3"/>
  <c r="Q88" i="3"/>
  <c r="P87" i="3"/>
  <c r="Q87" i="3"/>
  <c r="P86" i="3"/>
  <c r="Q86" i="3"/>
  <c r="P85" i="3"/>
  <c r="Q85" i="3"/>
  <c r="P84" i="3"/>
  <c r="Q84" i="3"/>
  <c r="P83" i="3"/>
  <c r="Q83" i="3"/>
  <c r="P82" i="3"/>
  <c r="Q82" i="3"/>
  <c r="P66" i="3"/>
  <c r="Q66" i="3"/>
  <c r="P65" i="3"/>
  <c r="Q65" i="3"/>
  <c r="P64" i="3"/>
  <c r="Q64" i="3"/>
  <c r="P63" i="3"/>
  <c r="Q63" i="3"/>
  <c r="P62" i="3"/>
  <c r="Q62" i="3"/>
  <c r="P61" i="3"/>
  <c r="Q61" i="3"/>
  <c r="P60" i="3"/>
  <c r="Q60" i="3"/>
  <c r="P59" i="3"/>
  <c r="Q59" i="3"/>
  <c r="P58" i="3"/>
  <c r="Q58" i="3"/>
  <c r="P57" i="3"/>
  <c r="Q57" i="3"/>
  <c r="P56" i="3"/>
  <c r="Q56" i="3"/>
  <c r="P36" i="3"/>
  <c r="Q36" i="3"/>
  <c r="P35" i="3"/>
  <c r="Q35" i="3"/>
  <c r="P34" i="3"/>
  <c r="Q34" i="3"/>
  <c r="P33" i="3"/>
  <c r="Q33" i="3"/>
  <c r="P32" i="3"/>
  <c r="Q32" i="3"/>
  <c r="P31" i="3"/>
  <c r="Q31" i="3"/>
  <c r="P30" i="3"/>
  <c r="Q30" i="3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3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4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214" i="6"/>
  <c r="P212" i="6"/>
  <c r="P188" i="6"/>
  <c r="P187" i="6"/>
  <c r="P186" i="6"/>
  <c r="P162" i="6"/>
  <c r="P161" i="6"/>
  <c r="P160" i="6"/>
  <c r="P137" i="6"/>
  <c r="P136" i="6"/>
  <c r="P135" i="6"/>
  <c r="P111" i="6"/>
  <c r="P110" i="6"/>
  <c r="P109" i="6"/>
  <c r="P108" i="6"/>
  <c r="P92" i="6"/>
  <c r="P91" i="6"/>
  <c r="P90" i="6"/>
  <c r="P89" i="6"/>
  <c r="P88" i="6"/>
  <c r="P87" i="6"/>
  <c r="P86" i="6"/>
  <c r="P85" i="6"/>
  <c r="P84" i="6"/>
  <c r="P83" i="6"/>
  <c r="P82" i="6"/>
  <c r="P66" i="6"/>
  <c r="P65" i="6"/>
  <c r="P64" i="6"/>
  <c r="P63" i="6"/>
  <c r="P62" i="6"/>
  <c r="P61" i="6"/>
  <c r="P60" i="6"/>
  <c r="P59" i="6"/>
  <c r="P58" i="6"/>
  <c r="P57" i="6"/>
  <c r="P56" i="6"/>
  <c r="P36" i="6"/>
  <c r="P35" i="6"/>
  <c r="P34" i="6"/>
  <c r="P33" i="6"/>
  <c r="P32" i="6"/>
  <c r="P31" i="6"/>
  <c r="P30" i="6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P9" i="3"/>
  <c r="Q9" i="3"/>
  <c r="P8" i="3"/>
  <c r="Q8" i="3"/>
  <c r="B1" i="2"/>
  <c r="B1" i="3"/>
  <c r="B1" i="4"/>
  <c r="B1" i="5"/>
  <c r="B1" i="6"/>
  <c r="P10" i="3"/>
  <c r="Q10" i="3"/>
  <c r="P11" i="3"/>
  <c r="Q11" i="3"/>
  <c r="D236" i="6"/>
  <c r="B236" i="6"/>
  <c r="D235" i="6"/>
  <c r="B235" i="6"/>
  <c r="D234" i="6"/>
  <c r="B234" i="6"/>
  <c r="D233" i="6"/>
  <c r="B233" i="6"/>
  <c r="D232" i="6"/>
  <c r="B232" i="6"/>
  <c r="D231" i="6"/>
  <c r="B231" i="6"/>
  <c r="D230" i="6"/>
  <c r="B230" i="6"/>
  <c r="D229" i="6"/>
  <c r="B229" i="6"/>
  <c r="D228" i="6"/>
  <c r="B228" i="6"/>
  <c r="D227" i="6"/>
  <c r="B227" i="6"/>
  <c r="D226" i="6"/>
  <c r="B226" i="6"/>
  <c r="D225" i="6"/>
  <c r="B225" i="6"/>
  <c r="D224" i="6"/>
  <c r="B224" i="6"/>
  <c r="D223" i="6"/>
  <c r="B223" i="6"/>
  <c r="D222" i="6"/>
  <c r="B222" i="6"/>
  <c r="D221" i="6"/>
  <c r="B221" i="6"/>
  <c r="D220" i="6"/>
  <c r="B220" i="6"/>
  <c r="D219" i="6"/>
  <c r="B219" i="6"/>
  <c r="D218" i="6"/>
  <c r="B218" i="6"/>
  <c r="D217" i="6"/>
  <c r="B217" i="6"/>
  <c r="D216" i="6"/>
  <c r="B216" i="6"/>
  <c r="D215" i="6"/>
  <c r="B215" i="6"/>
  <c r="D214" i="6"/>
  <c r="B214" i="6"/>
  <c r="D213" i="6"/>
  <c r="B213" i="6"/>
  <c r="D212" i="6"/>
  <c r="B212" i="6"/>
  <c r="D210" i="6"/>
  <c r="B210" i="6"/>
  <c r="D209" i="6"/>
  <c r="B209" i="6"/>
  <c r="D208" i="6"/>
  <c r="B208" i="6"/>
  <c r="D207" i="6"/>
  <c r="B207" i="6"/>
  <c r="D206" i="6"/>
  <c r="B206" i="6"/>
  <c r="D205" i="6"/>
  <c r="B205" i="6"/>
  <c r="D204" i="6"/>
  <c r="B204" i="6"/>
  <c r="D203" i="6"/>
  <c r="B203" i="6"/>
  <c r="D202" i="6"/>
  <c r="B202" i="6"/>
  <c r="D201" i="6"/>
  <c r="B201" i="6"/>
  <c r="D200" i="6"/>
  <c r="B200" i="6"/>
  <c r="D199" i="6"/>
  <c r="B199" i="6"/>
  <c r="D198" i="6"/>
  <c r="B198" i="6"/>
  <c r="D197" i="6"/>
  <c r="B197" i="6"/>
  <c r="D196" i="6"/>
  <c r="B196" i="6"/>
  <c r="D195" i="6"/>
  <c r="B195" i="6"/>
  <c r="D194" i="6"/>
  <c r="B194" i="6"/>
  <c r="D193" i="6"/>
  <c r="B193" i="6"/>
  <c r="D192" i="6"/>
  <c r="B192" i="6"/>
  <c r="D191" i="6"/>
  <c r="B191" i="6"/>
  <c r="D190" i="6"/>
  <c r="B190" i="6"/>
  <c r="D189" i="6"/>
  <c r="B189" i="6"/>
  <c r="D188" i="6"/>
  <c r="B188" i="6"/>
  <c r="D187" i="6"/>
  <c r="B187" i="6"/>
  <c r="D186" i="6"/>
  <c r="B186" i="6"/>
  <c r="D184" i="6"/>
  <c r="B184" i="6"/>
  <c r="D183" i="6"/>
  <c r="B183" i="6"/>
  <c r="D182" i="6"/>
  <c r="B182" i="6"/>
  <c r="D181" i="6"/>
  <c r="B181" i="6"/>
  <c r="D180" i="6"/>
  <c r="B180" i="6"/>
  <c r="D179" i="6"/>
  <c r="B179" i="6"/>
  <c r="D178" i="6"/>
  <c r="B178" i="6"/>
  <c r="D177" i="6"/>
  <c r="B177" i="6"/>
  <c r="D176" i="6"/>
  <c r="B176" i="6"/>
  <c r="D175" i="6"/>
  <c r="B175" i="6"/>
  <c r="D174" i="6"/>
  <c r="B174" i="6"/>
  <c r="D173" i="6"/>
  <c r="B173" i="6"/>
  <c r="D172" i="6"/>
  <c r="B172" i="6"/>
  <c r="D171" i="6"/>
  <c r="B171" i="6"/>
  <c r="D170" i="6"/>
  <c r="B170" i="6"/>
  <c r="D169" i="6"/>
  <c r="B169" i="6"/>
  <c r="D168" i="6"/>
  <c r="B168" i="6"/>
  <c r="D167" i="6"/>
  <c r="B167" i="6"/>
  <c r="D166" i="6"/>
  <c r="B166" i="6"/>
  <c r="D165" i="6"/>
  <c r="B165" i="6"/>
  <c r="D164" i="6"/>
  <c r="B164" i="6"/>
  <c r="D163" i="6"/>
  <c r="B163" i="6"/>
  <c r="D162" i="6"/>
  <c r="B162" i="6"/>
  <c r="D161" i="6"/>
  <c r="B161" i="6"/>
  <c r="D160" i="6"/>
  <c r="B160" i="6"/>
  <c r="D158" i="6"/>
  <c r="B158" i="6"/>
  <c r="D157" i="6"/>
  <c r="B157" i="6"/>
  <c r="D156" i="6"/>
  <c r="B156" i="6"/>
  <c r="D155" i="6"/>
  <c r="B155" i="6"/>
  <c r="D154" i="6"/>
  <c r="B154" i="6"/>
  <c r="D153" i="6"/>
  <c r="B153" i="6"/>
  <c r="D152" i="6"/>
  <c r="B152" i="6"/>
  <c r="D151" i="6"/>
  <c r="B151" i="6"/>
  <c r="D150" i="6"/>
  <c r="B150" i="6"/>
  <c r="D149" i="6"/>
  <c r="B149" i="6"/>
  <c r="D148" i="6"/>
  <c r="B148" i="6"/>
  <c r="D147" i="6"/>
  <c r="B147" i="6"/>
  <c r="D146" i="6"/>
  <c r="B146" i="6"/>
  <c r="D145" i="6"/>
  <c r="B145" i="6"/>
  <c r="D144" i="6"/>
  <c r="B144" i="6"/>
  <c r="D143" i="6"/>
  <c r="B143" i="6"/>
  <c r="D142" i="6"/>
  <c r="B142" i="6"/>
  <c r="D141" i="6"/>
  <c r="B141" i="6"/>
  <c r="D140" i="6"/>
  <c r="B140" i="6"/>
  <c r="D139" i="6"/>
  <c r="B139" i="6"/>
  <c r="D138" i="6"/>
  <c r="B138" i="6"/>
  <c r="D137" i="6"/>
  <c r="B137" i="6"/>
  <c r="D136" i="6"/>
  <c r="B136" i="6"/>
  <c r="D135" i="6"/>
  <c r="B135" i="6"/>
  <c r="D134" i="6"/>
  <c r="B134" i="6"/>
  <c r="D132" i="6"/>
  <c r="B132" i="6"/>
  <c r="D131" i="6"/>
  <c r="B131" i="6"/>
  <c r="D130" i="6"/>
  <c r="B130" i="6"/>
  <c r="D129" i="6"/>
  <c r="B129" i="6"/>
  <c r="D128" i="6"/>
  <c r="B128" i="6"/>
  <c r="D127" i="6"/>
  <c r="B127" i="6"/>
  <c r="D126" i="6"/>
  <c r="B126" i="6"/>
  <c r="D125" i="6"/>
  <c r="B125" i="6"/>
  <c r="D124" i="6"/>
  <c r="B124" i="6"/>
  <c r="D123" i="6"/>
  <c r="B123" i="6"/>
  <c r="D122" i="6"/>
  <c r="B122" i="6"/>
  <c r="D121" i="6"/>
  <c r="B121" i="6"/>
  <c r="D120" i="6"/>
  <c r="B120" i="6"/>
  <c r="D119" i="6"/>
  <c r="B119" i="6"/>
  <c r="D118" i="6"/>
  <c r="B118" i="6"/>
  <c r="D117" i="6"/>
  <c r="B117" i="6"/>
  <c r="D116" i="6"/>
  <c r="B116" i="6"/>
  <c r="D115" i="6"/>
  <c r="B115" i="6"/>
  <c r="D114" i="6"/>
  <c r="B114" i="6"/>
  <c r="D113" i="6"/>
  <c r="B113" i="6"/>
  <c r="D112" i="6"/>
  <c r="B112" i="6"/>
  <c r="D111" i="6"/>
  <c r="B111" i="6"/>
  <c r="D110" i="6"/>
  <c r="B110" i="6"/>
  <c r="D109" i="6"/>
  <c r="B109" i="6"/>
  <c r="D108" i="6"/>
  <c r="B108" i="6"/>
  <c r="D106" i="6"/>
  <c r="B106" i="6"/>
  <c r="D105" i="6"/>
  <c r="B105" i="6"/>
  <c r="D104" i="6"/>
  <c r="B104" i="6"/>
  <c r="D103" i="6"/>
  <c r="B103" i="6"/>
  <c r="D102" i="6"/>
  <c r="B102" i="6"/>
  <c r="D101" i="6"/>
  <c r="B101" i="6"/>
  <c r="D100" i="6"/>
  <c r="B100" i="6"/>
  <c r="D99" i="6"/>
  <c r="B99" i="6"/>
  <c r="D98" i="6"/>
  <c r="B98" i="6"/>
  <c r="D97" i="6"/>
  <c r="B97" i="6"/>
  <c r="D96" i="6"/>
  <c r="B96" i="6"/>
  <c r="D95" i="6"/>
  <c r="B95" i="6"/>
  <c r="D94" i="6"/>
  <c r="B94" i="6"/>
  <c r="D93" i="6"/>
  <c r="B93" i="6"/>
  <c r="D92" i="6"/>
  <c r="B92" i="6"/>
  <c r="D91" i="6"/>
  <c r="B91" i="6"/>
  <c r="D90" i="6"/>
  <c r="B90" i="6"/>
  <c r="D89" i="6"/>
  <c r="B89" i="6"/>
  <c r="D88" i="6"/>
  <c r="B88" i="6"/>
  <c r="D87" i="6"/>
  <c r="B87" i="6"/>
  <c r="D86" i="6"/>
  <c r="B86" i="6"/>
  <c r="D85" i="6"/>
  <c r="B85" i="6"/>
  <c r="D84" i="6"/>
  <c r="B84" i="6"/>
  <c r="D83" i="6"/>
  <c r="B83" i="6"/>
  <c r="D82" i="6"/>
  <c r="B82" i="6"/>
  <c r="D80" i="6"/>
  <c r="B80" i="6"/>
  <c r="D79" i="6"/>
  <c r="B79" i="6"/>
  <c r="D78" i="6"/>
  <c r="B78" i="6"/>
  <c r="D77" i="6"/>
  <c r="B77" i="6"/>
  <c r="D76" i="6"/>
  <c r="B76" i="6"/>
  <c r="D75" i="6"/>
  <c r="B75" i="6"/>
  <c r="D74" i="6"/>
  <c r="B74" i="6"/>
  <c r="D73" i="6"/>
  <c r="B73" i="6"/>
  <c r="D72" i="6"/>
  <c r="B72" i="6"/>
  <c r="D71" i="6"/>
  <c r="B71" i="6"/>
  <c r="D70" i="6"/>
  <c r="B70" i="6"/>
  <c r="D69" i="6"/>
  <c r="B69" i="6"/>
  <c r="D68" i="6"/>
  <c r="B68" i="6"/>
  <c r="D67" i="6"/>
  <c r="B67" i="6"/>
  <c r="D66" i="6"/>
  <c r="B66" i="6"/>
  <c r="D65" i="6"/>
  <c r="B65" i="6"/>
  <c r="D64" i="6"/>
  <c r="B64" i="6"/>
  <c r="D63" i="6"/>
  <c r="B63" i="6"/>
  <c r="D62" i="6"/>
  <c r="B62" i="6"/>
  <c r="D61" i="6"/>
  <c r="B61" i="6"/>
  <c r="D60" i="6"/>
  <c r="B60" i="6"/>
  <c r="D59" i="6"/>
  <c r="B59" i="6"/>
  <c r="D58" i="6"/>
  <c r="B58" i="6"/>
  <c r="D57" i="6"/>
  <c r="B57" i="6"/>
  <c r="D56" i="6"/>
  <c r="B56" i="6"/>
  <c r="D54" i="6"/>
  <c r="B54" i="6"/>
  <c r="D53" i="6"/>
  <c r="B53" i="6"/>
  <c r="D52" i="6"/>
  <c r="B52" i="6"/>
  <c r="D51" i="6"/>
  <c r="B51" i="6"/>
  <c r="D50" i="6"/>
  <c r="B50" i="6"/>
  <c r="D49" i="6"/>
  <c r="B49" i="6"/>
  <c r="D48" i="6"/>
  <c r="B48" i="6"/>
  <c r="D47" i="6"/>
  <c r="B47" i="6"/>
  <c r="D46" i="6"/>
  <c r="B46" i="6"/>
  <c r="D45" i="6"/>
  <c r="B45" i="6"/>
  <c r="D44" i="6"/>
  <c r="B44" i="6"/>
  <c r="D43" i="6"/>
  <c r="B43" i="6"/>
  <c r="D42" i="6"/>
  <c r="B42" i="6"/>
  <c r="D41" i="6"/>
  <c r="B41" i="6"/>
  <c r="D40" i="6"/>
  <c r="B40" i="6"/>
  <c r="D39" i="6"/>
  <c r="B39" i="6"/>
  <c r="D38" i="6"/>
  <c r="B38" i="6"/>
  <c r="D37" i="6"/>
  <c r="B37" i="6"/>
  <c r="D36" i="6"/>
  <c r="B36" i="6"/>
  <c r="D35" i="6"/>
  <c r="B35" i="6"/>
  <c r="D34" i="6"/>
  <c r="B34" i="6"/>
  <c r="D33" i="6"/>
  <c r="B33" i="6"/>
  <c r="D32" i="6"/>
  <c r="B32" i="6"/>
  <c r="D31" i="6"/>
  <c r="B31" i="6"/>
  <c r="D30" i="6"/>
  <c r="B30" i="6"/>
  <c r="D28" i="6"/>
  <c r="B28" i="6"/>
  <c r="D27" i="6"/>
  <c r="B27" i="6"/>
  <c r="D26" i="6"/>
  <c r="B26" i="6"/>
  <c r="D25" i="6"/>
  <c r="B25" i="6"/>
  <c r="D24" i="6"/>
  <c r="B24" i="6"/>
  <c r="D23" i="6"/>
  <c r="B23" i="6"/>
  <c r="D22" i="6"/>
  <c r="B22" i="6"/>
  <c r="D21" i="6"/>
  <c r="B21" i="6"/>
  <c r="D20" i="6"/>
  <c r="B20" i="6"/>
  <c r="D19" i="6"/>
  <c r="B19" i="6"/>
  <c r="D18" i="6"/>
  <c r="B18" i="6"/>
  <c r="D17" i="6"/>
  <c r="B17" i="6"/>
  <c r="D16" i="6"/>
  <c r="B16" i="6"/>
  <c r="D15" i="6"/>
  <c r="B15" i="6"/>
  <c r="D14" i="6"/>
  <c r="B14" i="6"/>
  <c r="D13" i="6"/>
  <c r="B13" i="6"/>
  <c r="D12" i="6"/>
  <c r="B12" i="6"/>
  <c r="D11" i="6"/>
  <c r="B11" i="6"/>
  <c r="D10" i="6"/>
  <c r="B10" i="6"/>
  <c r="D9" i="6"/>
  <c r="B9" i="6"/>
  <c r="D8" i="6"/>
  <c r="B8" i="6"/>
  <c r="D7" i="6"/>
  <c r="B7" i="6"/>
  <c r="D6" i="6"/>
  <c r="B6" i="6"/>
  <c r="D5" i="6"/>
  <c r="B5" i="6"/>
  <c r="D4" i="6"/>
  <c r="B4" i="6"/>
  <c r="S236" i="5"/>
  <c r="A236" i="5"/>
  <c r="S235" i="5"/>
  <c r="A235" i="5"/>
  <c r="S234" i="5"/>
  <c r="A234" i="5"/>
  <c r="S233" i="5"/>
  <c r="A233" i="5"/>
  <c r="S232" i="5"/>
  <c r="A232" i="5"/>
  <c r="S231" i="5"/>
  <c r="A231" i="5"/>
  <c r="S230" i="5"/>
  <c r="A230" i="5"/>
  <c r="S229" i="5"/>
  <c r="A229" i="5"/>
  <c r="S228" i="5"/>
  <c r="A228" i="5"/>
  <c r="S227" i="5"/>
  <c r="A227" i="5"/>
  <c r="S226" i="5"/>
  <c r="A226" i="5"/>
  <c r="S225" i="5"/>
  <c r="A225" i="5"/>
  <c r="S224" i="5"/>
  <c r="A224" i="5"/>
  <c r="S223" i="5"/>
  <c r="A223" i="5"/>
  <c r="S222" i="5"/>
  <c r="A222" i="5"/>
  <c r="S221" i="5"/>
  <c r="A221" i="5"/>
  <c r="S220" i="5"/>
  <c r="A220" i="5"/>
  <c r="S219" i="5"/>
  <c r="A219" i="5"/>
  <c r="S218" i="5"/>
  <c r="A218" i="5"/>
  <c r="S217" i="5"/>
  <c r="A217" i="5"/>
  <c r="S216" i="5"/>
  <c r="I57" i="2" s="1"/>
  <c r="A216" i="5"/>
  <c r="S215" i="5"/>
  <c r="I56" i="2" s="1"/>
  <c r="A215" i="5"/>
  <c r="S214" i="5"/>
  <c r="I55" i="2" s="1"/>
  <c r="A214" i="5"/>
  <c r="S213" i="5"/>
  <c r="I54" i="2" s="1"/>
  <c r="A213" i="5"/>
  <c r="S212" i="5"/>
  <c r="A212" i="5"/>
  <c r="A211" i="5"/>
  <c r="D236" i="4"/>
  <c r="A236" i="4"/>
  <c r="D235" i="4"/>
  <c r="A235" i="4"/>
  <c r="D234" i="4"/>
  <c r="A234" i="4"/>
  <c r="D233" i="4"/>
  <c r="A233" i="4"/>
  <c r="D232" i="4"/>
  <c r="A232" i="4"/>
  <c r="D231" i="4"/>
  <c r="A231" i="4"/>
  <c r="D230" i="4"/>
  <c r="A230" i="4"/>
  <c r="D229" i="4"/>
  <c r="A229" i="4"/>
  <c r="D228" i="4"/>
  <c r="A228" i="4"/>
  <c r="D227" i="4"/>
  <c r="A227" i="4"/>
  <c r="D226" i="4"/>
  <c r="A226" i="4"/>
  <c r="D225" i="4"/>
  <c r="A225" i="4"/>
  <c r="D224" i="4"/>
  <c r="A224" i="4"/>
  <c r="D223" i="4"/>
  <c r="A223" i="4"/>
  <c r="D222" i="4"/>
  <c r="A222" i="4"/>
  <c r="D221" i="4"/>
  <c r="A221" i="4"/>
  <c r="D220" i="4"/>
  <c r="A220" i="4"/>
  <c r="D219" i="4"/>
  <c r="A219" i="4"/>
  <c r="D218" i="4"/>
  <c r="A218" i="4"/>
  <c r="D217" i="4"/>
  <c r="A217" i="4"/>
  <c r="D216" i="4"/>
  <c r="A216" i="4"/>
  <c r="D215" i="4"/>
  <c r="A215" i="4"/>
  <c r="D214" i="4"/>
  <c r="A214" i="4"/>
  <c r="D213" i="4"/>
  <c r="A213" i="4"/>
  <c r="D212" i="4"/>
  <c r="A212" i="4"/>
  <c r="A211" i="4"/>
  <c r="R236" i="3"/>
  <c r="Q236" i="3"/>
  <c r="P236" i="3"/>
  <c r="A236" i="3"/>
  <c r="R235" i="3"/>
  <c r="Q235" i="3"/>
  <c r="P235" i="3"/>
  <c r="A235" i="3"/>
  <c r="R234" i="3"/>
  <c r="Q234" i="3"/>
  <c r="P234" i="3"/>
  <c r="A234" i="3"/>
  <c r="R233" i="3"/>
  <c r="Q233" i="3"/>
  <c r="P233" i="3"/>
  <c r="A233" i="3"/>
  <c r="R232" i="3"/>
  <c r="Q232" i="3"/>
  <c r="P232" i="3"/>
  <c r="A232" i="3"/>
  <c r="R231" i="3"/>
  <c r="Q231" i="3"/>
  <c r="P231" i="3"/>
  <c r="D231" i="3"/>
  <c r="A231" i="3"/>
  <c r="R230" i="3"/>
  <c r="Q230" i="3"/>
  <c r="P230" i="3"/>
  <c r="A230" i="3"/>
  <c r="R229" i="3"/>
  <c r="Q229" i="3"/>
  <c r="P229" i="3"/>
  <c r="A229" i="3"/>
  <c r="R228" i="3"/>
  <c r="Q228" i="3"/>
  <c r="P228" i="3"/>
  <c r="A228" i="3"/>
  <c r="R227" i="3"/>
  <c r="Q227" i="3"/>
  <c r="P227" i="3"/>
  <c r="A227" i="3"/>
  <c r="R226" i="3"/>
  <c r="Q226" i="3"/>
  <c r="P226" i="3"/>
  <c r="D226" i="3"/>
  <c r="A226" i="3"/>
  <c r="R225" i="3"/>
  <c r="Q225" i="3"/>
  <c r="P225" i="3"/>
  <c r="A225" i="3"/>
  <c r="R224" i="3"/>
  <c r="Q224" i="3"/>
  <c r="P224" i="3"/>
  <c r="A224" i="3"/>
  <c r="R223" i="3"/>
  <c r="Q223" i="3"/>
  <c r="P223" i="3"/>
  <c r="A223" i="3"/>
  <c r="R222" i="3"/>
  <c r="Q222" i="3"/>
  <c r="P222" i="3"/>
  <c r="A222" i="3"/>
  <c r="R221" i="3"/>
  <c r="Q221" i="3"/>
  <c r="P221" i="3"/>
  <c r="A221" i="3"/>
  <c r="R220" i="3"/>
  <c r="Q220" i="3"/>
  <c r="P220" i="3"/>
  <c r="A220" i="3"/>
  <c r="R219" i="3"/>
  <c r="Q219" i="3"/>
  <c r="P219" i="3"/>
  <c r="A219" i="3"/>
  <c r="R218" i="3"/>
  <c r="Q218" i="3"/>
  <c r="P218" i="3"/>
  <c r="D218" i="3"/>
  <c r="A218" i="3"/>
  <c r="R217" i="3"/>
  <c r="Q217" i="3"/>
  <c r="P217" i="3"/>
  <c r="A217" i="3"/>
  <c r="R216" i="3"/>
  <c r="Q216" i="3"/>
  <c r="P216" i="3"/>
  <c r="A216" i="3"/>
  <c r="R215" i="3"/>
  <c r="Q215" i="3"/>
  <c r="P215" i="3"/>
  <c r="A215" i="3"/>
  <c r="R214" i="3"/>
  <c r="A214" i="3"/>
  <c r="R213" i="3"/>
  <c r="Q213" i="3"/>
  <c r="P213" i="3"/>
  <c r="A213" i="3"/>
  <c r="R212" i="3"/>
  <c r="A212" i="3"/>
  <c r="A211" i="3"/>
  <c r="J57" i="2"/>
  <c r="C57" i="2"/>
  <c r="J56" i="2"/>
  <c r="C56" i="2"/>
  <c r="C55" i="2"/>
  <c r="J54" i="2"/>
  <c r="C54" i="2"/>
  <c r="A53" i="2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S210" i="5"/>
  <c r="A210" i="5"/>
  <c r="S209" i="5"/>
  <c r="A209" i="5"/>
  <c r="S208" i="5"/>
  <c r="A208" i="5"/>
  <c r="S207" i="5"/>
  <c r="A207" i="5"/>
  <c r="S206" i="5"/>
  <c r="A206" i="5"/>
  <c r="S205" i="5"/>
  <c r="A205" i="5"/>
  <c r="S204" i="5"/>
  <c r="A204" i="5"/>
  <c r="S203" i="5"/>
  <c r="A203" i="5"/>
  <c r="S202" i="5"/>
  <c r="A202" i="5"/>
  <c r="S201" i="5"/>
  <c r="A201" i="5"/>
  <c r="S200" i="5"/>
  <c r="A200" i="5"/>
  <c r="S199" i="5"/>
  <c r="A199" i="5"/>
  <c r="S198" i="5"/>
  <c r="A198" i="5"/>
  <c r="S197" i="5"/>
  <c r="A197" i="5"/>
  <c r="S196" i="5"/>
  <c r="A196" i="5"/>
  <c r="S195" i="5"/>
  <c r="A195" i="5"/>
  <c r="S194" i="5"/>
  <c r="A194" i="5"/>
  <c r="S193" i="5"/>
  <c r="I52" i="2" s="1"/>
  <c r="A193" i="5"/>
  <c r="S192" i="5"/>
  <c r="I47" i="2" s="1"/>
  <c r="A192" i="5"/>
  <c r="S191" i="5"/>
  <c r="I51" i="2" s="1"/>
  <c r="A191" i="5"/>
  <c r="S190" i="5"/>
  <c r="I45" i="2" s="1"/>
  <c r="A190" i="5"/>
  <c r="S189" i="5"/>
  <c r="I50" i="2" s="1"/>
  <c r="A189" i="5"/>
  <c r="S188" i="5"/>
  <c r="I48" i="2" s="1"/>
  <c r="A188" i="5"/>
  <c r="S187" i="5"/>
  <c r="I49" i="2" s="1"/>
  <c r="A187" i="5"/>
  <c r="S186" i="5"/>
  <c r="I46" i="2" s="1"/>
  <c r="A186" i="5"/>
  <c r="A185" i="5"/>
  <c r="D210" i="4"/>
  <c r="A210" i="4"/>
  <c r="D209" i="4"/>
  <c r="A209" i="4"/>
  <c r="D208" i="4"/>
  <c r="A208" i="4"/>
  <c r="D207" i="4"/>
  <c r="A207" i="4"/>
  <c r="D206" i="4"/>
  <c r="A206" i="4"/>
  <c r="D205" i="4"/>
  <c r="A205" i="4"/>
  <c r="D204" i="4"/>
  <c r="A204" i="4"/>
  <c r="D203" i="4"/>
  <c r="A203" i="4"/>
  <c r="D202" i="4"/>
  <c r="A202" i="4"/>
  <c r="D201" i="4"/>
  <c r="A201" i="4"/>
  <c r="D200" i="4"/>
  <c r="A200" i="4"/>
  <c r="D199" i="4"/>
  <c r="A199" i="4"/>
  <c r="D198" i="4"/>
  <c r="A198" i="4"/>
  <c r="D197" i="4"/>
  <c r="A197" i="4"/>
  <c r="D196" i="4"/>
  <c r="A196" i="4"/>
  <c r="D195" i="4"/>
  <c r="A195" i="4"/>
  <c r="D194" i="4"/>
  <c r="A194" i="4"/>
  <c r="D193" i="4"/>
  <c r="A193" i="4"/>
  <c r="D192" i="4"/>
  <c r="A192" i="4"/>
  <c r="D191" i="4"/>
  <c r="A191" i="4"/>
  <c r="D190" i="4"/>
  <c r="A190" i="4"/>
  <c r="D189" i="4"/>
  <c r="A189" i="4"/>
  <c r="D188" i="4"/>
  <c r="A188" i="4"/>
  <c r="D187" i="4"/>
  <c r="A187" i="4"/>
  <c r="D186" i="4"/>
  <c r="A186" i="4"/>
  <c r="A185" i="4"/>
  <c r="R210" i="3"/>
  <c r="Q210" i="3"/>
  <c r="P210" i="3"/>
  <c r="A210" i="3"/>
  <c r="R209" i="3"/>
  <c r="Q209" i="3"/>
  <c r="P209" i="3"/>
  <c r="A209" i="3"/>
  <c r="R208" i="3"/>
  <c r="Q208" i="3"/>
  <c r="P208" i="3"/>
  <c r="A208" i="3"/>
  <c r="R207" i="3"/>
  <c r="Q207" i="3"/>
  <c r="P207" i="3"/>
  <c r="A207" i="3"/>
  <c r="R206" i="3"/>
  <c r="Q206" i="3"/>
  <c r="P206" i="3"/>
  <c r="A206" i="3"/>
  <c r="R205" i="3"/>
  <c r="Q205" i="3"/>
  <c r="P205" i="3"/>
  <c r="A205" i="3"/>
  <c r="R204" i="3"/>
  <c r="Q204" i="3"/>
  <c r="P204" i="3"/>
  <c r="A204" i="3"/>
  <c r="R203" i="3"/>
  <c r="Q203" i="3"/>
  <c r="P203" i="3"/>
  <c r="A203" i="3"/>
  <c r="R202" i="3"/>
  <c r="Q202" i="3"/>
  <c r="P202" i="3"/>
  <c r="A202" i="3"/>
  <c r="R201" i="3"/>
  <c r="Q201" i="3"/>
  <c r="P201" i="3"/>
  <c r="A201" i="3"/>
  <c r="R200" i="3"/>
  <c r="Q200" i="3"/>
  <c r="P200" i="3"/>
  <c r="A200" i="3"/>
  <c r="R199" i="3"/>
  <c r="Q199" i="3"/>
  <c r="P199" i="3"/>
  <c r="A199" i="3"/>
  <c r="R198" i="3"/>
  <c r="Q198" i="3"/>
  <c r="P198" i="3"/>
  <c r="A198" i="3"/>
  <c r="R197" i="3"/>
  <c r="Q197" i="3"/>
  <c r="P197" i="3"/>
  <c r="A197" i="3"/>
  <c r="R196" i="3"/>
  <c r="Q196" i="3"/>
  <c r="P196" i="3"/>
  <c r="A196" i="3"/>
  <c r="R195" i="3"/>
  <c r="Q195" i="3"/>
  <c r="P195" i="3"/>
  <c r="A195" i="3"/>
  <c r="R194" i="3"/>
  <c r="Q194" i="3"/>
  <c r="P194" i="3"/>
  <c r="A194" i="3"/>
  <c r="R193" i="3"/>
  <c r="Q193" i="3"/>
  <c r="P193" i="3"/>
  <c r="A193" i="3"/>
  <c r="R192" i="3"/>
  <c r="Q192" i="3"/>
  <c r="P192" i="3"/>
  <c r="A192" i="3"/>
  <c r="R191" i="3"/>
  <c r="Q191" i="3"/>
  <c r="P191" i="3"/>
  <c r="A191" i="3"/>
  <c r="R190" i="3"/>
  <c r="Q190" i="3"/>
  <c r="P190" i="3"/>
  <c r="A190" i="3"/>
  <c r="R189" i="3"/>
  <c r="Q189" i="3"/>
  <c r="P189" i="3"/>
  <c r="A189" i="3"/>
  <c r="R188" i="3"/>
  <c r="A188" i="3"/>
  <c r="R187" i="3"/>
  <c r="A187" i="3"/>
  <c r="R186" i="3"/>
  <c r="A186" i="3"/>
  <c r="A185" i="3"/>
  <c r="J52" i="2"/>
  <c r="C52" i="2"/>
  <c r="J47" i="2"/>
  <c r="C47" i="2"/>
  <c r="J51" i="2"/>
  <c r="C51" i="2"/>
  <c r="J45" i="2"/>
  <c r="C45" i="2"/>
  <c r="J50" i="2"/>
  <c r="C50" i="2"/>
  <c r="J48" i="2"/>
  <c r="C48" i="2"/>
  <c r="C49" i="2"/>
  <c r="C46" i="2"/>
  <c r="A44" i="2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S184" i="5"/>
  <c r="A184" i="5"/>
  <c r="S183" i="5"/>
  <c r="A183" i="5"/>
  <c r="S182" i="5"/>
  <c r="A182" i="5"/>
  <c r="S181" i="5"/>
  <c r="A181" i="5"/>
  <c r="S180" i="5"/>
  <c r="A180" i="5"/>
  <c r="S179" i="5"/>
  <c r="A179" i="5"/>
  <c r="S178" i="5"/>
  <c r="A178" i="5"/>
  <c r="S177" i="5"/>
  <c r="A177" i="5"/>
  <c r="S176" i="5"/>
  <c r="A176" i="5"/>
  <c r="S175" i="5"/>
  <c r="A175" i="5"/>
  <c r="S174" i="5"/>
  <c r="A174" i="5"/>
  <c r="S173" i="5"/>
  <c r="A173" i="5"/>
  <c r="S172" i="5"/>
  <c r="A172" i="5"/>
  <c r="S171" i="5"/>
  <c r="A171" i="5"/>
  <c r="S170" i="5"/>
  <c r="A170" i="5"/>
  <c r="S169" i="5"/>
  <c r="A169" i="5"/>
  <c r="S168" i="5"/>
  <c r="A168" i="5"/>
  <c r="S167" i="5"/>
  <c r="A167" i="5"/>
  <c r="S166" i="5"/>
  <c r="A166" i="5"/>
  <c r="S165" i="5"/>
  <c r="A165" i="5"/>
  <c r="S164" i="5"/>
  <c r="A164" i="5"/>
  <c r="S163" i="5"/>
  <c r="A163" i="5"/>
  <c r="S162" i="5"/>
  <c r="I39" i="2" s="1"/>
  <c r="A162" i="5"/>
  <c r="S161" i="5"/>
  <c r="I40" i="2" s="1"/>
  <c r="A161" i="5"/>
  <c r="S160" i="5"/>
  <c r="I41" i="2" s="1"/>
  <c r="A160" i="5"/>
  <c r="A159" i="5"/>
  <c r="D184" i="4"/>
  <c r="A184" i="4"/>
  <c r="D183" i="4"/>
  <c r="A183" i="4"/>
  <c r="D182" i="4"/>
  <c r="A182" i="4"/>
  <c r="D181" i="4"/>
  <c r="A181" i="4"/>
  <c r="D180" i="4"/>
  <c r="A180" i="4"/>
  <c r="D179" i="4"/>
  <c r="A179" i="4"/>
  <c r="D178" i="4"/>
  <c r="A178" i="4"/>
  <c r="D177" i="4"/>
  <c r="A177" i="4"/>
  <c r="D176" i="4"/>
  <c r="A176" i="4"/>
  <c r="D175" i="4"/>
  <c r="A175" i="4"/>
  <c r="D174" i="4"/>
  <c r="A174" i="4"/>
  <c r="D173" i="4"/>
  <c r="A173" i="4"/>
  <c r="D172" i="4"/>
  <c r="A172" i="4"/>
  <c r="D171" i="4"/>
  <c r="A171" i="4"/>
  <c r="D170" i="4"/>
  <c r="A170" i="4"/>
  <c r="D169" i="4"/>
  <c r="A169" i="4"/>
  <c r="D168" i="4"/>
  <c r="A168" i="4"/>
  <c r="D167" i="4"/>
  <c r="A167" i="4"/>
  <c r="D166" i="4"/>
  <c r="A166" i="4"/>
  <c r="D165" i="4"/>
  <c r="A165" i="4"/>
  <c r="D164" i="4"/>
  <c r="A164" i="4"/>
  <c r="D163" i="4"/>
  <c r="A163" i="4"/>
  <c r="D162" i="4"/>
  <c r="A162" i="4"/>
  <c r="D161" i="4"/>
  <c r="A161" i="4"/>
  <c r="D160" i="4"/>
  <c r="A160" i="4"/>
  <c r="A159" i="4"/>
  <c r="R184" i="3"/>
  <c r="Q184" i="3"/>
  <c r="P184" i="3"/>
  <c r="A184" i="3"/>
  <c r="R183" i="3"/>
  <c r="Q183" i="3"/>
  <c r="P183" i="3"/>
  <c r="A183" i="3"/>
  <c r="R182" i="3"/>
  <c r="Q182" i="3"/>
  <c r="P182" i="3"/>
  <c r="A182" i="3"/>
  <c r="R181" i="3"/>
  <c r="Q181" i="3"/>
  <c r="P181" i="3"/>
  <c r="A181" i="3"/>
  <c r="R180" i="3"/>
  <c r="Q180" i="3"/>
  <c r="P180" i="3"/>
  <c r="A180" i="3"/>
  <c r="R179" i="3"/>
  <c r="Q179" i="3"/>
  <c r="P179" i="3"/>
  <c r="A179" i="3"/>
  <c r="R178" i="3"/>
  <c r="Q178" i="3"/>
  <c r="P178" i="3"/>
  <c r="A178" i="3"/>
  <c r="R177" i="3"/>
  <c r="Q177" i="3"/>
  <c r="P177" i="3"/>
  <c r="A177" i="3"/>
  <c r="R176" i="3"/>
  <c r="Q176" i="3"/>
  <c r="P176" i="3"/>
  <c r="A176" i="3"/>
  <c r="R175" i="3"/>
  <c r="Q175" i="3"/>
  <c r="P175" i="3"/>
  <c r="A175" i="3"/>
  <c r="R174" i="3"/>
  <c r="Q174" i="3"/>
  <c r="P174" i="3"/>
  <c r="A174" i="3"/>
  <c r="R173" i="3"/>
  <c r="Q173" i="3"/>
  <c r="P173" i="3"/>
  <c r="A173" i="3"/>
  <c r="R172" i="3"/>
  <c r="Q172" i="3"/>
  <c r="P172" i="3"/>
  <c r="A172" i="3"/>
  <c r="R171" i="3"/>
  <c r="Q171" i="3"/>
  <c r="P171" i="3"/>
  <c r="A171" i="3"/>
  <c r="R170" i="3"/>
  <c r="Q170" i="3"/>
  <c r="P170" i="3"/>
  <c r="A170" i="3"/>
  <c r="R169" i="3"/>
  <c r="Q169" i="3"/>
  <c r="P169" i="3"/>
  <c r="A169" i="3"/>
  <c r="R168" i="3"/>
  <c r="Q168" i="3"/>
  <c r="P168" i="3"/>
  <c r="A168" i="3"/>
  <c r="R167" i="3"/>
  <c r="Q167" i="3"/>
  <c r="P167" i="3"/>
  <c r="A167" i="3"/>
  <c r="R166" i="3"/>
  <c r="Q166" i="3"/>
  <c r="P166" i="3"/>
  <c r="A166" i="3"/>
  <c r="R165" i="3"/>
  <c r="Q165" i="3"/>
  <c r="P165" i="3"/>
  <c r="A165" i="3"/>
  <c r="R164" i="3"/>
  <c r="Q164" i="3"/>
  <c r="P164" i="3"/>
  <c r="A164" i="3"/>
  <c r="R163" i="3"/>
  <c r="Q163" i="3"/>
  <c r="P163" i="3"/>
  <c r="A163" i="3"/>
  <c r="R162" i="3"/>
  <c r="A162" i="3"/>
  <c r="R161" i="3"/>
  <c r="A161" i="3"/>
  <c r="R160" i="3"/>
  <c r="A160" i="3"/>
  <c r="A159" i="3"/>
  <c r="I43" i="2"/>
  <c r="C43" i="2"/>
  <c r="J42" i="2"/>
  <c r="I42" i="2"/>
  <c r="C42" i="2"/>
  <c r="C39" i="2"/>
  <c r="C40" i="2"/>
  <c r="J41" i="2"/>
  <c r="C41" i="2"/>
  <c r="A38" i="2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S158" i="5"/>
  <c r="A158" i="5"/>
  <c r="S157" i="5"/>
  <c r="A157" i="5"/>
  <c r="S156" i="5"/>
  <c r="A156" i="5"/>
  <c r="S155" i="5"/>
  <c r="A155" i="5"/>
  <c r="S154" i="5"/>
  <c r="A154" i="5"/>
  <c r="S153" i="5"/>
  <c r="A153" i="5"/>
  <c r="S152" i="5"/>
  <c r="A152" i="5"/>
  <c r="S151" i="5"/>
  <c r="A151" i="5"/>
  <c r="S150" i="5"/>
  <c r="A150" i="5"/>
  <c r="S149" i="5"/>
  <c r="A149" i="5"/>
  <c r="S148" i="5"/>
  <c r="A148" i="5"/>
  <c r="S147" i="5"/>
  <c r="A147" i="5"/>
  <c r="S146" i="5"/>
  <c r="A146" i="5"/>
  <c r="S145" i="5"/>
  <c r="A145" i="5"/>
  <c r="S144" i="5"/>
  <c r="A144" i="5"/>
  <c r="S143" i="5"/>
  <c r="I37" i="2" s="1"/>
  <c r="A143" i="5"/>
  <c r="S142" i="5"/>
  <c r="I34" i="2" s="1"/>
  <c r="A142" i="5"/>
  <c r="S141" i="5"/>
  <c r="A141" i="5"/>
  <c r="S140" i="5"/>
  <c r="I32" i="2" s="1"/>
  <c r="A140" i="5"/>
  <c r="S139" i="5"/>
  <c r="I30" i="2" s="1"/>
  <c r="A139" i="5"/>
  <c r="S138" i="5"/>
  <c r="A138" i="5"/>
  <c r="S137" i="5"/>
  <c r="A137" i="5"/>
  <c r="S136" i="5"/>
  <c r="A136" i="5"/>
  <c r="S135" i="5"/>
  <c r="A135" i="5"/>
  <c r="S134" i="5"/>
  <c r="A134" i="5"/>
  <c r="A133" i="5"/>
  <c r="P134" i="3"/>
  <c r="Q134" i="3"/>
  <c r="P158" i="3"/>
  <c r="Q158" i="3"/>
  <c r="P138" i="3"/>
  <c r="Q138" i="3"/>
  <c r="P139" i="3"/>
  <c r="Q139" i="3"/>
  <c r="P140" i="3"/>
  <c r="Q140" i="3"/>
  <c r="P141" i="3"/>
  <c r="Q141" i="3"/>
  <c r="P142" i="3"/>
  <c r="Q142" i="3"/>
  <c r="P143" i="3"/>
  <c r="Q143" i="3"/>
  <c r="P144" i="3"/>
  <c r="Q144" i="3"/>
  <c r="P145" i="3"/>
  <c r="Q145" i="3"/>
  <c r="P146" i="3"/>
  <c r="Q146" i="3"/>
  <c r="P147" i="3"/>
  <c r="Q147" i="3"/>
  <c r="P148" i="3"/>
  <c r="Q148" i="3"/>
  <c r="P149" i="3"/>
  <c r="Q149" i="3"/>
  <c r="P150" i="3"/>
  <c r="Q150" i="3"/>
  <c r="P151" i="3"/>
  <c r="Q151" i="3"/>
  <c r="P152" i="3"/>
  <c r="Q152" i="3"/>
  <c r="P153" i="3"/>
  <c r="Q153" i="3"/>
  <c r="P154" i="3"/>
  <c r="Q154" i="3"/>
  <c r="P155" i="3"/>
  <c r="Q155" i="3"/>
  <c r="P156" i="3"/>
  <c r="Q156" i="3"/>
  <c r="P157" i="3"/>
  <c r="Q157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J37" i="2"/>
  <c r="C37" i="2"/>
  <c r="R142" i="3"/>
  <c r="J34" i="2"/>
  <c r="C34" i="2"/>
  <c r="R141" i="3"/>
  <c r="J36" i="2"/>
  <c r="I36" i="2"/>
  <c r="C36" i="2"/>
  <c r="R140" i="3"/>
  <c r="J32" i="2"/>
  <c r="C32" i="2"/>
  <c r="R139" i="3"/>
  <c r="C30" i="2"/>
  <c r="R138" i="3"/>
  <c r="J35" i="2"/>
  <c r="I35" i="2"/>
  <c r="C35" i="2"/>
  <c r="R137" i="3"/>
  <c r="I33" i="2"/>
  <c r="C33" i="2"/>
  <c r="R136" i="3"/>
  <c r="R135" i="3"/>
  <c r="R134" i="3"/>
  <c r="J31" i="2"/>
  <c r="I31" i="2"/>
  <c r="C31" i="2"/>
  <c r="A29" i="2"/>
  <c r="D158" i="4"/>
  <c r="A158" i="4"/>
  <c r="D157" i="4"/>
  <c r="A157" i="4"/>
  <c r="D156" i="4"/>
  <c r="A156" i="4"/>
  <c r="D155" i="4"/>
  <c r="A155" i="4"/>
  <c r="D154" i="4"/>
  <c r="A154" i="4"/>
  <c r="D153" i="4"/>
  <c r="A153" i="4"/>
  <c r="D152" i="4"/>
  <c r="A152" i="4"/>
  <c r="D151" i="4"/>
  <c r="A151" i="4"/>
  <c r="D150" i="4"/>
  <c r="A150" i="4"/>
  <c r="D149" i="4"/>
  <c r="A149" i="4"/>
  <c r="D148" i="4"/>
  <c r="A148" i="4"/>
  <c r="D147" i="4"/>
  <c r="A147" i="4"/>
  <c r="D146" i="4"/>
  <c r="A146" i="4"/>
  <c r="D145" i="4"/>
  <c r="A145" i="4"/>
  <c r="D144" i="4"/>
  <c r="A144" i="4"/>
  <c r="D143" i="4"/>
  <c r="A143" i="4"/>
  <c r="D142" i="4"/>
  <c r="A142" i="4"/>
  <c r="D141" i="4"/>
  <c r="A141" i="4"/>
  <c r="D140" i="4"/>
  <c r="A140" i="4"/>
  <c r="D139" i="4"/>
  <c r="A139" i="4"/>
  <c r="D138" i="4"/>
  <c r="A138" i="4"/>
  <c r="D137" i="4"/>
  <c r="A137" i="4"/>
  <c r="D136" i="4"/>
  <c r="A136" i="4"/>
  <c r="D135" i="4"/>
  <c r="A135" i="4"/>
  <c r="D134" i="4"/>
  <c r="A134" i="4"/>
  <c r="A133" i="4"/>
  <c r="A133" i="3"/>
  <c r="A158" i="3"/>
  <c r="A157" i="3"/>
  <c r="D156" i="3"/>
  <c r="A156" i="3"/>
  <c r="A155" i="3"/>
  <c r="A154" i="3"/>
  <c r="A153" i="3"/>
  <c r="A152" i="3"/>
  <c r="A151" i="3"/>
  <c r="A150" i="3"/>
  <c r="A107" i="6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I27" i="2" s="1"/>
  <c r="S110" i="5"/>
  <c r="S109" i="5"/>
  <c r="S108" i="5"/>
  <c r="D106" i="4"/>
  <c r="A106" i="4"/>
  <c r="D132" i="4"/>
  <c r="A132" i="4"/>
  <c r="D131" i="4"/>
  <c r="A131" i="4"/>
  <c r="D130" i="4"/>
  <c r="A130" i="4"/>
  <c r="D129" i="4"/>
  <c r="A129" i="4"/>
  <c r="D128" i="4"/>
  <c r="A128" i="4"/>
  <c r="D127" i="4"/>
  <c r="A127" i="4"/>
  <c r="D126" i="4"/>
  <c r="A126" i="4"/>
  <c r="D125" i="4"/>
  <c r="A125" i="4"/>
  <c r="D124" i="4"/>
  <c r="A124" i="4"/>
  <c r="D123" i="4"/>
  <c r="A123" i="4"/>
  <c r="D122" i="4"/>
  <c r="A122" i="4"/>
  <c r="D121" i="4"/>
  <c r="A121" i="4"/>
  <c r="D120" i="4"/>
  <c r="A120" i="4"/>
  <c r="D119" i="4"/>
  <c r="A119" i="4"/>
  <c r="D118" i="4"/>
  <c r="A118" i="4"/>
  <c r="D117" i="4"/>
  <c r="A117" i="4"/>
  <c r="D116" i="4"/>
  <c r="A116" i="4"/>
  <c r="D115" i="4"/>
  <c r="A115" i="4"/>
  <c r="D114" i="4"/>
  <c r="A114" i="4"/>
  <c r="D113" i="4"/>
  <c r="A113" i="4"/>
  <c r="D112" i="4"/>
  <c r="A112" i="4"/>
  <c r="D111" i="4"/>
  <c r="A111" i="4"/>
  <c r="D110" i="4"/>
  <c r="A110" i="4"/>
  <c r="D109" i="4"/>
  <c r="A109" i="4"/>
  <c r="D108" i="4"/>
  <c r="A108" i="4"/>
  <c r="A107" i="4"/>
  <c r="R132" i="3"/>
  <c r="Q132" i="3"/>
  <c r="P132" i="3"/>
  <c r="R131" i="3"/>
  <c r="Q131" i="3"/>
  <c r="P131" i="3"/>
  <c r="R130" i="3"/>
  <c r="Q130" i="3"/>
  <c r="P130" i="3"/>
  <c r="R129" i="3"/>
  <c r="Q129" i="3"/>
  <c r="P129" i="3"/>
  <c r="R128" i="3"/>
  <c r="Q128" i="3"/>
  <c r="P128" i="3"/>
  <c r="R127" i="3"/>
  <c r="Q127" i="3"/>
  <c r="P127" i="3"/>
  <c r="R126" i="3"/>
  <c r="Q126" i="3"/>
  <c r="P126" i="3"/>
  <c r="R125" i="3"/>
  <c r="Q125" i="3"/>
  <c r="P125" i="3"/>
  <c r="R124" i="3"/>
  <c r="Q124" i="3"/>
  <c r="P124" i="3"/>
  <c r="R123" i="3"/>
  <c r="Q123" i="3"/>
  <c r="P123" i="3"/>
  <c r="R122" i="3"/>
  <c r="Q122" i="3"/>
  <c r="P122" i="3"/>
  <c r="R121" i="3"/>
  <c r="Q121" i="3"/>
  <c r="P121" i="3"/>
  <c r="R120" i="3"/>
  <c r="Q120" i="3"/>
  <c r="P120" i="3"/>
  <c r="R119" i="3"/>
  <c r="Q119" i="3"/>
  <c r="P119" i="3"/>
  <c r="R118" i="3"/>
  <c r="Q118" i="3"/>
  <c r="P118" i="3"/>
  <c r="R117" i="3"/>
  <c r="Q117" i="3"/>
  <c r="P117" i="3"/>
  <c r="R116" i="3"/>
  <c r="Q116" i="3"/>
  <c r="P116" i="3"/>
  <c r="R115" i="3"/>
  <c r="Q115" i="3"/>
  <c r="P115" i="3"/>
  <c r="R114" i="3"/>
  <c r="Q114" i="3"/>
  <c r="P114" i="3"/>
  <c r="R113" i="3"/>
  <c r="Q113" i="3"/>
  <c r="P113" i="3"/>
  <c r="R112" i="3"/>
  <c r="Q112" i="3"/>
  <c r="P112" i="3"/>
  <c r="R111" i="3"/>
  <c r="R110" i="3"/>
  <c r="R109" i="3"/>
  <c r="R108" i="3"/>
  <c r="A1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" i="5"/>
  <c r="A2" i="5"/>
  <c r="A3" i="5"/>
  <c r="A4" i="5"/>
  <c r="S4" i="5"/>
  <c r="A5" i="5"/>
  <c r="S5" i="5"/>
  <c r="A6" i="5"/>
  <c r="A7" i="5"/>
  <c r="S7" i="5"/>
  <c r="A8" i="5"/>
  <c r="S8" i="5"/>
  <c r="A9" i="5"/>
  <c r="S9" i="5"/>
  <c r="A10" i="5"/>
  <c r="S10" i="5"/>
  <c r="A11" i="5"/>
  <c r="S11" i="5"/>
  <c r="A12" i="5"/>
  <c r="S12" i="5"/>
  <c r="A13" i="5"/>
  <c r="S13" i="5"/>
  <c r="A14" i="5"/>
  <c r="S14" i="5"/>
  <c r="A15" i="5"/>
  <c r="S15" i="5"/>
  <c r="A16" i="5"/>
  <c r="S16" i="5"/>
  <c r="A17" i="5"/>
  <c r="S17" i="5"/>
  <c r="A18" i="5"/>
  <c r="S18" i="5"/>
  <c r="A19" i="5"/>
  <c r="S19" i="5"/>
  <c r="A20" i="5"/>
  <c r="S20" i="5"/>
  <c r="A21" i="5"/>
  <c r="S21" i="5"/>
  <c r="A22" i="5"/>
  <c r="S22" i="5"/>
  <c r="A23" i="5"/>
  <c r="S23" i="5"/>
  <c r="A24" i="5"/>
  <c r="S24" i="5"/>
  <c r="A25" i="5"/>
  <c r="S25" i="5"/>
  <c r="A26" i="5"/>
  <c r="S26" i="5"/>
  <c r="A27" i="5"/>
  <c r="S27" i="5"/>
  <c r="A28" i="5"/>
  <c r="S28" i="5"/>
  <c r="A29" i="5"/>
  <c r="A30" i="5"/>
  <c r="S30" i="5"/>
  <c r="A31" i="5"/>
  <c r="S31" i="5"/>
  <c r="A32" i="5"/>
  <c r="S32" i="5"/>
  <c r="A33" i="5"/>
  <c r="S33" i="5"/>
  <c r="A34" i="5"/>
  <c r="S34" i="5"/>
  <c r="A35" i="5"/>
  <c r="S35" i="5"/>
  <c r="A36" i="5"/>
  <c r="S36" i="5"/>
  <c r="A37" i="5"/>
  <c r="S37" i="5"/>
  <c r="A38" i="5"/>
  <c r="S38" i="5"/>
  <c r="A39" i="5"/>
  <c r="S39" i="5"/>
  <c r="A40" i="5"/>
  <c r="S40" i="5"/>
  <c r="A41" i="5"/>
  <c r="S41" i="5"/>
  <c r="A42" i="5"/>
  <c r="S42" i="5"/>
  <c r="A43" i="5"/>
  <c r="S43" i="5"/>
  <c r="A44" i="5"/>
  <c r="S44" i="5"/>
  <c r="A45" i="5"/>
  <c r="S45" i="5"/>
  <c r="A46" i="5"/>
  <c r="S46" i="5"/>
  <c r="A47" i="5"/>
  <c r="S47" i="5"/>
  <c r="A48" i="5"/>
  <c r="S48" i="5"/>
  <c r="A49" i="5"/>
  <c r="S49" i="5"/>
  <c r="A50" i="5"/>
  <c r="S50" i="5"/>
  <c r="A51" i="5"/>
  <c r="S51" i="5"/>
  <c r="A52" i="5"/>
  <c r="S52" i="5"/>
  <c r="A53" i="5"/>
  <c r="S53" i="5"/>
  <c r="A54" i="5"/>
  <c r="S54" i="5"/>
  <c r="A55" i="5"/>
  <c r="A56" i="5"/>
  <c r="S56" i="5"/>
  <c r="A57" i="5"/>
  <c r="S57" i="5"/>
  <c r="I7" i="2" s="1"/>
  <c r="A58" i="5"/>
  <c r="S58" i="5"/>
  <c r="A59" i="5"/>
  <c r="S59" i="5"/>
  <c r="I6" i="2" s="1"/>
  <c r="A60" i="5"/>
  <c r="S60" i="5"/>
  <c r="A61" i="5"/>
  <c r="S61" i="5"/>
  <c r="I5" i="2" s="1"/>
  <c r="A62" i="5"/>
  <c r="S62" i="5"/>
  <c r="A63" i="5"/>
  <c r="S63" i="5"/>
  <c r="I11" i="2" s="1"/>
  <c r="A64" i="5"/>
  <c r="S64" i="5"/>
  <c r="A65" i="5"/>
  <c r="S65" i="5"/>
  <c r="A66" i="5"/>
  <c r="S66" i="5"/>
  <c r="A67" i="5"/>
  <c r="S67" i="5"/>
  <c r="A68" i="5"/>
  <c r="S68" i="5"/>
  <c r="A69" i="5"/>
  <c r="S69" i="5"/>
  <c r="A70" i="5"/>
  <c r="S70" i="5"/>
  <c r="A71" i="5"/>
  <c r="S71" i="5"/>
  <c r="A72" i="5"/>
  <c r="S72" i="5"/>
  <c r="A73" i="5"/>
  <c r="S73" i="5"/>
  <c r="A74" i="5"/>
  <c r="S74" i="5"/>
  <c r="A75" i="5"/>
  <c r="S75" i="5"/>
  <c r="A76" i="5"/>
  <c r="S76" i="5"/>
  <c r="A77" i="5"/>
  <c r="S77" i="5"/>
  <c r="A78" i="5"/>
  <c r="S78" i="5"/>
  <c r="A79" i="5"/>
  <c r="S79" i="5"/>
  <c r="A80" i="5"/>
  <c r="S80" i="5"/>
  <c r="A81" i="5"/>
  <c r="A82" i="5"/>
  <c r="S82" i="5"/>
  <c r="A83" i="5"/>
  <c r="S83" i="5"/>
  <c r="I17" i="2" s="1"/>
  <c r="A84" i="5"/>
  <c r="S84" i="5"/>
  <c r="A85" i="5"/>
  <c r="S85" i="5"/>
  <c r="I14" i="2" s="1"/>
  <c r="A86" i="5"/>
  <c r="S86" i="5"/>
  <c r="A87" i="5"/>
  <c r="S87" i="5"/>
  <c r="I19" i="2" s="1"/>
  <c r="A88" i="5"/>
  <c r="S88" i="5"/>
  <c r="I20" i="2" s="1"/>
  <c r="A89" i="5"/>
  <c r="S89" i="5"/>
  <c r="A90" i="5"/>
  <c r="S90" i="5"/>
  <c r="A91" i="5"/>
  <c r="S91" i="5"/>
  <c r="A92" i="5"/>
  <c r="S92" i="5"/>
  <c r="A93" i="5"/>
  <c r="S93" i="5"/>
  <c r="A94" i="5"/>
  <c r="S94" i="5"/>
  <c r="A95" i="5"/>
  <c r="S95" i="5"/>
  <c r="A96" i="5"/>
  <c r="S96" i="5"/>
  <c r="A97" i="5"/>
  <c r="S97" i="5"/>
  <c r="A98" i="5"/>
  <c r="S98" i="5"/>
  <c r="A99" i="5"/>
  <c r="S99" i="5"/>
  <c r="A100" i="5"/>
  <c r="S100" i="5"/>
  <c r="A101" i="5"/>
  <c r="S101" i="5"/>
  <c r="A102" i="5"/>
  <c r="S102" i="5"/>
  <c r="A103" i="5"/>
  <c r="S103" i="5"/>
  <c r="A104" i="5"/>
  <c r="S104" i="5"/>
  <c r="A105" i="5"/>
  <c r="S105" i="5"/>
  <c r="A106" i="5"/>
  <c r="S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" i="4"/>
  <c r="A2" i="4"/>
  <c r="A3" i="4"/>
  <c r="A4" i="4"/>
  <c r="D4" i="4"/>
  <c r="A5" i="4"/>
  <c r="D5" i="4"/>
  <c r="A6" i="4"/>
  <c r="D6" i="4"/>
  <c r="A7" i="4"/>
  <c r="D7" i="4"/>
  <c r="A8" i="4"/>
  <c r="D8" i="4"/>
  <c r="A9" i="4"/>
  <c r="D9" i="4"/>
  <c r="A10" i="4"/>
  <c r="D10" i="4"/>
  <c r="A11" i="4"/>
  <c r="D11" i="4"/>
  <c r="A12" i="4"/>
  <c r="D12" i="4"/>
  <c r="A13" i="4"/>
  <c r="D13" i="4"/>
  <c r="A14" i="4"/>
  <c r="D14" i="4"/>
  <c r="A15" i="4"/>
  <c r="D15" i="4"/>
  <c r="A16" i="4"/>
  <c r="D16" i="4"/>
  <c r="A17" i="4"/>
  <c r="D17" i="4"/>
  <c r="A18" i="4"/>
  <c r="D18" i="4"/>
  <c r="A19" i="4"/>
  <c r="D19" i="4"/>
  <c r="A20" i="4"/>
  <c r="D20" i="4"/>
  <c r="A21" i="4"/>
  <c r="D21" i="4"/>
  <c r="A22" i="4"/>
  <c r="D22" i="4"/>
  <c r="A23" i="4"/>
  <c r="D23" i="4"/>
  <c r="A24" i="4"/>
  <c r="D24" i="4"/>
  <c r="A25" i="4"/>
  <c r="D25" i="4"/>
  <c r="A26" i="4"/>
  <c r="D26" i="4"/>
  <c r="A27" i="4"/>
  <c r="D27" i="4"/>
  <c r="A28" i="4"/>
  <c r="D28" i="4"/>
  <c r="A29" i="4"/>
  <c r="A30" i="4"/>
  <c r="A31" i="4"/>
  <c r="A32" i="4"/>
  <c r="A33" i="4"/>
  <c r="A34" i="4"/>
  <c r="A35" i="4"/>
  <c r="A36" i="4"/>
  <c r="D36" i="4"/>
  <c r="A37" i="4"/>
  <c r="D37" i="4"/>
  <c r="A38" i="4"/>
  <c r="D38" i="4"/>
  <c r="A39" i="4"/>
  <c r="D39" i="4"/>
  <c r="A40" i="4"/>
  <c r="D40" i="4"/>
  <c r="A41" i="4"/>
  <c r="D41" i="4"/>
  <c r="A42" i="4"/>
  <c r="D42" i="4"/>
  <c r="A43" i="4"/>
  <c r="D43" i="4"/>
  <c r="A44" i="4"/>
  <c r="D44" i="4"/>
  <c r="A45" i="4"/>
  <c r="D45" i="4"/>
  <c r="A46" i="4"/>
  <c r="D46" i="4"/>
  <c r="A47" i="4"/>
  <c r="D47" i="4"/>
  <c r="A48" i="4"/>
  <c r="D48" i="4"/>
  <c r="A49" i="4"/>
  <c r="D49" i="4"/>
  <c r="A50" i="4"/>
  <c r="D50" i="4"/>
  <c r="A51" i="4"/>
  <c r="D51" i="4"/>
  <c r="A52" i="4"/>
  <c r="D52" i="4"/>
  <c r="A53" i="4"/>
  <c r="D53" i="4"/>
  <c r="A54" i="4"/>
  <c r="D54" i="4"/>
  <c r="A55" i="4"/>
  <c r="A56" i="4"/>
  <c r="D56" i="4"/>
  <c r="A57" i="4"/>
  <c r="D57" i="4"/>
  <c r="A58" i="4"/>
  <c r="D58" i="4"/>
  <c r="A59" i="4"/>
  <c r="D59" i="4"/>
  <c r="A60" i="4"/>
  <c r="D60" i="4"/>
  <c r="A61" i="4"/>
  <c r="D61" i="4"/>
  <c r="A62" i="4"/>
  <c r="D62" i="4"/>
  <c r="A63" i="4"/>
  <c r="D63" i="4"/>
  <c r="A64" i="4"/>
  <c r="D64" i="4"/>
  <c r="A65" i="4"/>
  <c r="D65" i="4"/>
  <c r="A66" i="4"/>
  <c r="D66" i="4"/>
  <c r="A67" i="4"/>
  <c r="D67" i="4"/>
  <c r="A68" i="4"/>
  <c r="D68" i="4"/>
  <c r="A69" i="4"/>
  <c r="D69" i="4"/>
  <c r="A70" i="4"/>
  <c r="D70" i="4"/>
  <c r="A71" i="4"/>
  <c r="D71" i="4"/>
  <c r="A72" i="4"/>
  <c r="D72" i="4"/>
  <c r="A73" i="4"/>
  <c r="D73" i="4"/>
  <c r="A74" i="4"/>
  <c r="D74" i="4"/>
  <c r="A75" i="4"/>
  <c r="D75" i="4"/>
  <c r="A76" i="4"/>
  <c r="D76" i="4"/>
  <c r="A77" i="4"/>
  <c r="D77" i="4"/>
  <c r="A78" i="4"/>
  <c r="D78" i="4"/>
  <c r="A79" i="4"/>
  <c r="D79" i="4"/>
  <c r="A80" i="4"/>
  <c r="D80" i="4"/>
  <c r="A81" i="4"/>
  <c r="A82" i="4"/>
  <c r="D82" i="4"/>
  <c r="A83" i="4"/>
  <c r="D83" i="4"/>
  <c r="A84" i="4"/>
  <c r="D84" i="4"/>
  <c r="A85" i="4"/>
  <c r="A86" i="4"/>
  <c r="D86" i="4"/>
  <c r="A87" i="4"/>
  <c r="D87" i="4"/>
  <c r="A88" i="4"/>
  <c r="D88" i="4"/>
  <c r="A89" i="4"/>
  <c r="D89" i="4"/>
  <c r="A90" i="4"/>
  <c r="D90" i="4"/>
  <c r="A91" i="4"/>
  <c r="D91" i="4"/>
  <c r="A92" i="4"/>
  <c r="D92" i="4"/>
  <c r="A93" i="4"/>
  <c r="D93" i="4"/>
  <c r="A94" i="4"/>
  <c r="D94" i="4"/>
  <c r="A95" i="4"/>
  <c r="D95" i="4"/>
  <c r="A96" i="4"/>
  <c r="D96" i="4"/>
  <c r="A97" i="4"/>
  <c r="D97" i="4"/>
  <c r="A98" i="4"/>
  <c r="D98" i="4"/>
  <c r="A99" i="4"/>
  <c r="D99" i="4"/>
  <c r="A100" i="4"/>
  <c r="D100" i="4"/>
  <c r="A101" i="4"/>
  <c r="D101" i="4"/>
  <c r="A102" i="4"/>
  <c r="D102" i="4"/>
  <c r="A103" i="4"/>
  <c r="D103" i="4"/>
  <c r="A104" i="4"/>
  <c r="D104" i="4"/>
  <c r="A105" i="4"/>
  <c r="D105" i="4"/>
  <c r="A1" i="3"/>
  <c r="A2" i="3"/>
  <c r="A3" i="3"/>
  <c r="A4" i="3"/>
  <c r="P12" i="3"/>
  <c r="Q12" i="3"/>
  <c r="P13" i="3"/>
  <c r="Q13" i="3"/>
  <c r="R4" i="3"/>
  <c r="A5" i="3"/>
  <c r="R5" i="3"/>
  <c r="A6" i="3"/>
  <c r="R6" i="3"/>
  <c r="A7" i="3"/>
  <c r="R7" i="3"/>
  <c r="A8" i="3"/>
  <c r="R8" i="3"/>
  <c r="A9" i="3"/>
  <c r="R9" i="3"/>
  <c r="A10" i="3"/>
  <c r="R10" i="3"/>
  <c r="A11" i="3"/>
  <c r="R11" i="3"/>
  <c r="A12" i="3"/>
  <c r="R12" i="3"/>
  <c r="A13" i="3"/>
  <c r="R13" i="3"/>
  <c r="A14" i="3"/>
  <c r="P14" i="3"/>
  <c r="Q14" i="3"/>
  <c r="R14" i="3"/>
  <c r="A15" i="3"/>
  <c r="P15" i="3"/>
  <c r="Q15" i="3"/>
  <c r="R15" i="3"/>
  <c r="A16" i="3"/>
  <c r="P16" i="3"/>
  <c r="Q16" i="3"/>
  <c r="R16" i="3"/>
  <c r="A17" i="3"/>
  <c r="P17" i="3"/>
  <c r="Q17" i="3"/>
  <c r="R17" i="3"/>
  <c r="A18" i="3"/>
  <c r="P18" i="3"/>
  <c r="Q18" i="3"/>
  <c r="R18" i="3"/>
  <c r="A19" i="3"/>
  <c r="P19" i="3"/>
  <c r="Q19" i="3"/>
  <c r="R19" i="3"/>
  <c r="A20" i="3"/>
  <c r="P20" i="3"/>
  <c r="Q20" i="3"/>
  <c r="R20" i="3"/>
  <c r="A21" i="3"/>
  <c r="D21" i="3"/>
  <c r="P21" i="3"/>
  <c r="Q21" i="3"/>
  <c r="R21" i="3"/>
  <c r="A22" i="3"/>
  <c r="P22" i="3"/>
  <c r="Q22" i="3"/>
  <c r="R22" i="3"/>
  <c r="A23" i="3"/>
  <c r="P23" i="3"/>
  <c r="Q23" i="3"/>
  <c r="R23" i="3"/>
  <c r="A24" i="3"/>
  <c r="P24" i="3"/>
  <c r="Q24" i="3"/>
  <c r="R24" i="3"/>
  <c r="A25" i="3"/>
  <c r="P25" i="3"/>
  <c r="Q25" i="3"/>
  <c r="R25" i="3"/>
  <c r="A26" i="3"/>
  <c r="D26" i="3"/>
  <c r="P26" i="3"/>
  <c r="Q26" i="3"/>
  <c r="R26" i="3"/>
  <c r="A27" i="3"/>
  <c r="P27" i="3"/>
  <c r="Q27" i="3"/>
  <c r="R27" i="3"/>
  <c r="A28" i="3"/>
  <c r="P28" i="3"/>
  <c r="Q28" i="3"/>
  <c r="R28" i="3"/>
  <c r="A29" i="3"/>
  <c r="A30" i="3"/>
  <c r="R30" i="3"/>
  <c r="A31" i="3"/>
  <c r="R31" i="3"/>
  <c r="A32" i="3"/>
  <c r="R32" i="3"/>
  <c r="A33" i="3"/>
  <c r="R33" i="3"/>
  <c r="A34" i="3"/>
  <c r="R34" i="3"/>
  <c r="A35" i="3"/>
  <c r="R35" i="3"/>
  <c r="A36" i="3"/>
  <c r="R36" i="3"/>
  <c r="A37" i="3"/>
  <c r="P37" i="3"/>
  <c r="Q37" i="3"/>
  <c r="R37" i="3"/>
  <c r="A38" i="3"/>
  <c r="P38" i="3"/>
  <c r="Q38" i="3"/>
  <c r="R38" i="3"/>
  <c r="A39" i="3"/>
  <c r="P39" i="3"/>
  <c r="Q39" i="3"/>
  <c r="R39" i="3"/>
  <c r="A40" i="3"/>
  <c r="P40" i="3"/>
  <c r="Q40" i="3"/>
  <c r="R40" i="3"/>
  <c r="A41" i="3"/>
  <c r="P41" i="3"/>
  <c r="Q41" i="3"/>
  <c r="R41" i="3"/>
  <c r="A42" i="3"/>
  <c r="P42" i="3"/>
  <c r="Q42" i="3"/>
  <c r="R42" i="3"/>
  <c r="A43" i="3"/>
  <c r="P43" i="3"/>
  <c r="Q43" i="3"/>
  <c r="R43" i="3"/>
  <c r="A44" i="3"/>
  <c r="P44" i="3"/>
  <c r="Q44" i="3"/>
  <c r="R44" i="3"/>
  <c r="A45" i="3"/>
  <c r="P45" i="3"/>
  <c r="Q45" i="3"/>
  <c r="R45" i="3"/>
  <c r="A46" i="3"/>
  <c r="D46" i="3"/>
  <c r="P46" i="3"/>
  <c r="Q46" i="3"/>
  <c r="R46" i="3"/>
  <c r="A47" i="3"/>
  <c r="P47" i="3"/>
  <c r="Q47" i="3"/>
  <c r="R47" i="3"/>
  <c r="A48" i="3"/>
  <c r="P48" i="3"/>
  <c r="Q48" i="3"/>
  <c r="R48" i="3"/>
  <c r="A49" i="3"/>
  <c r="P49" i="3"/>
  <c r="Q49" i="3"/>
  <c r="R49" i="3"/>
  <c r="A50" i="3"/>
  <c r="D50" i="3"/>
  <c r="P50" i="3"/>
  <c r="Q50" i="3"/>
  <c r="R50" i="3"/>
  <c r="A51" i="3"/>
  <c r="P51" i="3"/>
  <c r="Q51" i="3"/>
  <c r="R51" i="3"/>
  <c r="A52" i="3"/>
  <c r="P52" i="3"/>
  <c r="Q52" i="3"/>
  <c r="R52" i="3"/>
  <c r="A53" i="3"/>
  <c r="P53" i="3"/>
  <c r="Q53" i="3"/>
  <c r="R53" i="3"/>
  <c r="A54" i="3"/>
  <c r="P54" i="3"/>
  <c r="Q54" i="3"/>
  <c r="R54" i="3"/>
  <c r="A55" i="3"/>
  <c r="A56" i="3"/>
  <c r="R56" i="3"/>
  <c r="A57" i="3"/>
  <c r="R57" i="3"/>
  <c r="A58" i="3"/>
  <c r="R58" i="3"/>
  <c r="A59" i="3"/>
  <c r="R59" i="3"/>
  <c r="A60" i="3"/>
  <c r="R60" i="3"/>
  <c r="A61" i="3"/>
  <c r="R61" i="3"/>
  <c r="A62" i="3"/>
  <c r="R62" i="3"/>
  <c r="A63" i="3"/>
  <c r="R63" i="3"/>
  <c r="A64" i="3"/>
  <c r="R64" i="3"/>
  <c r="A65" i="3"/>
  <c r="R65" i="3"/>
  <c r="A66" i="3"/>
  <c r="R66" i="3"/>
  <c r="A67" i="3"/>
  <c r="D67" i="3"/>
  <c r="P67" i="3"/>
  <c r="Q67" i="3"/>
  <c r="R67" i="3"/>
  <c r="A68" i="3"/>
  <c r="P68" i="3"/>
  <c r="Q68" i="3"/>
  <c r="R68" i="3"/>
  <c r="A69" i="3"/>
  <c r="P69" i="3"/>
  <c r="Q69" i="3"/>
  <c r="R69" i="3"/>
  <c r="A70" i="3"/>
  <c r="P70" i="3"/>
  <c r="Q70" i="3"/>
  <c r="R70" i="3"/>
  <c r="A71" i="3"/>
  <c r="P71" i="3"/>
  <c r="Q71" i="3"/>
  <c r="R71" i="3"/>
  <c r="A72" i="3"/>
  <c r="P72" i="3"/>
  <c r="Q72" i="3"/>
  <c r="R72" i="3"/>
  <c r="A73" i="3"/>
  <c r="P73" i="3"/>
  <c r="Q73" i="3"/>
  <c r="R73" i="3"/>
  <c r="A74" i="3"/>
  <c r="P74" i="3"/>
  <c r="Q74" i="3"/>
  <c r="R74" i="3"/>
  <c r="A75" i="3"/>
  <c r="P75" i="3"/>
  <c r="Q75" i="3"/>
  <c r="R75" i="3"/>
  <c r="A76" i="3"/>
  <c r="P76" i="3"/>
  <c r="Q76" i="3"/>
  <c r="R76" i="3"/>
  <c r="A77" i="3"/>
  <c r="P77" i="3"/>
  <c r="Q77" i="3"/>
  <c r="R77" i="3"/>
  <c r="A78" i="3"/>
  <c r="P78" i="3"/>
  <c r="Q78" i="3"/>
  <c r="R78" i="3"/>
  <c r="A79" i="3"/>
  <c r="P79" i="3"/>
  <c r="Q79" i="3"/>
  <c r="R79" i="3"/>
  <c r="A80" i="3"/>
  <c r="P80" i="3"/>
  <c r="Q80" i="3"/>
  <c r="R80" i="3"/>
  <c r="A81" i="3"/>
  <c r="A82" i="3"/>
  <c r="R82" i="3"/>
  <c r="A83" i="3"/>
  <c r="R83" i="3"/>
  <c r="A84" i="3"/>
  <c r="R84" i="3"/>
  <c r="A85" i="3"/>
  <c r="R85" i="3"/>
  <c r="A86" i="3"/>
  <c r="R86" i="3"/>
  <c r="A87" i="3"/>
  <c r="R87" i="3"/>
  <c r="A88" i="3"/>
  <c r="R88" i="3"/>
  <c r="A89" i="3"/>
  <c r="R89" i="3"/>
  <c r="A90" i="3"/>
  <c r="R90" i="3"/>
  <c r="A91" i="3"/>
  <c r="R91" i="3"/>
  <c r="A92" i="3"/>
  <c r="R92" i="3"/>
  <c r="A93" i="3"/>
  <c r="D93" i="3"/>
  <c r="P93" i="3"/>
  <c r="Q93" i="3"/>
  <c r="R93" i="3"/>
  <c r="A94" i="3"/>
  <c r="P94" i="3"/>
  <c r="Q94" i="3"/>
  <c r="R94" i="3"/>
  <c r="A95" i="3"/>
  <c r="P95" i="3"/>
  <c r="Q95" i="3"/>
  <c r="R95" i="3"/>
  <c r="A96" i="3"/>
  <c r="P96" i="3"/>
  <c r="Q96" i="3"/>
  <c r="R96" i="3"/>
  <c r="A97" i="3"/>
  <c r="P97" i="3"/>
  <c r="Q97" i="3"/>
  <c r="R97" i="3"/>
  <c r="A98" i="3"/>
  <c r="P98" i="3"/>
  <c r="Q98" i="3"/>
  <c r="R98" i="3"/>
  <c r="A99" i="3"/>
  <c r="P99" i="3"/>
  <c r="Q99" i="3"/>
  <c r="R99" i="3"/>
  <c r="A100" i="3"/>
  <c r="P100" i="3"/>
  <c r="Q100" i="3"/>
  <c r="R100" i="3"/>
  <c r="A101" i="3"/>
  <c r="D101" i="3"/>
  <c r="P101" i="3"/>
  <c r="Q101" i="3"/>
  <c r="R101" i="3"/>
  <c r="A102" i="3"/>
  <c r="P102" i="3"/>
  <c r="Q102" i="3"/>
  <c r="R102" i="3"/>
  <c r="A103" i="3"/>
  <c r="D103" i="3"/>
  <c r="P103" i="3"/>
  <c r="Q103" i="3"/>
  <c r="R103" i="3"/>
  <c r="A104" i="3"/>
  <c r="P104" i="3"/>
  <c r="Q104" i="3"/>
  <c r="R104" i="3"/>
  <c r="A105" i="3"/>
  <c r="P105" i="3"/>
  <c r="Q105" i="3"/>
  <c r="R105" i="3"/>
  <c r="A106" i="3"/>
  <c r="P106" i="3"/>
  <c r="Q106" i="3"/>
  <c r="R106" i="3"/>
  <c r="A107" i="3"/>
  <c r="A108" i="3"/>
  <c r="A109" i="3"/>
  <c r="A110" i="3"/>
  <c r="D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D123" i="3"/>
  <c r="A124" i="3"/>
  <c r="A125" i="3"/>
  <c r="A126" i="3"/>
  <c r="A127" i="3"/>
  <c r="D127" i="3"/>
  <c r="A128" i="3"/>
  <c r="A129" i="3"/>
  <c r="A130" i="3"/>
  <c r="D130" i="3"/>
  <c r="A131" i="3"/>
  <c r="A132" i="3"/>
  <c r="A134" i="3"/>
  <c r="A135" i="3"/>
  <c r="A136" i="3"/>
  <c r="A137" i="3"/>
  <c r="A138" i="3"/>
  <c r="A139" i="3"/>
  <c r="A140" i="3"/>
  <c r="D140" i="3"/>
  <c r="A141" i="3"/>
  <c r="A142" i="3"/>
  <c r="A143" i="3"/>
  <c r="A144" i="3"/>
  <c r="A145" i="3"/>
  <c r="A146" i="3"/>
  <c r="A147" i="3"/>
  <c r="A148" i="3"/>
  <c r="A149" i="3"/>
  <c r="D149" i="3"/>
  <c r="A1" i="2"/>
  <c r="A2" i="2"/>
  <c r="A3" i="2"/>
  <c r="C3" i="2"/>
  <c r="I3" i="2"/>
  <c r="J3" i="2"/>
  <c r="K3" i="2"/>
  <c r="C9" i="2"/>
  <c r="I9" i="2"/>
  <c r="C7" i="2"/>
  <c r="J7" i="2"/>
  <c r="B8" i="2"/>
  <c r="C8" i="2"/>
  <c r="I8" i="2"/>
  <c r="C6" i="2"/>
  <c r="J6" i="2"/>
  <c r="C10" i="2"/>
  <c r="I10" i="2"/>
  <c r="J10" i="2"/>
  <c r="C5" i="2"/>
  <c r="C4" i="2"/>
  <c r="I4" i="2"/>
  <c r="C11" i="2"/>
  <c r="J11" i="2"/>
  <c r="C12" i="2"/>
  <c r="I12" i="2"/>
  <c r="A13" i="2"/>
  <c r="C13" i="2"/>
  <c r="I13" i="2"/>
  <c r="J13" i="2"/>
  <c r="K13" i="2"/>
  <c r="C18" i="2"/>
  <c r="D16" i="2"/>
  <c r="I18" i="2"/>
  <c r="J18" i="2"/>
  <c r="C17" i="2"/>
  <c r="J17" i="2"/>
  <c r="C16" i="2"/>
  <c r="I16" i="2"/>
  <c r="J16" i="2"/>
  <c r="C14" i="2"/>
  <c r="J14" i="2"/>
  <c r="C15" i="2"/>
  <c r="I15" i="2"/>
  <c r="K15" i="2"/>
  <c r="B19" i="2"/>
  <c r="C19" i="2"/>
  <c r="K19" i="2"/>
  <c r="C20" i="2"/>
  <c r="J20" i="2"/>
  <c r="K20" i="2"/>
  <c r="A21" i="2"/>
  <c r="C22" i="2"/>
  <c r="I22" i="2"/>
  <c r="J22" i="2"/>
  <c r="C26" i="2"/>
  <c r="I26" i="2"/>
  <c r="J26" i="2"/>
  <c r="B24" i="2"/>
  <c r="C24" i="2"/>
  <c r="I24" i="2"/>
  <c r="J24" i="2"/>
  <c r="K24" i="2"/>
  <c r="C27" i="2"/>
  <c r="C25" i="2"/>
  <c r="I25" i="2"/>
  <c r="J25" i="2"/>
  <c r="C23" i="2"/>
  <c r="I23" i="2"/>
  <c r="J23" i="2"/>
  <c r="C28" i="2"/>
  <c r="I28" i="2"/>
  <c r="J28" i="2"/>
  <c r="M47" i="4"/>
  <c r="D25" i="2"/>
  <c r="L294" i="4"/>
  <c r="L296" i="5"/>
  <c r="E78" i="2"/>
  <c r="L298" i="4"/>
  <c r="M298" i="4"/>
  <c r="L300" i="5"/>
  <c r="L302" i="4"/>
  <c r="L304" i="5"/>
  <c r="L306" i="5"/>
  <c r="L306" i="4"/>
  <c r="L308" i="5"/>
  <c r="L310" i="4"/>
  <c r="L312" i="4"/>
  <c r="M312" i="4" s="1"/>
  <c r="L9" i="4"/>
  <c r="M9" i="4" s="1"/>
  <c r="L13" i="4"/>
  <c r="L21" i="4"/>
  <c r="M21" i="4" s="1"/>
  <c r="L25" i="4"/>
  <c r="M65" i="4"/>
  <c r="L266" i="4"/>
  <c r="D65" i="2" s="1"/>
  <c r="L267" i="4"/>
  <c r="D68" i="2" s="1"/>
  <c r="L271" i="4"/>
  <c r="M271" i="4" s="1"/>
  <c r="L274" i="4"/>
  <c r="L287" i="4"/>
  <c r="L8" i="4"/>
  <c r="L15" i="4"/>
  <c r="L16" i="4"/>
  <c r="L23" i="4"/>
  <c r="M23" i="4" s="1"/>
  <c r="L24" i="4"/>
  <c r="L28" i="4"/>
  <c r="M28" i="4" s="1"/>
  <c r="L56" i="4"/>
  <c r="L64" i="4"/>
  <c r="D12" i="2" s="1"/>
  <c r="L67" i="4"/>
  <c r="L68" i="4"/>
  <c r="L71" i="4"/>
  <c r="L79" i="4"/>
  <c r="L80" i="4"/>
  <c r="L218" i="4"/>
  <c r="M218" i="4" s="1"/>
  <c r="L220" i="4"/>
  <c r="L228" i="4"/>
  <c r="M228" i="4" s="1"/>
  <c r="L231" i="4"/>
  <c r="L11" i="4"/>
  <c r="M11" i="4" s="1"/>
  <c r="D15" i="10"/>
  <c r="D13" i="10"/>
  <c r="D188" i="10"/>
  <c r="D135" i="10"/>
  <c r="D88" i="3"/>
  <c r="D9" i="3"/>
  <c r="D11" i="3"/>
  <c r="B37" i="2"/>
  <c r="D206" i="3"/>
  <c r="D233" i="10"/>
  <c r="D104" i="10"/>
  <c r="D100" i="10"/>
  <c r="D50" i="10"/>
  <c r="D46" i="10"/>
  <c r="D92" i="10"/>
  <c r="D143" i="10"/>
  <c r="D12" i="3"/>
  <c r="D12" i="10"/>
  <c r="D77" i="3"/>
  <c r="D229" i="3"/>
  <c r="D242" i="3"/>
  <c r="D250" i="3"/>
  <c r="D258" i="3"/>
  <c r="D258" i="10"/>
  <c r="D250" i="10"/>
  <c r="D124" i="10"/>
  <c r="D6" i="3"/>
  <c r="D54" i="10"/>
  <c r="D216" i="3"/>
  <c r="M310" i="4"/>
  <c r="M64" i="4"/>
  <c r="M68" i="4"/>
  <c r="M79" i="4"/>
  <c r="D241" i="3"/>
  <c r="F12" i="2" l="1"/>
  <c r="M80" i="4"/>
  <c r="M24" i="4"/>
  <c r="M67" i="4"/>
  <c r="M13" i="4"/>
  <c r="M231" i="4"/>
  <c r="M306" i="4"/>
  <c r="M302" i="4"/>
  <c r="L162" i="6"/>
  <c r="K39" i="2" s="1"/>
  <c r="L174" i="6"/>
  <c r="L194" i="6"/>
  <c r="L208" i="6"/>
  <c r="L228" i="6"/>
  <c r="L307" i="6"/>
  <c r="L159" i="4"/>
  <c r="L12" i="5"/>
  <c r="L32" i="5"/>
  <c r="L50" i="4"/>
  <c r="L52" i="5"/>
  <c r="L65" i="5"/>
  <c r="L70" i="4"/>
  <c r="L135" i="5"/>
  <c r="L138" i="4"/>
  <c r="L140" i="5"/>
  <c r="E32" i="2" s="1"/>
  <c r="L201" i="4"/>
  <c r="L203" i="5"/>
  <c r="L234" i="5"/>
  <c r="L309" i="4"/>
  <c r="M309" i="4" s="1"/>
  <c r="L58" i="3"/>
  <c r="M58" i="3" s="1"/>
  <c r="D236" i="3"/>
  <c r="D236" i="10"/>
  <c r="D261" i="10"/>
  <c r="D295" i="10"/>
  <c r="B295" i="3"/>
  <c r="L295" i="3" s="1"/>
  <c r="M295" i="3" s="1"/>
  <c r="D295" i="4"/>
  <c r="D303" i="3"/>
  <c r="D303" i="10"/>
  <c r="M166" i="4"/>
  <c r="L217" i="4"/>
  <c r="L27" i="4"/>
  <c r="L12" i="4"/>
  <c r="L270" i="4"/>
  <c r="M270" i="4" s="1"/>
  <c r="L17" i="4"/>
  <c r="L312" i="5"/>
  <c r="L160" i="6"/>
  <c r="K41" i="2" s="1"/>
  <c r="L172" i="6"/>
  <c r="L192" i="6"/>
  <c r="K47" i="2" s="1"/>
  <c r="L206" i="6"/>
  <c r="L226" i="6"/>
  <c r="L269" i="6"/>
  <c r="K70" i="2" s="1"/>
  <c r="L271" i="6"/>
  <c r="L273" i="6"/>
  <c r="L275" i="6"/>
  <c r="L277" i="6"/>
  <c r="L305" i="6"/>
  <c r="L185" i="4"/>
  <c r="L9" i="5"/>
  <c r="L10" i="4"/>
  <c r="L19" i="5"/>
  <c r="L35" i="4"/>
  <c r="L62" i="5"/>
  <c r="E4" i="2" s="1"/>
  <c r="L86" i="4"/>
  <c r="M83" i="4" s="1"/>
  <c r="L92" i="5"/>
  <c r="L95" i="4"/>
  <c r="L102" i="4"/>
  <c r="L114" i="4"/>
  <c r="L125" i="4"/>
  <c r="L137" i="5"/>
  <c r="E33" i="2" s="1"/>
  <c r="L151" i="5"/>
  <c r="L156" i="4"/>
  <c r="L161" i="5"/>
  <c r="E40" i="2" s="1"/>
  <c r="L169" i="4"/>
  <c r="L200" i="5"/>
  <c r="L225" i="5"/>
  <c r="L232" i="4"/>
  <c r="L290" i="4"/>
  <c r="L313" i="4"/>
  <c r="L241" i="3"/>
  <c r="M241" i="3" s="1"/>
  <c r="L291" i="3"/>
  <c r="M291" i="3" s="1"/>
  <c r="D79" i="3"/>
  <c r="L139" i="3"/>
  <c r="M139" i="3" s="1"/>
  <c r="L226" i="4"/>
  <c r="L63" i="4"/>
  <c r="L279" i="4"/>
  <c r="L302" i="5"/>
  <c r="L294" i="5"/>
  <c r="E77" i="2" s="1"/>
  <c r="M7" i="4"/>
  <c r="L252" i="6"/>
  <c r="L262" i="6"/>
  <c r="L282" i="6"/>
  <c r="L159" i="5"/>
  <c r="L14" i="4"/>
  <c r="L16" i="5"/>
  <c r="L34" i="4"/>
  <c r="L36" i="5"/>
  <c r="L39" i="4"/>
  <c r="L61" i="5"/>
  <c r="E5" i="2" s="1"/>
  <c r="L62" i="4"/>
  <c r="L81" i="4"/>
  <c r="D13" i="2" s="1"/>
  <c r="L96" i="5"/>
  <c r="L126" i="5"/>
  <c r="L150" i="5"/>
  <c r="L151" i="4"/>
  <c r="L168" i="4"/>
  <c r="L170" i="5"/>
  <c r="L189" i="4"/>
  <c r="L224" i="5"/>
  <c r="L239" i="5"/>
  <c r="E59" i="2" s="1"/>
  <c r="L282" i="5"/>
  <c r="L108" i="3"/>
  <c r="M108" i="3" s="1"/>
  <c r="D31" i="4"/>
  <c r="D31" i="10"/>
  <c r="L6" i="4"/>
  <c r="L319" i="5"/>
  <c r="E84" i="2" s="1"/>
  <c r="L327" i="5"/>
  <c r="L335" i="5"/>
  <c r="L343" i="5"/>
  <c r="L352" i="5"/>
  <c r="E91" i="2" s="1"/>
  <c r="L360" i="5"/>
  <c r="L368" i="5"/>
  <c r="L376" i="5"/>
  <c r="E96" i="2" s="1"/>
  <c r="L384" i="5"/>
  <c r="L392" i="5"/>
  <c r="L400" i="5"/>
  <c r="L408" i="5"/>
  <c r="L416" i="5"/>
  <c r="L424" i="5"/>
  <c r="L432" i="5"/>
  <c r="L440" i="5"/>
  <c r="L448" i="5"/>
  <c r="L456" i="5"/>
  <c r="L464" i="5"/>
  <c r="L472" i="5"/>
  <c r="L480" i="5"/>
  <c r="E173" i="2" s="1"/>
  <c r="L488" i="5"/>
  <c r="E181" i="2" s="1"/>
  <c r="L496" i="5"/>
  <c r="E189" i="2" s="1"/>
  <c r="L504" i="5"/>
  <c r="E197" i="2" s="1"/>
  <c r="L512" i="5"/>
  <c r="E205" i="2" s="1"/>
  <c r="L520" i="5"/>
  <c r="E213" i="2" s="1"/>
  <c r="L528" i="5"/>
  <c r="E221" i="2" s="1"/>
  <c r="L536" i="5"/>
  <c r="E229" i="2" s="1"/>
  <c r="L544" i="5"/>
  <c r="E237" i="2" s="1"/>
  <c r="L552" i="5"/>
  <c r="E245" i="2" s="1"/>
  <c r="L560" i="5"/>
  <c r="E253" i="2" s="1"/>
  <c r="L568" i="5"/>
  <c r="E261" i="2" s="1"/>
  <c r="L576" i="5"/>
  <c r="E269" i="2" s="1"/>
  <c r="L584" i="5"/>
  <c r="E277" i="2" s="1"/>
  <c r="L592" i="5"/>
  <c r="E285" i="2" s="1"/>
  <c r="L600" i="5"/>
  <c r="E293" i="2" s="1"/>
  <c r="L608" i="5"/>
  <c r="E301" i="2" s="1"/>
  <c r="L616" i="5"/>
  <c r="E309" i="2" s="1"/>
  <c r="L624" i="5"/>
  <c r="L632" i="5"/>
  <c r="L640" i="5"/>
  <c r="L648" i="5"/>
  <c r="L656" i="5"/>
  <c r="L664" i="5"/>
  <c r="L672" i="5"/>
  <c r="L680" i="5"/>
  <c r="L688" i="5"/>
  <c r="L696" i="5"/>
  <c r="L704" i="5"/>
  <c r="L712" i="5"/>
  <c r="L720" i="5"/>
  <c r="L724" i="5"/>
  <c r="L740" i="5"/>
  <c r="L756" i="5"/>
  <c r="L324" i="4"/>
  <c r="L341" i="4"/>
  <c r="L342" i="4"/>
  <c r="L352" i="4"/>
  <c r="L367" i="4"/>
  <c r="L381" i="4"/>
  <c r="L382" i="4"/>
  <c r="L396" i="4"/>
  <c r="L409" i="4"/>
  <c r="L410" i="4"/>
  <c r="L317" i="5"/>
  <c r="E81" i="2" s="1"/>
  <c r="L318" i="5"/>
  <c r="E82" i="2" s="1"/>
  <c r="L326" i="5"/>
  <c r="L334" i="5"/>
  <c r="L342" i="5"/>
  <c r="L351" i="5"/>
  <c r="E90" i="2" s="1"/>
  <c r="L359" i="5"/>
  <c r="L367" i="5"/>
  <c r="L375" i="5"/>
  <c r="E95" i="2" s="1"/>
  <c r="L383" i="5"/>
  <c r="E99" i="2" s="1"/>
  <c r="L391" i="5"/>
  <c r="L399" i="5"/>
  <c r="L407" i="5"/>
  <c r="L415" i="5"/>
  <c r="L423" i="5"/>
  <c r="E134" i="2" s="1"/>
  <c r="L431" i="5"/>
  <c r="L439" i="5"/>
  <c r="L447" i="5"/>
  <c r="L455" i="5"/>
  <c r="L463" i="5"/>
  <c r="L471" i="5"/>
  <c r="L479" i="5"/>
  <c r="E172" i="2" s="1"/>
  <c r="L487" i="5"/>
  <c r="E180" i="2" s="1"/>
  <c r="L495" i="5"/>
  <c r="E188" i="2" s="1"/>
  <c r="L503" i="5"/>
  <c r="E196" i="2" s="1"/>
  <c r="L511" i="5"/>
  <c r="E204" i="2" s="1"/>
  <c r="L519" i="5"/>
  <c r="E212" i="2" s="1"/>
  <c r="L527" i="5"/>
  <c r="E220" i="2" s="1"/>
  <c r="L535" i="5"/>
  <c r="E228" i="2" s="1"/>
  <c r="L543" i="5"/>
  <c r="E236" i="2" s="1"/>
  <c r="L551" i="5"/>
  <c r="E244" i="2" s="1"/>
  <c r="L559" i="5"/>
  <c r="E252" i="2" s="1"/>
  <c r="L567" i="5"/>
  <c r="E260" i="2" s="1"/>
  <c r="L575" i="5"/>
  <c r="E268" i="2" s="1"/>
  <c r="L583" i="5"/>
  <c r="E276" i="2" s="1"/>
  <c r="L591" i="5"/>
  <c r="E284" i="2" s="1"/>
  <c r="L599" i="5"/>
  <c r="E292" i="2" s="1"/>
  <c r="L607" i="5"/>
  <c r="E300" i="2" s="1"/>
  <c r="L615" i="5"/>
  <c r="E308" i="2" s="1"/>
  <c r="L623" i="5"/>
  <c r="L631" i="5"/>
  <c r="L639" i="5"/>
  <c r="L647" i="5"/>
  <c r="L655" i="5"/>
  <c r="L663" i="5"/>
  <c r="L671" i="5"/>
  <c r="L679" i="5"/>
  <c r="L687" i="5"/>
  <c r="L695" i="5"/>
  <c r="L703" i="5"/>
  <c r="L711" i="5"/>
  <c r="L719" i="5"/>
  <c r="L725" i="5"/>
  <c r="L741" i="5"/>
  <c r="L757" i="5"/>
  <c r="L323" i="4"/>
  <c r="L337" i="4"/>
  <c r="L338" i="4"/>
  <c r="L339" i="4"/>
  <c r="L340" i="4"/>
  <c r="L351" i="4"/>
  <c r="L365" i="4"/>
  <c r="L366" i="4"/>
  <c r="L378" i="4"/>
  <c r="L379" i="4"/>
  <c r="L380" i="4"/>
  <c r="L393" i="4"/>
  <c r="L394" i="4"/>
  <c r="L395" i="4"/>
  <c r="L408" i="4"/>
  <c r="L316" i="5"/>
  <c r="E80" i="2" s="1"/>
  <c r="L325" i="5"/>
  <c r="L333" i="5"/>
  <c r="L341" i="5"/>
  <c r="L350" i="5"/>
  <c r="E92" i="2" s="1"/>
  <c r="L358" i="5"/>
  <c r="L366" i="5"/>
  <c r="L374" i="5"/>
  <c r="E94" i="2" s="1"/>
  <c r="L382" i="5"/>
  <c r="E98" i="2" s="1"/>
  <c r="L390" i="5"/>
  <c r="L398" i="5"/>
  <c r="L406" i="5"/>
  <c r="L414" i="5"/>
  <c r="L422" i="5"/>
  <c r="L430" i="5"/>
  <c r="L438" i="5"/>
  <c r="E148" i="2" s="1"/>
  <c r="L446" i="5"/>
  <c r="L454" i="5"/>
  <c r="L462" i="5"/>
  <c r="L470" i="5"/>
  <c r="L478" i="5"/>
  <c r="E171" i="2" s="1"/>
  <c r="L486" i="5"/>
  <c r="E179" i="2" s="1"/>
  <c r="L494" i="5"/>
  <c r="E187" i="2" s="1"/>
  <c r="L502" i="5"/>
  <c r="E195" i="2" s="1"/>
  <c r="L510" i="5"/>
  <c r="E203" i="2" s="1"/>
  <c r="L518" i="5"/>
  <c r="E211" i="2" s="1"/>
  <c r="L526" i="5"/>
  <c r="E219" i="2" s="1"/>
  <c r="L534" i="5"/>
  <c r="E227" i="2" s="1"/>
  <c r="L542" i="5"/>
  <c r="E235" i="2" s="1"/>
  <c r="L550" i="5"/>
  <c r="E243" i="2" s="1"/>
  <c r="L558" i="5"/>
  <c r="E251" i="2" s="1"/>
  <c r="L566" i="5"/>
  <c r="E259" i="2" s="1"/>
  <c r="L574" i="5"/>
  <c r="E267" i="2" s="1"/>
  <c r="L582" i="5"/>
  <c r="E275" i="2" s="1"/>
  <c r="L590" i="5"/>
  <c r="E283" i="2" s="1"/>
  <c r="L598" i="5"/>
  <c r="E291" i="2" s="1"/>
  <c r="L606" i="5"/>
  <c r="E299" i="2" s="1"/>
  <c r="L614" i="5"/>
  <c r="E307" i="2" s="1"/>
  <c r="L622" i="5"/>
  <c r="L630" i="5"/>
  <c r="L638" i="5"/>
  <c r="L646" i="5"/>
  <c r="L654" i="5"/>
  <c r="L662" i="5"/>
  <c r="L670" i="5"/>
  <c r="L678" i="5"/>
  <c r="L686" i="5"/>
  <c r="L694" i="5"/>
  <c r="L702" i="5"/>
  <c r="L710" i="5"/>
  <c r="L718" i="5"/>
  <c r="L726" i="5"/>
  <c r="L727" i="5"/>
  <c r="L728" i="5"/>
  <c r="L742" i="5"/>
  <c r="L743" i="5"/>
  <c r="L744" i="5"/>
  <c r="L758" i="5"/>
  <c r="L759" i="5"/>
  <c r="L760" i="5"/>
  <c r="L321" i="4"/>
  <c r="L322" i="4"/>
  <c r="L335" i="4"/>
  <c r="L336" i="4"/>
  <c r="L350" i="4"/>
  <c r="L363" i="4"/>
  <c r="L364" i="4"/>
  <c r="L377" i="4"/>
  <c r="L391" i="4"/>
  <c r="L392" i="4"/>
  <c r="L407" i="4"/>
  <c r="L322" i="5"/>
  <c r="E83" i="2" s="1"/>
  <c r="L330" i="5"/>
  <c r="L338" i="5"/>
  <c r="L346" i="5"/>
  <c r="E86" i="2" s="1"/>
  <c r="L355" i="5"/>
  <c r="L363" i="5"/>
  <c r="L371" i="5"/>
  <c r="L379" i="5"/>
  <c r="L387" i="5"/>
  <c r="L395" i="5"/>
  <c r="L403" i="5"/>
  <c r="L411" i="5"/>
  <c r="L419" i="5"/>
  <c r="L427" i="5"/>
  <c r="L435" i="5"/>
  <c r="L443" i="5"/>
  <c r="L451" i="5"/>
  <c r="L459" i="5"/>
  <c r="L467" i="5"/>
  <c r="L475" i="5"/>
  <c r="E168" i="2" s="1"/>
  <c r="L483" i="5"/>
  <c r="E176" i="2" s="1"/>
  <c r="L491" i="5"/>
  <c r="E184" i="2" s="1"/>
  <c r="L499" i="5"/>
  <c r="E192" i="2" s="1"/>
  <c r="L507" i="5"/>
  <c r="E200" i="2" s="1"/>
  <c r="L515" i="5"/>
  <c r="E208" i="2" s="1"/>
  <c r="L523" i="5"/>
  <c r="E216" i="2" s="1"/>
  <c r="L531" i="5"/>
  <c r="E224" i="2" s="1"/>
  <c r="L539" i="5"/>
  <c r="E232" i="2" s="1"/>
  <c r="L547" i="5"/>
  <c r="E240" i="2" s="1"/>
  <c r="L555" i="5"/>
  <c r="E248" i="2" s="1"/>
  <c r="L563" i="5"/>
  <c r="E256" i="2" s="1"/>
  <c r="L571" i="5"/>
  <c r="E264" i="2" s="1"/>
  <c r="L579" i="5"/>
  <c r="E272" i="2" s="1"/>
  <c r="L587" i="5"/>
  <c r="E280" i="2" s="1"/>
  <c r="L595" i="5"/>
  <c r="E288" i="2" s="1"/>
  <c r="L603" i="5"/>
  <c r="E296" i="2" s="1"/>
  <c r="L611" i="5"/>
  <c r="E304" i="2" s="1"/>
  <c r="L619" i="5"/>
  <c r="L627" i="5"/>
  <c r="L635" i="5"/>
  <c r="L643" i="5"/>
  <c r="L651" i="5"/>
  <c r="L659" i="5"/>
  <c r="L667" i="5"/>
  <c r="L675" i="5"/>
  <c r="L683" i="5"/>
  <c r="L691" i="5"/>
  <c r="L699" i="5"/>
  <c r="L707" i="5"/>
  <c r="L715" i="5"/>
  <c r="L733" i="5"/>
  <c r="L749" i="5"/>
  <c r="L765" i="5"/>
  <c r="L317" i="4"/>
  <c r="L318" i="4"/>
  <c r="L329" i="4"/>
  <c r="L330" i="4"/>
  <c r="L347" i="4"/>
  <c r="L357" i="4"/>
  <c r="L358" i="4"/>
  <c r="L371" i="4"/>
  <c r="L372" i="4"/>
  <c r="L387" i="4"/>
  <c r="L401" i="4"/>
  <c r="L402" i="4"/>
  <c r="L415" i="4"/>
  <c r="L427" i="4"/>
  <c r="L428" i="4"/>
  <c r="L440" i="4"/>
  <c r="L453" i="4"/>
  <c r="L454" i="4"/>
  <c r="L471" i="4"/>
  <c r="L472" i="4"/>
  <c r="L729" i="5"/>
  <c r="L730" i="5"/>
  <c r="L731" i="5"/>
  <c r="L748" i="5"/>
  <c r="L750" i="5"/>
  <c r="L751" i="5"/>
  <c r="L752" i="5"/>
  <c r="L326" i="4"/>
  <c r="L344" i="4"/>
  <c r="L354" i="4"/>
  <c r="L361" i="4"/>
  <c r="L362" i="4"/>
  <c r="L374" i="4"/>
  <c r="L385" i="4"/>
  <c r="L386" i="4"/>
  <c r="L397" i="4"/>
  <c r="L405" i="4"/>
  <c r="L406" i="4"/>
  <c r="L419" i="4"/>
  <c r="L420" i="4"/>
  <c r="L429" i="4"/>
  <c r="L449" i="4"/>
  <c r="L450" i="4"/>
  <c r="L460" i="4"/>
  <c r="L473" i="4"/>
  <c r="L487" i="4"/>
  <c r="L488" i="4"/>
  <c r="L505" i="4"/>
  <c r="L506" i="4"/>
  <c r="L507" i="4"/>
  <c r="L521" i="4"/>
  <c r="L522" i="4"/>
  <c r="L523" i="4"/>
  <c r="L540" i="4"/>
  <c r="L557" i="4"/>
  <c r="L558" i="4"/>
  <c r="L573" i="4"/>
  <c r="L574" i="4"/>
  <c r="L585" i="4"/>
  <c r="L586" i="4"/>
  <c r="L587" i="4"/>
  <c r="L732" i="5"/>
  <c r="L734" i="5"/>
  <c r="L735" i="5"/>
  <c r="L736" i="5"/>
  <c r="L753" i="5"/>
  <c r="L754" i="5"/>
  <c r="L755" i="5"/>
  <c r="L325" i="4"/>
  <c r="L333" i="4"/>
  <c r="L334" i="4"/>
  <c r="L343" i="4"/>
  <c r="L353" i="4"/>
  <c r="L360" i="4"/>
  <c r="L373" i="4"/>
  <c r="L384" i="4"/>
  <c r="L404" i="4"/>
  <c r="L417" i="4"/>
  <c r="L418" i="4"/>
  <c r="L439" i="4"/>
  <c r="L448" i="4"/>
  <c r="L457" i="4"/>
  <c r="L458" i="4"/>
  <c r="L459" i="4"/>
  <c r="L485" i="4"/>
  <c r="L486" i="4"/>
  <c r="L503" i="4"/>
  <c r="L504" i="4"/>
  <c r="L519" i="4"/>
  <c r="L520" i="4"/>
  <c r="L537" i="4"/>
  <c r="L538" i="4"/>
  <c r="L539" i="4"/>
  <c r="L553" i="4"/>
  <c r="L554" i="4"/>
  <c r="L555" i="4"/>
  <c r="L556" i="4"/>
  <c r="L572" i="4"/>
  <c r="L584" i="4"/>
  <c r="L321" i="5"/>
  <c r="L332" i="5"/>
  <c r="L337" i="5"/>
  <c r="L349" i="5"/>
  <c r="E89" i="2" s="1"/>
  <c r="L354" i="5"/>
  <c r="L365" i="5"/>
  <c r="L370" i="5"/>
  <c r="L381" i="5"/>
  <c r="L386" i="5"/>
  <c r="L397" i="5"/>
  <c r="L402" i="5"/>
  <c r="E116" i="2" s="1"/>
  <c r="L413" i="5"/>
  <c r="E126" i="2" s="1"/>
  <c r="L418" i="5"/>
  <c r="L429" i="5"/>
  <c r="L434" i="5"/>
  <c r="L445" i="5"/>
  <c r="L450" i="5"/>
  <c r="L461" i="5"/>
  <c r="L466" i="5"/>
  <c r="L477" i="5"/>
  <c r="E170" i="2" s="1"/>
  <c r="L482" i="5"/>
  <c r="E175" i="2" s="1"/>
  <c r="L493" i="5"/>
  <c r="E186" i="2" s="1"/>
  <c r="L498" i="5"/>
  <c r="E191" i="2" s="1"/>
  <c r="L509" i="5"/>
  <c r="E202" i="2" s="1"/>
  <c r="L514" i="5"/>
  <c r="E207" i="2" s="1"/>
  <c r="L525" i="5"/>
  <c r="E218" i="2" s="1"/>
  <c r="L530" i="5"/>
  <c r="E223" i="2" s="1"/>
  <c r="L541" i="5"/>
  <c r="E234" i="2" s="1"/>
  <c r="L546" i="5"/>
  <c r="E239" i="2" s="1"/>
  <c r="L557" i="5"/>
  <c r="E250" i="2" s="1"/>
  <c r="L562" i="5"/>
  <c r="E255" i="2" s="1"/>
  <c r="L573" i="5"/>
  <c r="E266" i="2" s="1"/>
  <c r="L578" i="5"/>
  <c r="E271" i="2" s="1"/>
  <c r="L589" i="5"/>
  <c r="E282" i="2" s="1"/>
  <c r="L594" i="5"/>
  <c r="E287" i="2" s="1"/>
  <c r="L605" i="5"/>
  <c r="E298" i="2" s="1"/>
  <c r="L610" i="5"/>
  <c r="E303" i="2" s="1"/>
  <c r="L621" i="5"/>
  <c r="L626" i="5"/>
  <c r="L637" i="5"/>
  <c r="L642" i="5"/>
  <c r="L653" i="5"/>
  <c r="L658" i="5"/>
  <c r="L669" i="5"/>
  <c r="L674" i="5"/>
  <c r="L685" i="5"/>
  <c r="L690" i="5"/>
  <c r="L701" i="5"/>
  <c r="L706" i="5"/>
  <c r="L717" i="5"/>
  <c r="L737" i="5"/>
  <c r="L738" i="5"/>
  <c r="L739" i="5"/>
  <c r="L320" i="4"/>
  <c r="L332" i="4"/>
  <c r="L349" i="4"/>
  <c r="L359" i="4"/>
  <c r="L383" i="4"/>
  <c r="L403" i="4"/>
  <c r="L416" i="4"/>
  <c r="L437" i="4"/>
  <c r="L438" i="4"/>
  <c r="L447" i="4"/>
  <c r="L456" i="4"/>
  <c r="L483" i="4"/>
  <c r="L484" i="4"/>
  <c r="L501" i="4"/>
  <c r="L502" i="4"/>
  <c r="L517" i="4"/>
  <c r="L518" i="4"/>
  <c r="L535" i="4"/>
  <c r="L536" i="4"/>
  <c r="L551" i="4"/>
  <c r="L369" i="4"/>
  <c r="L370" i="4"/>
  <c r="L388" i="4"/>
  <c r="L413" i="4"/>
  <c r="L414" i="4"/>
  <c r="L424" i="4"/>
  <c r="L432" i="4"/>
  <c r="L442" i="4"/>
  <c r="L465" i="4"/>
  <c r="L466" i="4"/>
  <c r="L467" i="4"/>
  <c r="L468" i="4"/>
  <c r="L477" i="4"/>
  <c r="L478" i="4"/>
  <c r="L495" i="4"/>
  <c r="L496" i="4"/>
  <c r="L511" i="4"/>
  <c r="L512" i="4"/>
  <c r="L527" i="4"/>
  <c r="L528" i="4"/>
  <c r="L545" i="4"/>
  <c r="L546" i="4"/>
  <c r="L563" i="4"/>
  <c r="L564" i="4"/>
  <c r="L577" i="4"/>
  <c r="L578" i="4"/>
  <c r="L579" i="4"/>
  <c r="L591" i="4"/>
  <c r="L605" i="4"/>
  <c r="L606" i="4"/>
  <c r="L623" i="4"/>
  <c r="M623" i="4" s="1"/>
  <c r="L624" i="4"/>
  <c r="M624" i="4" s="1"/>
  <c r="L639" i="4"/>
  <c r="M639" i="4" s="1"/>
  <c r="L640" i="4"/>
  <c r="M640" i="4" s="1"/>
  <c r="L657" i="4"/>
  <c r="M657" i="4" s="1"/>
  <c r="L658" i="4"/>
  <c r="M658" i="4" s="1"/>
  <c r="L659" i="4"/>
  <c r="M659" i="4" s="1"/>
  <c r="L673" i="4"/>
  <c r="M673" i="4" s="1"/>
  <c r="L674" i="4"/>
  <c r="M674" i="4" s="1"/>
  <c r="L675" i="4"/>
  <c r="M675" i="4" s="1"/>
  <c r="L676" i="4"/>
  <c r="M676" i="4" s="1"/>
  <c r="L692" i="4"/>
  <c r="M692" i="4" s="1"/>
  <c r="L708" i="4"/>
  <c r="M708" i="4" s="1"/>
  <c r="L347" i="5"/>
  <c r="E87" i="2" s="1"/>
  <c r="L348" i="5"/>
  <c r="E88" i="2" s="1"/>
  <c r="L372" i="5"/>
  <c r="L377" i="5"/>
  <c r="E97" i="2" s="1"/>
  <c r="L412" i="5"/>
  <c r="L436" i="5"/>
  <c r="L441" i="5"/>
  <c r="L476" i="5"/>
  <c r="E169" i="2" s="1"/>
  <c r="L500" i="5"/>
  <c r="E193" i="2" s="1"/>
  <c r="L505" i="5"/>
  <c r="E198" i="2" s="1"/>
  <c r="L540" i="5"/>
  <c r="E233" i="2" s="1"/>
  <c r="L564" i="5"/>
  <c r="E257" i="2" s="1"/>
  <c r="L569" i="5"/>
  <c r="E262" i="2" s="1"/>
  <c r="L604" i="5"/>
  <c r="E297" i="2" s="1"/>
  <c r="L628" i="5"/>
  <c r="L633" i="5"/>
  <c r="L668" i="5"/>
  <c r="L692" i="5"/>
  <c r="L697" i="5"/>
  <c r="L348" i="4"/>
  <c r="L368" i="4"/>
  <c r="L425" i="4"/>
  <c r="L431" i="4"/>
  <c r="L443" i="4"/>
  <c r="L455" i="4"/>
  <c r="L479" i="4"/>
  <c r="L491" i="4"/>
  <c r="L499" i="4"/>
  <c r="L500" i="4"/>
  <c r="L529" i="4"/>
  <c r="L541" i="4"/>
  <c r="L549" i="4"/>
  <c r="L550" i="4"/>
  <c r="L617" i="4"/>
  <c r="L618" i="4"/>
  <c r="L627" i="4"/>
  <c r="M627" i="4" s="1"/>
  <c r="L649" i="4"/>
  <c r="M649" i="4" s="1"/>
  <c r="L650" i="4"/>
  <c r="M650" i="4" s="1"/>
  <c r="L651" i="4"/>
  <c r="M651" i="4" s="1"/>
  <c r="L652" i="4"/>
  <c r="M652" i="4" s="1"/>
  <c r="L661" i="4"/>
  <c r="M661" i="4" s="1"/>
  <c r="L662" i="4"/>
  <c r="M662" i="4" s="1"/>
  <c r="L685" i="4"/>
  <c r="M685" i="4" s="1"/>
  <c r="L686" i="4"/>
  <c r="M686" i="4" s="1"/>
  <c r="L697" i="4"/>
  <c r="M697" i="4" s="1"/>
  <c r="L698" i="4"/>
  <c r="M698" i="4" s="1"/>
  <c r="L710" i="4"/>
  <c r="M710" i="4" s="1"/>
  <c r="L336" i="5"/>
  <c r="L357" i="5"/>
  <c r="L362" i="5"/>
  <c r="L401" i="5"/>
  <c r="L421" i="5"/>
  <c r="L426" i="5"/>
  <c r="L465" i="5"/>
  <c r="L485" i="5"/>
  <c r="E178" i="2" s="1"/>
  <c r="L490" i="5"/>
  <c r="E183" i="2" s="1"/>
  <c r="L529" i="5"/>
  <c r="E222" i="2" s="1"/>
  <c r="L549" i="5"/>
  <c r="E242" i="2" s="1"/>
  <c r="L554" i="5"/>
  <c r="E247" i="2" s="1"/>
  <c r="L593" i="5"/>
  <c r="E286" i="2" s="1"/>
  <c r="L613" i="5"/>
  <c r="E306" i="2" s="1"/>
  <c r="L618" i="5"/>
  <c r="E311" i="2" s="1"/>
  <c r="L657" i="5"/>
  <c r="L677" i="5"/>
  <c r="L682" i="5"/>
  <c r="L721" i="5"/>
  <c r="L722" i="5"/>
  <c r="L723" i="5"/>
  <c r="L316" i="4"/>
  <c r="L430" i="4"/>
  <c r="L490" i="4"/>
  <c r="L498" i="4"/>
  <c r="L509" i="4"/>
  <c r="L510" i="4"/>
  <c r="L548" i="4"/>
  <c r="L603" i="4"/>
  <c r="L604" i="4"/>
  <c r="L615" i="4"/>
  <c r="L616" i="4"/>
  <c r="L626" i="4"/>
  <c r="M626" i="4" s="1"/>
  <c r="L647" i="4"/>
  <c r="M647" i="4" s="1"/>
  <c r="L648" i="4"/>
  <c r="M648" i="4" s="1"/>
  <c r="L660" i="4"/>
  <c r="M660" i="4" s="1"/>
  <c r="L683" i="4"/>
  <c r="M683" i="4" s="1"/>
  <c r="L684" i="4"/>
  <c r="M684" i="4" s="1"/>
  <c r="L695" i="4"/>
  <c r="M695" i="4" s="1"/>
  <c r="L696" i="4"/>
  <c r="M696" i="4" s="1"/>
  <c r="L709" i="4"/>
  <c r="M709" i="4" s="1"/>
  <c r="L331" i="5"/>
  <c r="L356" i="5"/>
  <c r="L361" i="5"/>
  <c r="L396" i="5"/>
  <c r="E111" i="2" s="1"/>
  <c r="L420" i="5"/>
  <c r="L425" i="5"/>
  <c r="L460" i="5"/>
  <c r="L484" i="5"/>
  <c r="E177" i="2" s="1"/>
  <c r="L489" i="5"/>
  <c r="E182" i="2" s="1"/>
  <c r="L524" i="5"/>
  <c r="E217" i="2" s="1"/>
  <c r="L548" i="5"/>
  <c r="E241" i="2" s="1"/>
  <c r="L553" i="5"/>
  <c r="E246" i="2" s="1"/>
  <c r="L588" i="5"/>
  <c r="E281" i="2" s="1"/>
  <c r="L612" i="5"/>
  <c r="E305" i="2" s="1"/>
  <c r="L617" i="5"/>
  <c r="E310" i="2" s="1"/>
  <c r="L652" i="5"/>
  <c r="L676" i="5"/>
  <c r="L681" i="5"/>
  <c r="L716" i="5"/>
  <c r="L745" i="5"/>
  <c r="L746" i="5"/>
  <c r="L747" i="5"/>
  <c r="L761" i="5"/>
  <c r="L762" i="5"/>
  <c r="L763" i="5"/>
  <c r="L315" i="4"/>
  <c r="L390" i="4"/>
  <c r="L489" i="4"/>
  <c r="L497" i="4"/>
  <c r="L508" i="4"/>
  <c r="L547" i="4"/>
  <c r="L561" i="4"/>
  <c r="L562" i="4"/>
  <c r="L589" i="4"/>
  <c r="L590" i="4"/>
  <c r="L601" i="4"/>
  <c r="L602" i="4"/>
  <c r="L613" i="4"/>
  <c r="L614" i="4"/>
  <c r="L625" i="4"/>
  <c r="M625" i="4" s="1"/>
  <c r="L637" i="4"/>
  <c r="M637" i="4" s="1"/>
  <c r="L638" i="4"/>
  <c r="M638" i="4" s="1"/>
  <c r="L645" i="4"/>
  <c r="M645" i="4" s="1"/>
  <c r="L646" i="4"/>
  <c r="M646" i="4" s="1"/>
  <c r="L681" i="4"/>
  <c r="M681" i="4" s="1"/>
  <c r="L682" i="4"/>
  <c r="M682" i="4" s="1"/>
  <c r="L694" i="4"/>
  <c r="M694" i="4" s="1"/>
  <c r="L324" i="5"/>
  <c r="L329" i="5"/>
  <c r="L369" i="5"/>
  <c r="L389" i="5"/>
  <c r="E105" i="2" s="1"/>
  <c r="L394" i="5"/>
  <c r="L433" i="5"/>
  <c r="L453" i="5"/>
  <c r="E163" i="2" s="1"/>
  <c r="L458" i="5"/>
  <c r="L497" i="5"/>
  <c r="E190" i="2" s="1"/>
  <c r="L517" i="5"/>
  <c r="E210" i="2" s="1"/>
  <c r="L522" i="5"/>
  <c r="E215" i="2" s="1"/>
  <c r="L561" i="5"/>
  <c r="E254" i="2" s="1"/>
  <c r="L581" i="5"/>
  <c r="E274" i="2" s="1"/>
  <c r="L586" i="5"/>
  <c r="E279" i="2" s="1"/>
  <c r="L625" i="5"/>
  <c r="L645" i="5"/>
  <c r="L650" i="5"/>
  <c r="L689" i="5"/>
  <c r="L709" i="5"/>
  <c r="L714" i="5"/>
  <c r="L375" i="4"/>
  <c r="L412" i="4"/>
  <c r="L421" i="4"/>
  <c r="L433" i="4"/>
  <c r="L451" i="4"/>
  <c r="L461" i="4"/>
  <c r="L469" i="4"/>
  <c r="L475" i="4"/>
  <c r="L513" i="4"/>
  <c r="L524" i="4"/>
  <c r="L532" i="4"/>
  <c r="L566" i="4"/>
  <c r="L581" i="4"/>
  <c r="L582" i="4"/>
  <c r="L596" i="4"/>
  <c r="L607" i="4"/>
  <c r="L631" i="4"/>
  <c r="M631" i="4" s="1"/>
  <c r="L632" i="4"/>
  <c r="M632" i="4" s="1"/>
  <c r="L642" i="4"/>
  <c r="M642" i="4" s="1"/>
  <c r="L667" i="4"/>
  <c r="M667" i="4" s="1"/>
  <c r="L668" i="4"/>
  <c r="M668" i="4" s="1"/>
  <c r="L677" i="4"/>
  <c r="M677" i="4" s="1"/>
  <c r="L703" i="4"/>
  <c r="M703" i="4" s="1"/>
  <c r="L704" i="4"/>
  <c r="M704" i="4" s="1"/>
  <c r="L717" i="4"/>
  <c r="M717" i="4" s="1"/>
  <c r="L718" i="4"/>
  <c r="M718" i="4" s="1"/>
  <c r="L339" i="5"/>
  <c r="L344" i="5"/>
  <c r="L393" i="5"/>
  <c r="L428" i="5"/>
  <c r="L521" i="5"/>
  <c r="E214" i="2" s="1"/>
  <c r="L556" i="5"/>
  <c r="E249" i="2" s="1"/>
  <c r="L649" i="5"/>
  <c r="L684" i="5"/>
  <c r="L346" i="4"/>
  <c r="L423" i="4"/>
  <c r="L462" i="4"/>
  <c r="L493" i="4"/>
  <c r="L494" i="4"/>
  <c r="L525" i="4"/>
  <c r="L531" i="4"/>
  <c r="L567" i="4"/>
  <c r="L597" i="4"/>
  <c r="L608" i="4"/>
  <c r="L634" i="4"/>
  <c r="M634" i="4" s="1"/>
  <c r="L693" i="4"/>
  <c r="M693" i="4" s="1"/>
  <c r="L719" i="4"/>
  <c r="M719" i="4" s="1"/>
  <c r="L353" i="5"/>
  <c r="E93" i="2" s="1"/>
  <c r="L388" i="5"/>
  <c r="E104" i="2" s="1"/>
  <c r="L481" i="5"/>
  <c r="E174" i="2" s="1"/>
  <c r="L516" i="5"/>
  <c r="E209" i="2" s="1"/>
  <c r="L609" i="5"/>
  <c r="E302" i="2" s="1"/>
  <c r="L644" i="5"/>
  <c r="L328" i="4"/>
  <c r="L345" i="4"/>
  <c r="L422" i="4"/>
  <c r="L492" i="4"/>
  <c r="L515" i="4"/>
  <c r="L516" i="4"/>
  <c r="L530" i="4"/>
  <c r="L621" i="4"/>
  <c r="M621" i="4" s="1"/>
  <c r="L622" i="4"/>
  <c r="M622" i="4" s="1"/>
  <c r="L633" i="4"/>
  <c r="M633" i="4" s="1"/>
  <c r="L655" i="4"/>
  <c r="M655" i="4" s="1"/>
  <c r="L656" i="4"/>
  <c r="M656" i="4" s="1"/>
  <c r="L679" i="4"/>
  <c r="M679" i="4" s="1"/>
  <c r="L680" i="4"/>
  <c r="M680" i="4" s="1"/>
  <c r="L378" i="5"/>
  <c r="L405" i="5"/>
  <c r="L410" i="5"/>
  <c r="L449" i="5"/>
  <c r="L506" i="5"/>
  <c r="E199" i="2" s="1"/>
  <c r="L533" i="5"/>
  <c r="E226" i="2" s="1"/>
  <c r="L538" i="5"/>
  <c r="E231" i="2" s="1"/>
  <c r="L577" i="5"/>
  <c r="E270" i="2" s="1"/>
  <c r="L634" i="5"/>
  <c r="L661" i="5"/>
  <c r="L666" i="5"/>
  <c r="L705" i="5"/>
  <c r="L319" i="4"/>
  <c r="L327" i="4"/>
  <c r="L356" i="4"/>
  <c r="L399" i="4"/>
  <c r="L400" i="4"/>
  <c r="L452" i="4"/>
  <c r="L514" i="4"/>
  <c r="L588" i="4"/>
  <c r="L620" i="4"/>
  <c r="M620" i="4" s="1"/>
  <c r="L654" i="4"/>
  <c r="M654" i="4" s="1"/>
  <c r="L678" i="4"/>
  <c r="M678" i="4" s="1"/>
  <c r="L328" i="5"/>
  <c r="L417" i="5"/>
  <c r="L452" i="5"/>
  <c r="L545" i="5"/>
  <c r="E238" i="2" s="1"/>
  <c r="L580" i="5"/>
  <c r="E273" i="2" s="1"/>
  <c r="L673" i="5"/>
  <c r="L708" i="5"/>
  <c r="L376" i="4"/>
  <c r="L411" i="4"/>
  <c r="L434" i="4"/>
  <c r="L445" i="4"/>
  <c r="L446" i="4"/>
  <c r="L480" i="4"/>
  <c r="L533" i="4"/>
  <c r="L543" i="4"/>
  <c r="L544" i="4"/>
  <c r="L629" i="4"/>
  <c r="M629" i="4" s="1"/>
  <c r="L630" i="4"/>
  <c r="M630" i="4" s="1"/>
  <c r="L663" i="4"/>
  <c r="M663" i="4" s="1"/>
  <c r="L671" i="4"/>
  <c r="M671" i="4" s="1"/>
  <c r="L672" i="4"/>
  <c r="M672" i="4" s="1"/>
  <c r="L687" i="4"/>
  <c r="M687" i="4" s="1"/>
  <c r="L699" i="4"/>
  <c r="M699" i="4" s="1"/>
  <c r="L707" i="4"/>
  <c r="M707" i="4" s="1"/>
  <c r="L712" i="4"/>
  <c r="M712" i="4" s="1"/>
  <c r="L364" i="5"/>
  <c r="L444" i="5"/>
  <c r="L508" i="5"/>
  <c r="E201" i="2" s="1"/>
  <c r="L596" i="5"/>
  <c r="E289" i="2" s="1"/>
  <c r="L601" i="5"/>
  <c r="E294" i="2" s="1"/>
  <c r="L660" i="5"/>
  <c r="L693" i="5"/>
  <c r="L331" i="4"/>
  <c r="L463" i="4"/>
  <c r="L565" i="4"/>
  <c r="L598" i="4"/>
  <c r="L665" i="4"/>
  <c r="M665" i="4" s="1"/>
  <c r="L666" i="4"/>
  <c r="M666" i="4" s="1"/>
  <c r="L688" i="4"/>
  <c r="M688" i="4" s="1"/>
  <c r="L705" i="4"/>
  <c r="M705" i="4" s="1"/>
  <c r="L716" i="4"/>
  <c r="M716" i="4" s="1"/>
  <c r="L437" i="5"/>
  <c r="L470" i="4"/>
  <c r="L385" i="5"/>
  <c r="L469" i="5"/>
  <c r="L474" i="5"/>
  <c r="L537" i="5"/>
  <c r="E230" i="2" s="1"/>
  <c r="L570" i="5"/>
  <c r="E263" i="2" s="1"/>
  <c r="L441" i="4"/>
  <c r="L482" i="4"/>
  <c r="L560" i="4"/>
  <c r="L664" i="4"/>
  <c r="M664" i="4" s="1"/>
  <c r="L715" i="4"/>
  <c r="M715" i="4" s="1"/>
  <c r="L721" i="4"/>
  <c r="M721" i="4" s="1"/>
  <c r="L404" i="5"/>
  <c r="L620" i="5"/>
  <c r="L700" i="5"/>
  <c r="L611" i="4"/>
  <c r="L380" i="5"/>
  <c r="L468" i="5"/>
  <c r="L473" i="5"/>
  <c r="L532" i="5"/>
  <c r="E225" i="2" s="1"/>
  <c r="L565" i="5"/>
  <c r="E258" i="2" s="1"/>
  <c r="L398" i="4"/>
  <c r="L436" i="4"/>
  <c r="L481" i="4"/>
  <c r="L559" i="4"/>
  <c r="L569" i="4"/>
  <c r="L570" i="4"/>
  <c r="L571" i="4"/>
  <c r="L576" i="4"/>
  <c r="L636" i="4"/>
  <c r="M636" i="4" s="1"/>
  <c r="L641" i="4"/>
  <c r="M641" i="4" s="1"/>
  <c r="L670" i="4"/>
  <c r="M670" i="4" s="1"/>
  <c r="L714" i="4"/>
  <c r="M714" i="4" s="1"/>
  <c r="L720" i="4"/>
  <c r="M720" i="4" s="1"/>
  <c r="L315" i="5"/>
  <c r="L320" i="5"/>
  <c r="L409" i="5"/>
  <c r="L442" i="5"/>
  <c r="L629" i="5"/>
  <c r="L713" i="5"/>
  <c r="L764" i="5"/>
  <c r="L766" i="5"/>
  <c r="L767" i="5"/>
  <c r="L768" i="5"/>
  <c r="L389" i="4"/>
  <c r="L435" i="4"/>
  <c r="L476" i="4"/>
  <c r="L526" i="4"/>
  <c r="L568" i="4"/>
  <c r="L575" i="4"/>
  <c r="L580" i="4"/>
  <c r="L612" i="4"/>
  <c r="L635" i="4"/>
  <c r="M635" i="4" s="1"/>
  <c r="L669" i="4"/>
  <c r="M669" i="4" s="1"/>
  <c r="L713" i="4"/>
  <c r="M713" i="4" s="1"/>
  <c r="L345" i="5"/>
  <c r="L426" i="4"/>
  <c r="L444" i="4"/>
  <c r="L340" i="5"/>
  <c r="L501" i="5"/>
  <c r="E194" i="2" s="1"/>
  <c r="L585" i="5"/>
  <c r="E278" i="2" s="1"/>
  <c r="L641" i="5"/>
  <c r="L355" i="4"/>
  <c r="L534" i="4"/>
  <c r="L552" i="4"/>
  <c r="L593" i="4"/>
  <c r="L594" i="4"/>
  <c r="L595" i="4"/>
  <c r="L610" i="4"/>
  <c r="L653" i="4"/>
  <c r="M653" i="4" s="1"/>
  <c r="L701" i="4"/>
  <c r="M701" i="4" s="1"/>
  <c r="L702" i="4"/>
  <c r="M702" i="4" s="1"/>
  <c r="L323" i="5"/>
  <c r="E85" i="2" s="1"/>
  <c r="L492" i="5"/>
  <c r="E185" i="2" s="1"/>
  <c r="L572" i="5"/>
  <c r="E265" i="2" s="1"/>
  <c r="L636" i="5"/>
  <c r="L474" i="4"/>
  <c r="L592" i="4"/>
  <c r="L609" i="4"/>
  <c r="L628" i="4"/>
  <c r="M628" i="4" s="1"/>
  <c r="L644" i="4"/>
  <c r="M644" i="4" s="1"/>
  <c r="L700" i="4"/>
  <c r="M700" i="4" s="1"/>
  <c r="L711" i="4"/>
  <c r="M711" i="4" s="1"/>
  <c r="L373" i="5"/>
  <c r="L457" i="5"/>
  <c r="L513" i="5"/>
  <c r="E206" i="2" s="1"/>
  <c r="L597" i="5"/>
  <c r="E290" i="2" s="1"/>
  <c r="L602" i="5"/>
  <c r="E295" i="2" s="1"/>
  <c r="L665" i="5"/>
  <c r="L698" i="5"/>
  <c r="L464" i="4"/>
  <c r="L542" i="4"/>
  <c r="L583" i="4"/>
  <c r="L599" i="4"/>
  <c r="L600" i="4"/>
  <c r="L619" i="4"/>
  <c r="M619" i="4" s="1"/>
  <c r="L643" i="4"/>
  <c r="M643" i="4" s="1"/>
  <c r="L689" i="4"/>
  <c r="M689" i="4" s="1"/>
  <c r="L690" i="4"/>
  <c r="M690" i="4" s="1"/>
  <c r="L691" i="4"/>
  <c r="M691" i="4" s="1"/>
  <c r="L706" i="4"/>
  <c r="M706" i="4" s="1"/>
  <c r="L307" i="4"/>
  <c r="L295" i="4"/>
  <c r="L291" i="5"/>
  <c r="E74" i="2" s="1"/>
  <c r="L286" i="5"/>
  <c r="L283" i="5"/>
  <c r="L274" i="5"/>
  <c r="L262" i="5"/>
  <c r="L259" i="5"/>
  <c r="L244" i="4"/>
  <c r="L243" i="5"/>
  <c r="E62" i="2" s="1"/>
  <c r="L241" i="4"/>
  <c r="D61" i="2" s="1"/>
  <c r="L235" i="5"/>
  <c r="L215" i="4"/>
  <c r="D56" i="2" s="1"/>
  <c r="F56" i="2" s="1"/>
  <c r="L214" i="5"/>
  <c r="E55" i="2" s="1"/>
  <c r="L212" i="4"/>
  <c r="L207" i="4"/>
  <c r="L203" i="4"/>
  <c r="L200" i="4"/>
  <c r="L192" i="5"/>
  <c r="E47" i="2" s="1"/>
  <c r="L190" i="4"/>
  <c r="D45" i="2" s="1"/>
  <c r="F45" i="2" s="1"/>
  <c r="L181" i="5"/>
  <c r="L178" i="5"/>
  <c r="L175" i="4"/>
  <c r="L170" i="4"/>
  <c r="L167" i="4"/>
  <c r="L160" i="5"/>
  <c r="E41" i="2" s="1"/>
  <c r="L152" i="5"/>
  <c r="L149" i="5"/>
  <c r="L143" i="4"/>
  <c r="L140" i="4"/>
  <c r="D32" i="2" s="1"/>
  <c r="L137" i="4"/>
  <c r="D33" i="2" s="1"/>
  <c r="L136" i="5"/>
  <c r="L128" i="5"/>
  <c r="L126" i="4"/>
  <c r="L115" i="5"/>
  <c r="L108" i="5"/>
  <c r="E22" i="2" s="1"/>
  <c r="L103" i="5"/>
  <c r="L101" i="4"/>
  <c r="L96" i="4"/>
  <c r="L92" i="4"/>
  <c r="L87" i="5"/>
  <c r="E19" i="2" s="1"/>
  <c r="L85" i="4"/>
  <c r="L81" i="5"/>
  <c r="E13" i="2" s="1"/>
  <c r="L69" i="5"/>
  <c r="L66" i="5"/>
  <c r="L63" i="5"/>
  <c r="E11" i="2" s="1"/>
  <c r="L55" i="4"/>
  <c r="D3" i="2" s="1"/>
  <c r="L52" i="4"/>
  <c r="L48" i="4"/>
  <c r="L44" i="4"/>
  <c r="L40" i="4"/>
  <c r="L36" i="4"/>
  <c r="L30" i="5"/>
  <c r="L22" i="5"/>
  <c r="L5" i="4"/>
  <c r="L133" i="5"/>
  <c r="L133" i="4"/>
  <c r="L310" i="6"/>
  <c r="L308" i="6"/>
  <c r="L306" i="6"/>
  <c r="L304" i="6"/>
  <c r="L270" i="6"/>
  <c r="L268" i="6"/>
  <c r="K67" i="2" s="1"/>
  <c r="L266" i="6"/>
  <c r="K65" i="2" s="1"/>
  <c r="L264" i="6"/>
  <c r="K69" i="2" s="1"/>
  <c r="L235" i="6"/>
  <c r="L233" i="6"/>
  <c r="L212" i="6"/>
  <c r="L209" i="6"/>
  <c r="L207" i="6"/>
  <c r="L205" i="6"/>
  <c r="L177" i="6"/>
  <c r="L175" i="6"/>
  <c r="L173" i="6"/>
  <c r="L171" i="6"/>
  <c r="L322" i="3"/>
  <c r="M322" i="3" s="1"/>
  <c r="L309" i="5"/>
  <c r="L305" i="4"/>
  <c r="M305" i="4" s="1"/>
  <c r="L281" i="4"/>
  <c r="M281" i="4" s="1"/>
  <c r="L269" i="5"/>
  <c r="E70" i="2" s="1"/>
  <c r="L257" i="4"/>
  <c r="L256" i="5"/>
  <c r="L250" i="5"/>
  <c r="L240" i="5"/>
  <c r="E60" i="2" s="1"/>
  <c r="F60" i="2" s="1"/>
  <c r="L233" i="4"/>
  <c r="L232" i="5"/>
  <c r="L230" i="4"/>
  <c r="L210" i="5"/>
  <c r="L199" i="5"/>
  <c r="L197" i="4"/>
  <c r="L189" i="5"/>
  <c r="E50" i="2" s="1"/>
  <c r="L187" i="4"/>
  <c r="L186" i="5"/>
  <c r="E46" i="2" s="1"/>
  <c r="F46" i="2" s="1"/>
  <c r="L176" i="4"/>
  <c r="L173" i="5"/>
  <c r="L166" i="5"/>
  <c r="L164" i="4"/>
  <c r="L163" i="5"/>
  <c r="E42" i="2" s="1"/>
  <c r="L157" i="4"/>
  <c r="L156" i="5"/>
  <c r="L147" i="4"/>
  <c r="L146" i="5"/>
  <c r="L144" i="4"/>
  <c r="L130" i="4"/>
  <c r="M130" i="4" s="1"/>
  <c r="L125" i="5"/>
  <c r="L122" i="5"/>
  <c r="L119" i="5"/>
  <c r="L113" i="4"/>
  <c r="D23" i="2" s="1"/>
  <c r="L112" i="5"/>
  <c r="E25" i="2" s="1"/>
  <c r="F25" i="2" s="1"/>
  <c r="L105" i="4"/>
  <c r="L95" i="5"/>
  <c r="L93" i="4"/>
  <c r="L91" i="5"/>
  <c r="L89" i="4"/>
  <c r="L84" i="5"/>
  <c r="E16" i="2" s="1"/>
  <c r="F16" i="2" s="1"/>
  <c r="L70" i="5"/>
  <c r="L61" i="4"/>
  <c r="L60" i="5"/>
  <c r="E10" i="2" s="1"/>
  <c r="L58" i="4"/>
  <c r="D8" i="2" s="1"/>
  <c r="L55" i="5"/>
  <c r="E3" i="2" s="1"/>
  <c r="L51" i="5"/>
  <c r="L47" i="5"/>
  <c r="L43" i="5"/>
  <c r="L39" i="5"/>
  <c r="L35" i="5"/>
  <c r="L32" i="4"/>
  <c r="L29" i="4"/>
  <c r="L11" i="5"/>
  <c r="L4" i="5"/>
  <c r="L107" i="5"/>
  <c r="L107" i="4"/>
  <c r="L302" i="6"/>
  <c r="L300" i="6"/>
  <c r="L298" i="6"/>
  <c r="L296" i="6"/>
  <c r="K78" i="2" s="1"/>
  <c r="L294" i="6"/>
  <c r="K77" i="2" s="1"/>
  <c r="L292" i="6"/>
  <c r="K72" i="2" s="1"/>
  <c r="L290" i="6"/>
  <c r="K73" i="2" s="1"/>
  <c r="L287" i="6"/>
  <c r="L261" i="6"/>
  <c r="L259" i="6"/>
  <c r="L257" i="6"/>
  <c r="L255" i="6"/>
  <c r="L231" i="6"/>
  <c r="L229" i="6"/>
  <c r="L203" i="6"/>
  <c r="L201" i="6"/>
  <c r="L169" i="6"/>
  <c r="L167" i="6"/>
  <c r="L303" i="4"/>
  <c r="L293" i="4"/>
  <c r="L292" i="5"/>
  <c r="E72" i="2" s="1"/>
  <c r="L288" i="4"/>
  <c r="L287" i="5"/>
  <c r="L276" i="4"/>
  <c r="L254" i="4"/>
  <c r="L248" i="4"/>
  <c r="L247" i="5"/>
  <c r="L245" i="4"/>
  <c r="L236" i="5"/>
  <c r="L229" i="5"/>
  <c r="L227" i="4"/>
  <c r="L222" i="4"/>
  <c r="L221" i="5"/>
  <c r="L219" i="4"/>
  <c r="L218" i="5"/>
  <c r="L216" i="4"/>
  <c r="L208" i="4"/>
  <c r="L206" i="5"/>
  <c r="L204" i="4"/>
  <c r="L196" i="5"/>
  <c r="L193" i="5"/>
  <c r="E52" i="2" s="1"/>
  <c r="L182" i="5"/>
  <c r="L179" i="5"/>
  <c r="L174" i="5"/>
  <c r="L171" i="4"/>
  <c r="L153" i="5"/>
  <c r="L141" i="4"/>
  <c r="M141" i="4" s="1"/>
  <c r="L129" i="5"/>
  <c r="L117" i="4"/>
  <c r="L116" i="5"/>
  <c r="L109" i="5"/>
  <c r="E26" i="2" s="1"/>
  <c r="L104" i="5"/>
  <c r="L99" i="5"/>
  <c r="L97" i="4"/>
  <c r="L88" i="5"/>
  <c r="E20" i="2" s="1"/>
  <c r="L82" i="4"/>
  <c r="D18" i="2" s="1"/>
  <c r="L77" i="4"/>
  <c r="L76" i="5"/>
  <c r="L74" i="4"/>
  <c r="L73" i="5"/>
  <c r="L67" i="5"/>
  <c r="L57" i="5"/>
  <c r="E7" i="2" s="1"/>
  <c r="L53" i="4"/>
  <c r="L49" i="4"/>
  <c r="L45" i="4"/>
  <c r="L41" i="4"/>
  <c r="L37" i="4"/>
  <c r="L33" i="4"/>
  <c r="L31" i="5"/>
  <c r="L29" i="5"/>
  <c r="L26" i="5"/>
  <c r="L23" i="5"/>
  <c r="L20" i="5"/>
  <c r="L18" i="4"/>
  <c r="L17" i="5"/>
  <c r="L14" i="5"/>
  <c r="L7" i="5"/>
  <c r="L289" i="5"/>
  <c r="L289" i="4"/>
  <c r="L285" i="6"/>
  <c r="L283" i="6"/>
  <c r="L281" i="6"/>
  <c r="L279" i="6"/>
  <c r="L253" i="6"/>
  <c r="L251" i="6"/>
  <c r="L249" i="6"/>
  <c r="L247" i="6"/>
  <c r="L227" i="6"/>
  <c r="L225" i="6"/>
  <c r="L223" i="6"/>
  <c r="L221" i="6"/>
  <c r="L199" i="6"/>
  <c r="L197" i="6"/>
  <c r="L195" i="6"/>
  <c r="L193" i="6"/>
  <c r="K52" i="2" s="1"/>
  <c r="L191" i="6"/>
  <c r="K51" i="2" s="1"/>
  <c r="L189" i="6"/>
  <c r="K50" i="2" s="1"/>
  <c r="L165" i="6"/>
  <c r="L163" i="6"/>
  <c r="K42" i="2" s="1"/>
  <c r="L161" i="6"/>
  <c r="K40" i="2" s="1"/>
  <c r="L158" i="6"/>
  <c r="L156" i="6"/>
  <c r="L154" i="6"/>
  <c r="L376" i="3"/>
  <c r="M376" i="3" s="1"/>
  <c r="L311" i="4"/>
  <c r="L301" i="4"/>
  <c r="L281" i="5"/>
  <c r="L270" i="5"/>
  <c r="L265" i="5"/>
  <c r="E66" i="2" s="1"/>
  <c r="L258" i="4"/>
  <c r="L255" i="4"/>
  <c r="L252" i="4"/>
  <c r="L251" i="5"/>
  <c r="L249" i="4"/>
  <c r="L230" i="5"/>
  <c r="L209" i="4"/>
  <c r="L207" i="5"/>
  <c r="L198" i="4"/>
  <c r="L197" i="5"/>
  <c r="L194" i="5"/>
  <c r="L188" i="4"/>
  <c r="D48" i="2" s="1"/>
  <c r="L183" i="5"/>
  <c r="L175" i="5"/>
  <c r="L172" i="4"/>
  <c r="L165" i="4"/>
  <c r="L158" i="4"/>
  <c r="L155" i="4"/>
  <c r="L147" i="5"/>
  <c r="L144" i="5"/>
  <c r="L131" i="4"/>
  <c r="L130" i="5"/>
  <c r="L121" i="4"/>
  <c r="L120" i="5"/>
  <c r="L118" i="4"/>
  <c r="L111" i="4"/>
  <c r="L106" i="4"/>
  <c r="L105" i="5"/>
  <c r="L93" i="5"/>
  <c r="L90" i="4"/>
  <c r="M90" i="4" s="1"/>
  <c r="L89" i="5"/>
  <c r="L83" i="4"/>
  <c r="L78" i="4"/>
  <c r="L377" i="3"/>
  <c r="M377" i="3" s="1"/>
  <c r="L303" i="5"/>
  <c r="L293" i="5"/>
  <c r="E75" i="2" s="1"/>
  <c r="L291" i="4"/>
  <c r="D74" i="2" s="1"/>
  <c r="L288" i="5"/>
  <c r="L286" i="4"/>
  <c r="L277" i="4"/>
  <c r="L276" i="5"/>
  <c r="L262" i="4"/>
  <c r="L248" i="5"/>
  <c r="L245" i="5"/>
  <c r="L242" i="5"/>
  <c r="L235" i="4"/>
  <c r="L227" i="5"/>
  <c r="L219" i="5"/>
  <c r="L216" i="5"/>
  <c r="E57" i="2" s="1"/>
  <c r="L213" i="5"/>
  <c r="E54" i="2" s="1"/>
  <c r="L208" i="5"/>
  <c r="L205" i="4"/>
  <c r="L204" i="5"/>
  <c r="L192" i="4"/>
  <c r="L191" i="5"/>
  <c r="E51" i="2" s="1"/>
  <c r="L181" i="4"/>
  <c r="L180" i="5"/>
  <c r="L178" i="4"/>
  <c r="L176" i="5"/>
  <c r="L173" i="4"/>
  <c r="L171" i="5"/>
  <c r="L154" i="5"/>
  <c r="L152" i="4"/>
  <c r="L142" i="4"/>
  <c r="D34" i="2" s="1"/>
  <c r="L141" i="5"/>
  <c r="E36" i="2" s="1"/>
  <c r="L127" i="5"/>
  <c r="L115" i="4"/>
  <c r="L110" i="5"/>
  <c r="E24" i="2" s="1"/>
  <c r="L108" i="4"/>
  <c r="D22" i="2" s="1"/>
  <c r="L103" i="4"/>
  <c r="L97" i="5"/>
  <c r="L87" i="4"/>
  <c r="L82" i="5"/>
  <c r="E18" i="2" s="1"/>
  <c r="L80" i="5"/>
  <c r="L77" i="5"/>
  <c r="L74" i="5"/>
  <c r="L69" i="4"/>
  <c r="L68" i="5"/>
  <c r="L66" i="4"/>
  <c r="L53" i="5"/>
  <c r="L49" i="5"/>
  <c r="L45" i="5"/>
  <c r="L41" i="5"/>
  <c r="L37" i="5"/>
  <c r="L33" i="5"/>
  <c r="L30" i="4"/>
  <c r="L22" i="4"/>
  <c r="L21" i="5"/>
  <c r="L18" i="5"/>
  <c r="L5" i="5"/>
  <c r="L211" i="5"/>
  <c r="L211" i="4"/>
  <c r="L303" i="6"/>
  <c r="L301" i="6"/>
  <c r="L299" i="6"/>
  <c r="L297" i="6"/>
  <c r="K79" i="2" s="1"/>
  <c r="L295" i="6"/>
  <c r="K76" i="2" s="1"/>
  <c r="L293" i="6"/>
  <c r="K75" i="2" s="1"/>
  <c r="L291" i="6"/>
  <c r="K74" i="2" s="1"/>
  <c r="L288" i="6"/>
  <c r="L260" i="6"/>
  <c r="L258" i="6"/>
  <c r="L256" i="6"/>
  <c r="L254" i="6"/>
  <c r="L232" i="6"/>
  <c r="L230" i="6"/>
  <c r="L202" i="6"/>
  <c r="L200" i="6"/>
  <c r="L170" i="6"/>
  <c r="L168" i="6"/>
  <c r="L311" i="5"/>
  <c r="L301" i="5"/>
  <c r="L297" i="4"/>
  <c r="L280" i="4"/>
  <c r="L266" i="5"/>
  <c r="E65" i="2" s="1"/>
  <c r="F65" i="2" s="1"/>
  <c r="L264" i="4"/>
  <c r="D69" i="2" s="1"/>
  <c r="L255" i="5"/>
  <c r="L253" i="4"/>
  <c r="L252" i="5"/>
  <c r="L249" i="5"/>
  <c r="L246" i="5"/>
  <c r="L236" i="4"/>
  <c r="L229" i="4"/>
  <c r="L228" i="5"/>
  <c r="L221" i="4"/>
  <c r="L220" i="5"/>
  <c r="L217" i="5"/>
  <c r="L209" i="5"/>
  <c r="L206" i="4"/>
  <c r="M206" i="4" s="1"/>
  <c r="L196" i="4"/>
  <c r="L195" i="5"/>
  <c r="L193" i="4"/>
  <c r="L184" i="5"/>
  <c r="L182" i="4"/>
  <c r="L174" i="4"/>
  <c r="L172" i="5"/>
  <c r="L155" i="5"/>
  <c r="L132" i="4"/>
  <c r="L129" i="4"/>
  <c r="L121" i="5"/>
  <c r="L118" i="5"/>
  <c r="L116" i="4"/>
  <c r="L111" i="5"/>
  <c r="E27" i="2" s="1"/>
  <c r="L104" i="4"/>
  <c r="L100" i="4"/>
  <c r="L99" i="4"/>
  <c r="L98" i="5"/>
  <c r="L88" i="4"/>
  <c r="L83" i="5"/>
  <c r="E17" i="2" s="1"/>
  <c r="L78" i="5"/>
  <c r="L75" i="5"/>
  <c r="L57" i="4"/>
  <c r="D7" i="2" s="1"/>
  <c r="L56" i="5"/>
  <c r="E9" i="2" s="1"/>
  <c r="L54" i="5"/>
  <c r="L50" i="5"/>
  <c r="L46" i="5"/>
  <c r="L42" i="5"/>
  <c r="L38" i="5"/>
  <c r="L34" i="5"/>
  <c r="M15" i="4"/>
  <c r="L76" i="4"/>
  <c r="L20" i="4"/>
  <c r="L310" i="5"/>
  <c r="L298" i="5"/>
  <c r="L225" i="4"/>
  <c r="L75" i="4"/>
  <c r="L60" i="4"/>
  <c r="L278" i="4"/>
  <c r="L314" i="4"/>
  <c r="L308" i="4"/>
  <c r="L304" i="4"/>
  <c r="L250" i="6"/>
  <c r="L272" i="6"/>
  <c r="L274" i="6"/>
  <c r="L276" i="6"/>
  <c r="L278" i="6"/>
  <c r="L280" i="6"/>
  <c r="L185" i="5"/>
  <c r="L13" i="5"/>
  <c r="L27" i="5"/>
  <c r="L31" i="4"/>
  <c r="L46" i="4"/>
  <c r="L48" i="5"/>
  <c r="L51" i="4"/>
  <c r="L100" i="5"/>
  <c r="L123" i="5"/>
  <c r="L139" i="4"/>
  <c r="D30" i="2" s="1"/>
  <c r="L145" i="5"/>
  <c r="L148" i="4"/>
  <c r="L163" i="4"/>
  <c r="L167" i="5"/>
  <c r="L177" i="4"/>
  <c r="L202" i="4"/>
  <c r="L260" i="5"/>
  <c r="L261" i="4"/>
  <c r="L268" i="5"/>
  <c r="E67" i="2" s="1"/>
  <c r="L275" i="5"/>
  <c r="D286" i="10"/>
  <c r="L186" i="3"/>
  <c r="M186" i="3" s="1"/>
  <c r="L192" i="3"/>
  <c r="M192" i="3" s="1"/>
  <c r="D267" i="3"/>
  <c r="B68" i="2"/>
  <c r="D267" i="10"/>
  <c r="D275" i="10"/>
  <c r="L292" i="3"/>
  <c r="M292" i="3" s="1"/>
  <c r="D300" i="10"/>
  <c r="D308" i="10"/>
  <c r="L223" i="4"/>
  <c r="L72" i="4"/>
  <c r="L59" i="4"/>
  <c r="L19" i="4"/>
  <c r="L275" i="4"/>
  <c r="L314" i="5"/>
  <c r="L300" i="4"/>
  <c r="L296" i="4"/>
  <c r="L292" i="4"/>
  <c r="L166" i="6"/>
  <c r="L178" i="6"/>
  <c r="L180" i="6"/>
  <c r="L182" i="6"/>
  <c r="L184" i="6"/>
  <c r="L187" i="6"/>
  <c r="K49" i="2" s="1"/>
  <c r="L198" i="6"/>
  <c r="L238" i="6"/>
  <c r="K63" i="2" s="1"/>
  <c r="L240" i="6"/>
  <c r="K60" i="2" s="1"/>
  <c r="L242" i="6"/>
  <c r="L244" i="6"/>
  <c r="L248" i="6"/>
  <c r="L311" i="6"/>
  <c r="L313" i="6"/>
  <c r="L237" i="5"/>
  <c r="L10" i="5"/>
  <c r="L24" i="5"/>
  <c r="L58" i="5"/>
  <c r="E8" i="2" s="1"/>
  <c r="L91" i="4"/>
  <c r="L114" i="5"/>
  <c r="E28" i="2" s="1"/>
  <c r="L162" i="5"/>
  <c r="E39" i="2" s="1"/>
  <c r="L199" i="4"/>
  <c r="L241" i="5"/>
  <c r="E61" i="2" s="1"/>
  <c r="L256" i="4"/>
  <c r="L272" i="5"/>
  <c r="L273" i="4"/>
  <c r="L284" i="5"/>
  <c r="L285" i="4"/>
  <c r="L290" i="5"/>
  <c r="E73" i="2" s="1"/>
  <c r="L83" i="3"/>
  <c r="M83" i="3" s="1"/>
  <c r="D85" i="4"/>
  <c r="B85" i="3"/>
  <c r="L85" i="3" s="1"/>
  <c r="M85" i="3" s="1"/>
  <c r="D234" i="3"/>
  <c r="D234" i="10"/>
  <c r="L57" i="3"/>
  <c r="M57" i="3" s="1"/>
  <c r="L82" i="3"/>
  <c r="M82" i="3" s="1"/>
  <c r="L140" i="3"/>
  <c r="M140" i="3" s="1"/>
  <c r="L190" i="3"/>
  <c r="M190" i="3" s="1"/>
  <c r="L240" i="3"/>
  <c r="M240" i="3" s="1"/>
  <c r="L290" i="3"/>
  <c r="M290" i="3" s="1"/>
  <c r="D291" i="4"/>
  <c r="D257" i="10"/>
  <c r="B59" i="3"/>
  <c r="L59" i="3" s="1"/>
  <c r="M59" i="3" s="1"/>
  <c r="B84" i="3"/>
  <c r="L84" i="3" s="1"/>
  <c r="M84" i="3" s="1"/>
  <c r="L109" i="3"/>
  <c r="M109" i="3" s="1"/>
  <c r="L134" i="3"/>
  <c r="M134" i="3" s="1"/>
  <c r="L142" i="3"/>
  <c r="M142" i="3" s="1"/>
  <c r="L319" i="3"/>
  <c r="M319" i="3" s="1"/>
  <c r="L110" i="3"/>
  <c r="M110" i="3" s="1"/>
  <c r="L243" i="3"/>
  <c r="M243" i="3" s="1"/>
  <c r="L293" i="3"/>
  <c r="M293" i="3" s="1"/>
  <c r="L349" i="3"/>
  <c r="M349" i="3" s="1"/>
  <c r="L352" i="3"/>
  <c r="M352" i="3" s="1"/>
  <c r="D299" i="10"/>
  <c r="B62" i="3"/>
  <c r="L62" i="3" s="1"/>
  <c r="M62" i="3" s="1"/>
  <c r="L112" i="3"/>
  <c r="L137" i="3"/>
  <c r="M137" i="3" s="1"/>
  <c r="L187" i="3"/>
  <c r="M187" i="3" s="1"/>
  <c r="L348" i="3"/>
  <c r="M348" i="3" s="1"/>
  <c r="B113" i="3"/>
  <c r="L113" i="3" s="1"/>
  <c r="M113" i="3" s="1"/>
  <c r="L188" i="3"/>
  <c r="M188" i="3" s="1"/>
  <c r="L238" i="3"/>
  <c r="M238" i="3" s="1"/>
  <c r="L351" i="3"/>
  <c r="M351" i="3" s="1"/>
  <c r="L350" i="3"/>
  <c r="M350" i="3" s="1"/>
  <c r="L189" i="3"/>
  <c r="M189" i="3" s="1"/>
  <c r="L239" i="3"/>
  <c r="M239" i="3" s="1"/>
  <c r="M190" i="4"/>
  <c r="M112" i="3"/>
  <c r="B36" i="2"/>
  <c r="D113" i="10"/>
  <c r="D245" i="10"/>
  <c r="D215" i="3"/>
  <c r="D138" i="10"/>
  <c r="O263" i="4"/>
  <c r="B264" i="4" s="1"/>
  <c r="B264" i="5" s="1"/>
  <c r="B56" i="2"/>
  <c r="B51" i="2"/>
  <c r="D191" i="3"/>
  <c r="D189" i="10"/>
  <c r="B42" i="2"/>
  <c r="D265" i="10"/>
  <c r="D265" i="3"/>
  <c r="D10" i="3"/>
  <c r="D119" i="3"/>
  <c r="D66" i="3"/>
  <c r="D274" i="3"/>
  <c r="D306" i="10"/>
  <c r="D291" i="10"/>
  <c r="D274" i="10"/>
  <c r="D249" i="10"/>
  <c r="D166" i="10"/>
  <c r="D19" i="10"/>
  <c r="D119" i="10"/>
  <c r="B26" i="2"/>
  <c r="D51" i="3"/>
  <c r="D58" i="3"/>
  <c r="B73" i="2"/>
  <c r="D66" i="10"/>
  <c r="D51" i="10"/>
  <c r="D290" i="10"/>
  <c r="D248" i="10"/>
  <c r="D220" i="3"/>
  <c r="D57" i="10"/>
  <c r="D10" i="10"/>
  <c r="D100" i="3"/>
  <c r="D174" i="3"/>
  <c r="D314" i="3"/>
  <c r="D191" i="10"/>
  <c r="D27" i="10"/>
  <c r="D314" i="10"/>
  <c r="D127" i="10"/>
  <c r="D241" i="10"/>
  <c r="D256" i="3"/>
  <c r="D182" i="10"/>
  <c r="D36" i="10"/>
  <c r="D136" i="10"/>
  <c r="D153" i="10"/>
  <c r="D170" i="3"/>
  <c r="D148" i="10"/>
  <c r="B25" i="2"/>
  <c r="H28" i="2"/>
  <c r="D129" i="10"/>
  <c r="D187" i="10"/>
  <c r="D41" i="3"/>
  <c r="D128" i="10"/>
  <c r="D113" i="3"/>
  <c r="D9" i="10"/>
  <c r="D17" i="3"/>
  <c r="D35" i="4"/>
  <c r="D153" i="3"/>
  <c r="B76" i="2"/>
  <c r="D281" i="3"/>
  <c r="D286" i="3"/>
  <c r="D310" i="10"/>
  <c r="D117" i="10"/>
  <c r="B32" i="2"/>
  <c r="D120" i="10"/>
  <c r="D7" i="10"/>
  <c r="D186" i="3"/>
  <c r="D129" i="3"/>
  <c r="D186" i="10"/>
  <c r="D17" i="10"/>
  <c r="D235" i="10"/>
  <c r="D212" i="3"/>
  <c r="D146" i="10"/>
  <c r="D16" i="10"/>
  <c r="D65" i="3"/>
  <c r="D13" i="3"/>
  <c r="D199" i="3"/>
  <c r="D240" i="10"/>
  <c r="D203" i="10"/>
  <c r="D157" i="10"/>
  <c r="D71" i="10"/>
  <c r="D37" i="10"/>
  <c r="D79" i="10"/>
  <c r="D16" i="3"/>
  <c r="D227" i="3"/>
  <c r="D232" i="3"/>
  <c r="D213" i="3"/>
  <c r="D34" i="10"/>
  <c r="D4" i="10"/>
  <c r="B35" i="2"/>
  <c r="D285" i="3"/>
  <c r="D53" i="10"/>
  <c r="D71" i="3"/>
  <c r="D114" i="3"/>
  <c r="D34" i="4"/>
  <c r="D203" i="3"/>
  <c r="D25" i="10"/>
  <c r="D33" i="10"/>
  <c r="D224" i="3"/>
  <c r="D213" i="10"/>
  <c r="D8" i="10"/>
  <c r="D18" i="3"/>
  <c r="D194" i="3"/>
  <c r="D295" i="3"/>
  <c r="D149" i="10"/>
  <c r="D40" i="10"/>
  <c r="B50" i="2"/>
  <c r="D155" i="10"/>
  <c r="D180" i="3"/>
  <c r="B55" i="2"/>
  <c r="D221" i="10"/>
  <c r="D164" i="3"/>
  <c r="D235" i="3"/>
  <c r="D205" i="10"/>
  <c r="D22" i="3"/>
  <c r="D14" i="3"/>
  <c r="D78" i="3"/>
  <c r="D52" i="10"/>
  <c r="H20" i="2"/>
  <c r="D198" i="10"/>
  <c r="D14" i="10"/>
  <c r="D225" i="10"/>
  <c r="D202" i="3"/>
  <c r="B20" i="2"/>
  <c r="D19" i="3"/>
  <c r="D137" i="3"/>
  <c r="D118" i="3"/>
  <c r="D40" i="3"/>
  <c r="D157" i="3"/>
  <c r="D173" i="3"/>
  <c r="D182" i="3"/>
  <c r="D190" i="3"/>
  <c r="D290" i="3"/>
  <c r="D311" i="10"/>
  <c r="D273" i="10"/>
  <c r="D199" i="10"/>
  <c r="D156" i="10"/>
  <c r="D118" i="10"/>
  <c r="D5" i="10"/>
  <c r="D5" i="3"/>
  <c r="D45" i="3"/>
  <c r="D104" i="3"/>
  <c r="D32" i="10"/>
  <c r="D210" i="10"/>
  <c r="D205" i="3"/>
  <c r="D6" i="10"/>
  <c r="D15" i="3"/>
  <c r="D141" i="3"/>
  <c r="D144" i="3"/>
  <c r="D99" i="3"/>
  <c r="D70" i="3"/>
  <c r="D38" i="3"/>
  <c r="D32" i="3"/>
  <c r="B33" i="2"/>
  <c r="B43" i="2"/>
  <c r="D166" i="3"/>
  <c r="D207" i="3"/>
  <c r="B60" i="2"/>
  <c r="D298" i="10"/>
  <c r="D270" i="10"/>
  <c r="D253" i="10"/>
  <c r="D180" i="10"/>
  <c r="D174" i="10"/>
  <c r="D164" i="10"/>
  <c r="D225" i="3"/>
  <c r="D232" i="10"/>
  <c r="D197" i="3"/>
  <c r="D228" i="3"/>
  <c r="D114" i="10"/>
  <c r="D117" i="3"/>
  <c r="B45" i="2"/>
  <c r="D172" i="3"/>
  <c r="D181" i="3"/>
  <c r="D281" i="10"/>
  <c r="D197" i="10"/>
  <c r="D165" i="10"/>
  <c r="D147" i="10"/>
  <c r="B22" i="2"/>
  <c r="D108" i="3"/>
  <c r="D65" i="10"/>
  <c r="D147" i="3"/>
  <c r="D214" i="3"/>
  <c r="D278" i="3"/>
  <c r="D91" i="10"/>
  <c r="B16" i="2"/>
  <c r="D83" i="10"/>
  <c r="D87" i="10"/>
  <c r="D84" i="10"/>
  <c r="B17" i="2"/>
  <c r="D74" i="3"/>
  <c r="D73" i="10"/>
  <c r="B7" i="2"/>
  <c r="D62" i="10"/>
  <c r="B5" i="2"/>
  <c r="B6" i="2"/>
  <c r="D59" i="10"/>
  <c r="B4" i="2"/>
  <c r="D82" i="3"/>
  <c r="D49" i="10"/>
  <c r="D56" i="3"/>
  <c r="B9" i="2"/>
  <c r="O55" i="10"/>
  <c r="B70" i="10" s="1"/>
  <c r="L70" i="10" s="1"/>
  <c r="M70" i="10" s="1"/>
  <c r="D64" i="10"/>
  <c r="H12" i="2"/>
  <c r="B12" i="2"/>
  <c r="D72" i="10"/>
  <c r="D80" i="10"/>
  <c r="D90" i="10"/>
  <c r="D106" i="10"/>
  <c r="D125" i="10"/>
  <c r="D125" i="3"/>
  <c r="D132" i="3"/>
  <c r="D243" i="10"/>
  <c r="D276" i="3"/>
  <c r="D284" i="3"/>
  <c r="O289" i="4"/>
  <c r="D293" i="10"/>
  <c r="D301" i="10"/>
  <c r="D309" i="10"/>
  <c r="D251" i="3"/>
  <c r="D259" i="10"/>
  <c r="O289" i="3"/>
  <c r="E289" i="3" s="1"/>
  <c r="D134" i="3"/>
  <c r="B31" i="2"/>
  <c r="D222" i="3"/>
  <c r="D222" i="10"/>
  <c r="D229" i="10"/>
  <c r="D244" i="3"/>
  <c r="D260" i="10"/>
  <c r="D260" i="3"/>
  <c r="H70" i="2"/>
  <c r="D269" i="10"/>
  <c r="D277" i="10"/>
  <c r="B77" i="2"/>
  <c r="D294" i="3"/>
  <c r="O55" i="3"/>
  <c r="E55" i="3" s="1"/>
  <c r="B70" i="2"/>
  <c r="D301" i="3"/>
  <c r="D313" i="3"/>
  <c r="D302" i="10"/>
  <c r="O289" i="10"/>
  <c r="O29" i="3"/>
  <c r="E29" i="3" s="1"/>
  <c r="B30" i="3"/>
  <c r="L30" i="3" s="1"/>
  <c r="M30" i="3" s="1"/>
  <c r="D30" i="4"/>
  <c r="D37" i="3"/>
  <c r="D44" i="10"/>
  <c r="D216" i="10"/>
  <c r="H57" i="2"/>
  <c r="D223" i="10"/>
  <c r="D230" i="10"/>
  <c r="O237" i="3"/>
  <c r="E237" i="3" s="1"/>
  <c r="D238" i="3"/>
  <c r="O237" i="4"/>
  <c r="B63" i="2"/>
  <c r="D254" i="10"/>
  <c r="D254" i="3"/>
  <c r="D296" i="3"/>
  <c r="B78" i="2"/>
  <c r="D42" i="10"/>
  <c r="D276" i="10"/>
  <c r="D32" i="4"/>
  <c r="D116" i="10"/>
  <c r="D116" i="3"/>
  <c r="D143" i="3"/>
  <c r="H37" i="2"/>
  <c r="D193" i="10"/>
  <c r="B52" i="2"/>
  <c r="H52" i="2"/>
  <c r="D209" i="3"/>
  <c r="D209" i="10"/>
  <c r="D239" i="3"/>
  <c r="D239" i="10"/>
  <c r="D255" i="3"/>
  <c r="D255" i="10"/>
  <c r="D264" i="3"/>
  <c r="O263" i="3"/>
  <c r="E263" i="3" s="1"/>
  <c r="B69" i="2"/>
  <c r="D264" i="10"/>
  <c r="D305" i="10"/>
  <c r="D238" i="10"/>
  <c r="D80" i="3"/>
  <c r="D176" i="3"/>
  <c r="D269" i="3"/>
  <c r="D284" i="10"/>
  <c r="D280" i="10"/>
  <c r="D61" i="3"/>
  <c r="D69" i="3"/>
  <c r="D69" i="10"/>
  <c r="D77" i="10"/>
  <c r="D86" i="10"/>
  <c r="B15" i="2"/>
  <c r="D95" i="3"/>
  <c r="D95" i="10"/>
  <c r="D103" i="10"/>
  <c r="B27" i="2"/>
  <c r="D111" i="10"/>
  <c r="D138" i="3"/>
  <c r="D219" i="10"/>
  <c r="D219" i="3"/>
  <c r="D115" i="10"/>
  <c r="D217" i="10"/>
  <c r="D217" i="3"/>
  <c r="D246" i="10"/>
  <c r="D246" i="3"/>
  <c r="D271" i="3"/>
  <c r="D287" i="3"/>
  <c r="D304" i="3"/>
  <c r="D259" i="3"/>
  <c r="D297" i="10"/>
  <c r="H79" i="2"/>
  <c r="O237" i="10"/>
  <c r="B251" i="10" s="1"/>
  <c r="L251" i="10" s="1"/>
  <c r="M251" i="10" s="1"/>
  <c r="D90" i="3"/>
  <c r="D193" i="3"/>
  <c r="B67" i="2"/>
  <c r="D252" i="3"/>
  <c r="D297" i="3"/>
  <c r="D304" i="10"/>
  <c r="D288" i="10"/>
  <c r="D251" i="10"/>
  <c r="D244" i="10"/>
  <c r="D112" i="10"/>
  <c r="D145" i="3"/>
  <c r="D162" i="3"/>
  <c r="B39" i="2"/>
  <c r="D178" i="3"/>
  <c r="B49" i="2"/>
  <c r="O185" i="4"/>
  <c r="B197" i="4" s="1"/>
  <c r="B197" i="5" s="1"/>
  <c r="M197" i="5" s="1"/>
  <c r="D195" i="10"/>
  <c r="D195" i="3"/>
  <c r="D212" i="10"/>
  <c r="O211" i="10"/>
  <c r="B233" i="10" s="1"/>
  <c r="L233" i="10" s="1"/>
  <c r="M233" i="10" s="1"/>
  <c r="D268" i="10"/>
  <c r="D121" i="10"/>
  <c r="D279" i="3"/>
  <c r="D312" i="3"/>
  <c r="O211" i="3"/>
  <c r="E211" i="3" s="1"/>
  <c r="D293" i="3"/>
  <c r="D296" i="10"/>
  <c r="D287" i="10"/>
  <c r="D151" i="3"/>
  <c r="D151" i="10"/>
  <c r="D160" i="10"/>
  <c r="B41" i="2"/>
  <c r="D168" i="3"/>
  <c r="D184" i="10"/>
  <c r="D184" i="3"/>
  <c r="D201" i="3"/>
  <c r="D247" i="3"/>
  <c r="O29" i="4"/>
  <c r="B41" i="4" s="1"/>
  <c r="B41" i="5" s="1"/>
  <c r="M41" i="5" s="1"/>
  <c r="D49" i="3"/>
  <c r="O107" i="4"/>
  <c r="B118" i="4" s="1"/>
  <c r="B118" i="5" s="1"/>
  <c r="M118" i="5" s="1"/>
  <c r="O263" i="10"/>
  <c r="B271" i="10" s="1"/>
  <c r="L271" i="10" s="1"/>
  <c r="M271" i="10" s="1"/>
  <c r="D132" i="10"/>
  <c r="B79" i="2"/>
  <c r="D243" i="3"/>
  <c r="D288" i="3"/>
  <c r="D168" i="10"/>
  <c r="D48" i="10"/>
  <c r="D48" i="3"/>
  <c r="D54" i="3"/>
  <c r="D63" i="10"/>
  <c r="B11" i="2"/>
  <c r="D89" i="10"/>
  <c r="D89" i="3"/>
  <c r="D97" i="3"/>
  <c r="D105" i="3"/>
  <c r="D131" i="3"/>
  <c r="D131" i="10"/>
  <c r="B30" i="2"/>
  <c r="D139" i="3"/>
  <c r="D139" i="10"/>
  <c r="D163" i="10"/>
  <c r="D163" i="3"/>
  <c r="D171" i="10"/>
  <c r="D179" i="10"/>
  <c r="D179" i="3"/>
  <c r="B48" i="2"/>
  <c r="D188" i="3"/>
  <c r="D196" i="10"/>
  <c r="M97" i="4"/>
  <c r="D11" i="10"/>
  <c r="O3" i="10"/>
  <c r="O3" i="3"/>
  <c r="E3" i="3" s="1"/>
  <c r="D20" i="3"/>
  <c r="D28" i="10"/>
  <c r="D28" i="3"/>
  <c r="D47" i="10"/>
  <c r="D47" i="3"/>
  <c r="O29" i="10"/>
  <c r="B51" i="10" s="1"/>
  <c r="L51" i="10" s="1"/>
  <c r="M51" i="10" s="1"/>
  <c r="D60" i="10"/>
  <c r="D60" i="3"/>
  <c r="D68" i="10"/>
  <c r="D68" i="3"/>
  <c r="D76" i="10"/>
  <c r="D76" i="3"/>
  <c r="D85" i="10"/>
  <c r="D85" i="3"/>
  <c r="B14" i="2"/>
  <c r="D94" i="10"/>
  <c r="D94" i="3"/>
  <c r="D102" i="10"/>
  <c r="D102" i="3"/>
  <c r="O107" i="10"/>
  <c r="E107" i="10" s="1"/>
  <c r="D142" i="10"/>
  <c r="B34" i="2"/>
  <c r="D142" i="3"/>
  <c r="O133" i="4"/>
  <c r="O133" i="10"/>
  <c r="D150" i="10"/>
  <c r="D150" i="3"/>
  <c r="D158" i="10"/>
  <c r="D167" i="10"/>
  <c r="D167" i="3"/>
  <c r="O159" i="3"/>
  <c r="E159" i="3" s="1"/>
  <c r="D175" i="10"/>
  <c r="D175" i="3"/>
  <c r="D183" i="10"/>
  <c r="D183" i="3"/>
  <c r="D192" i="3"/>
  <c r="B47" i="2"/>
  <c r="O185" i="3"/>
  <c r="E185" i="3" s="1"/>
  <c r="D200" i="10"/>
  <c r="D200" i="3"/>
  <c r="D208" i="10"/>
  <c r="D208" i="3"/>
  <c r="O159" i="10"/>
  <c r="M217" i="4"/>
  <c r="M27" i="4"/>
  <c r="M12" i="4"/>
  <c r="D36" i="2"/>
  <c r="M35" i="4"/>
  <c r="O107" i="3"/>
  <c r="E107" i="3" s="1"/>
  <c r="O159" i="4"/>
  <c r="B162" i="4" s="1"/>
  <c r="B162" i="5" s="1"/>
  <c r="D130" i="10"/>
  <c r="M25" i="4"/>
  <c r="M196" i="4"/>
  <c r="O81" i="10"/>
  <c r="M225" i="4"/>
  <c r="D10" i="2"/>
  <c r="M60" i="4"/>
  <c r="O81" i="3"/>
  <c r="E81" i="3" s="1"/>
  <c r="O133" i="3"/>
  <c r="E133" i="3" s="1"/>
  <c r="M274" i="4"/>
  <c r="D192" i="10"/>
  <c r="D77" i="2"/>
  <c r="M294" i="4"/>
  <c r="D20" i="10"/>
  <c r="M220" i="4"/>
  <c r="M71" i="4"/>
  <c r="M56" i="4"/>
  <c r="D9" i="2"/>
  <c r="M16" i="4"/>
  <c r="D158" i="3"/>
  <c r="M8" i="4"/>
  <c r="M40" i="4"/>
  <c r="M44" i="4"/>
  <c r="D17" i="2"/>
  <c r="M106" i="4"/>
  <c r="M158" i="4"/>
  <c r="M76" i="4"/>
  <c r="M168" i="4"/>
  <c r="D171" i="3"/>
  <c r="D22" i="10"/>
  <c r="B31" i="3"/>
  <c r="L31" i="3" s="1"/>
  <c r="M31" i="3" s="1"/>
  <c r="D31" i="3"/>
  <c r="D43" i="10"/>
  <c r="D96" i="10"/>
  <c r="D96" i="3"/>
  <c r="D152" i="3"/>
  <c r="D161" i="3"/>
  <c r="B40" i="2"/>
  <c r="D169" i="10"/>
  <c r="D169" i="3"/>
  <c r="D177" i="10"/>
  <c r="D177" i="3"/>
  <c r="D24" i="10"/>
  <c r="D24" i="3"/>
  <c r="D33" i="3"/>
  <c r="B33" i="3"/>
  <c r="L33" i="3" s="1"/>
  <c r="M33" i="3" s="1"/>
  <c r="D33" i="4"/>
  <c r="D39" i="10"/>
  <c r="D39" i="3"/>
  <c r="D98" i="10"/>
  <c r="D122" i="3"/>
  <c r="D122" i="10"/>
  <c r="D154" i="10"/>
  <c r="D154" i="3"/>
  <c r="D204" i="10"/>
  <c r="M287" i="4"/>
  <c r="M89" i="4"/>
  <c r="D196" i="3"/>
  <c r="D106" i="3"/>
  <c r="D72" i="3"/>
  <c r="D64" i="3"/>
  <c r="M50" i="4"/>
  <c r="M167" i="4"/>
  <c r="O211" i="4"/>
  <c r="D226" i="10"/>
  <c r="L72" i="5"/>
  <c r="L73" i="4"/>
  <c r="L79" i="5"/>
  <c r="L86" i="5"/>
  <c r="E15" i="2" s="1"/>
  <c r="L90" i="5"/>
  <c r="L94" i="4"/>
  <c r="M84" i="4" s="1"/>
  <c r="L98" i="4"/>
  <c r="L102" i="5"/>
  <c r="L106" i="5"/>
  <c r="L109" i="4"/>
  <c r="L110" i="4"/>
  <c r="L113" i="5"/>
  <c r="E23" i="2" s="1"/>
  <c r="L117" i="5"/>
  <c r="L119" i="4"/>
  <c r="L123" i="4"/>
  <c r="L127" i="4"/>
  <c r="L128" i="4"/>
  <c r="L131" i="5"/>
  <c r="L134" i="4"/>
  <c r="L138" i="5"/>
  <c r="E35" i="2" s="1"/>
  <c r="L142" i="5"/>
  <c r="E34" i="2" s="1"/>
  <c r="L145" i="4"/>
  <c r="L149" i="4"/>
  <c r="L153" i="4"/>
  <c r="L154" i="4"/>
  <c r="L157" i="5"/>
  <c r="L160" i="4"/>
  <c r="L164" i="5"/>
  <c r="E43" i="2" s="1"/>
  <c r="L168" i="5"/>
  <c r="L179" i="4"/>
  <c r="L183" i="4"/>
  <c r="L187" i="5"/>
  <c r="E49" i="2" s="1"/>
  <c r="L194" i="4"/>
  <c r="L201" i="5"/>
  <c r="L205" i="5"/>
  <c r="L210" i="4"/>
  <c r="L213" i="4"/>
  <c r="L222" i="5"/>
  <c r="L233" i="5"/>
  <c r="L238" i="4"/>
  <c r="L242" i="4"/>
  <c r="L246" i="4"/>
  <c r="L250" i="4"/>
  <c r="L253" i="5"/>
  <c r="L257" i="5"/>
  <c r="L259" i="4"/>
  <c r="L265" i="4"/>
  <c r="L267" i="5"/>
  <c r="E68" i="2" s="1"/>
  <c r="F68" i="2" s="1"/>
  <c r="L268" i="4"/>
  <c r="L277" i="5"/>
  <c r="L280" i="5"/>
  <c r="L283" i="4"/>
  <c r="L299" i="5"/>
  <c r="L307" i="5"/>
  <c r="L4" i="4"/>
  <c r="L6" i="5"/>
  <c r="O185" i="10"/>
  <c r="L120" i="4"/>
  <c r="L124" i="4"/>
  <c r="L132" i="5"/>
  <c r="L135" i="4"/>
  <c r="L136" i="4"/>
  <c r="L139" i="5"/>
  <c r="E30" i="2" s="1"/>
  <c r="L143" i="5"/>
  <c r="E37" i="2" s="1"/>
  <c r="L146" i="4"/>
  <c r="L150" i="4"/>
  <c r="L158" i="5"/>
  <c r="L161" i="4"/>
  <c r="L162" i="4"/>
  <c r="L165" i="5"/>
  <c r="L169" i="5"/>
  <c r="L180" i="4"/>
  <c r="L184" i="4"/>
  <c r="L188" i="5"/>
  <c r="E48" i="2" s="1"/>
  <c r="L191" i="4"/>
  <c r="L195" i="4"/>
  <c r="L198" i="5"/>
  <c r="L202" i="5"/>
  <c r="L214" i="4"/>
  <c r="L223" i="5"/>
  <c r="L224" i="4"/>
  <c r="L226" i="5"/>
  <c r="L239" i="4"/>
  <c r="L243" i="4"/>
  <c r="L247" i="4"/>
  <c r="L251" i="4"/>
  <c r="L254" i="5"/>
  <c r="L258" i="5"/>
  <c r="L260" i="4"/>
  <c r="L264" i="5"/>
  <c r="E69" i="2" s="1"/>
  <c r="L269" i="4"/>
  <c r="L271" i="5"/>
  <c r="L272" i="4"/>
  <c r="L278" i="5"/>
  <c r="L284" i="4"/>
  <c r="L297" i="5"/>
  <c r="E79" i="2" s="1"/>
  <c r="L305" i="5"/>
  <c r="L313" i="5"/>
  <c r="D162" i="10"/>
  <c r="O55" i="4"/>
  <c r="O81" i="4"/>
  <c r="D82" i="10"/>
  <c r="O3" i="4"/>
  <c r="F32" i="2" l="1"/>
  <c r="F3" i="2"/>
  <c r="F34" i="2"/>
  <c r="F36" i="2"/>
  <c r="F13" i="2"/>
  <c r="F10" i="2"/>
  <c r="F22" i="2"/>
  <c r="F17" i="2"/>
  <c r="F9" i="2"/>
  <c r="F18" i="2"/>
  <c r="F61" i="2"/>
  <c r="F7" i="2"/>
  <c r="F8" i="2"/>
  <c r="F33" i="2"/>
  <c r="M286" i="4"/>
  <c r="M96" i="4"/>
  <c r="M422" i="4"/>
  <c r="M525" i="4"/>
  <c r="D218" i="2"/>
  <c r="F218" i="2" s="1"/>
  <c r="M607" i="4"/>
  <c r="D300" i="2"/>
  <c r="F300" i="2" s="1"/>
  <c r="M475" i="4"/>
  <c r="D168" i="2"/>
  <c r="F168" i="2" s="1"/>
  <c r="M590" i="4"/>
  <c r="D283" i="2"/>
  <c r="F283" i="2" s="1"/>
  <c r="M390" i="4"/>
  <c r="M548" i="4"/>
  <c r="D241" i="2"/>
  <c r="F241" i="2" s="1"/>
  <c r="M618" i="4"/>
  <c r="D311" i="2"/>
  <c r="F311" i="2" s="1"/>
  <c r="D184" i="2"/>
  <c r="F184" i="2" s="1"/>
  <c r="M491" i="4"/>
  <c r="M606" i="4"/>
  <c r="D299" i="2"/>
  <c r="F299" i="2" s="1"/>
  <c r="M424" i="4"/>
  <c r="M535" i="4"/>
  <c r="D228" i="2"/>
  <c r="F228" i="2" s="1"/>
  <c r="M447" i="4"/>
  <c r="M332" i="4"/>
  <c r="M572" i="4"/>
  <c r="D265" i="2"/>
  <c r="F265" i="2" s="1"/>
  <c r="M520" i="4"/>
  <c r="D213" i="2"/>
  <c r="F213" i="2" s="1"/>
  <c r="M457" i="4"/>
  <c r="M360" i="4"/>
  <c r="M574" i="4"/>
  <c r="D267" i="2"/>
  <c r="F267" i="2" s="1"/>
  <c r="D200" i="2"/>
  <c r="F200" i="2" s="1"/>
  <c r="M507" i="4"/>
  <c r="M449" i="4"/>
  <c r="M385" i="4"/>
  <c r="M454" i="4"/>
  <c r="M387" i="4"/>
  <c r="M318" i="4"/>
  <c r="D82" i="2"/>
  <c r="F82" i="2" s="1"/>
  <c r="M392" i="4"/>
  <c r="D83" i="2"/>
  <c r="F83" i="2" s="1"/>
  <c r="M322" i="4"/>
  <c r="M394" i="4"/>
  <c r="M340" i="4"/>
  <c r="M381" i="4"/>
  <c r="M102" i="4"/>
  <c r="M70" i="4"/>
  <c r="M36" i="4"/>
  <c r="M308" i="4"/>
  <c r="M285" i="4"/>
  <c r="M261" i="4"/>
  <c r="M116" i="4"/>
  <c r="M182" i="4"/>
  <c r="M253" i="4"/>
  <c r="M30" i="4"/>
  <c r="M103" i="4"/>
  <c r="M192" i="4"/>
  <c r="D47" i="2"/>
  <c r="F47" i="2" s="1"/>
  <c r="M37" i="4"/>
  <c r="M74" i="4"/>
  <c r="M303" i="4"/>
  <c r="M32" i="4"/>
  <c r="M105" i="4"/>
  <c r="M176" i="4"/>
  <c r="M101" i="4"/>
  <c r="M464" i="4"/>
  <c r="D287" i="2"/>
  <c r="F287" i="2" s="1"/>
  <c r="M594" i="4"/>
  <c r="M580" i="4"/>
  <c r="D273" i="2"/>
  <c r="F273" i="2" s="1"/>
  <c r="D263" i="2"/>
  <c r="F263" i="2" s="1"/>
  <c r="M570" i="4"/>
  <c r="M480" i="4"/>
  <c r="D173" i="2"/>
  <c r="F173" i="2" s="1"/>
  <c r="M588" i="4"/>
  <c r="D281" i="2"/>
  <c r="F281" i="2" s="1"/>
  <c r="M345" i="4"/>
  <c r="M494" i="4"/>
  <c r="D187" i="2"/>
  <c r="F187" i="2" s="1"/>
  <c r="M596" i="4"/>
  <c r="D289" i="2"/>
  <c r="F289" i="2" s="1"/>
  <c r="M469" i="4"/>
  <c r="M589" i="4"/>
  <c r="D282" i="2"/>
  <c r="F282" i="2" s="1"/>
  <c r="M315" i="4"/>
  <c r="M510" i="4"/>
  <c r="D203" i="2"/>
  <c r="F203" i="2" s="1"/>
  <c r="M617" i="4"/>
  <c r="D310" i="2"/>
  <c r="F310" i="2" s="1"/>
  <c r="M479" i="4"/>
  <c r="D172" i="2"/>
  <c r="F172" i="2" s="1"/>
  <c r="M605" i="4"/>
  <c r="D298" i="2"/>
  <c r="F298" i="2" s="1"/>
  <c r="M545" i="4"/>
  <c r="D238" i="2"/>
  <c r="F238" i="2" s="1"/>
  <c r="M477" i="4"/>
  <c r="D170" i="2"/>
  <c r="F170" i="2" s="1"/>
  <c r="M414" i="4"/>
  <c r="M518" i="4"/>
  <c r="D211" i="2"/>
  <c r="F211" i="2" s="1"/>
  <c r="M438" i="4"/>
  <c r="D148" i="2"/>
  <c r="F148" i="2" s="1"/>
  <c r="M320" i="4"/>
  <c r="M556" i="4"/>
  <c r="D249" i="2"/>
  <c r="F249" i="2" s="1"/>
  <c r="M519" i="4"/>
  <c r="D212" i="2"/>
  <c r="F212" i="2" s="1"/>
  <c r="M448" i="4"/>
  <c r="M353" i="4"/>
  <c r="D93" i="2"/>
  <c r="F93" i="2" s="1"/>
  <c r="M573" i="4"/>
  <c r="D266" i="2"/>
  <c r="F266" i="2" s="1"/>
  <c r="D199" i="2"/>
  <c r="F199" i="2" s="1"/>
  <c r="M506" i="4"/>
  <c r="M429" i="4"/>
  <c r="M374" i="4"/>
  <c r="D94" i="2"/>
  <c r="F94" i="2" s="1"/>
  <c r="D163" i="2"/>
  <c r="F163" i="2" s="1"/>
  <c r="M453" i="4"/>
  <c r="M372" i="4"/>
  <c r="M317" i="4"/>
  <c r="D81" i="2"/>
  <c r="F81" i="2" s="1"/>
  <c r="M391" i="4"/>
  <c r="M321" i="4"/>
  <c r="M393" i="4"/>
  <c r="M339" i="4"/>
  <c r="M367" i="4"/>
  <c r="M169" i="4"/>
  <c r="M95" i="4"/>
  <c r="M241" i="4"/>
  <c r="F23" i="2"/>
  <c r="M91" i="4"/>
  <c r="M275" i="4"/>
  <c r="M304" i="4"/>
  <c r="M221" i="4"/>
  <c r="M69" i="4"/>
  <c r="F74" i="2"/>
  <c r="M131" i="4"/>
  <c r="M249" i="4"/>
  <c r="M301" i="4"/>
  <c r="M18" i="4"/>
  <c r="M41" i="4"/>
  <c r="M219" i="4"/>
  <c r="M248" i="4"/>
  <c r="D5" i="2"/>
  <c r="F5" i="2" s="1"/>
  <c r="M61" i="4"/>
  <c r="M147" i="4"/>
  <c r="M233" i="4"/>
  <c r="D37" i="2"/>
  <c r="F37" i="2" s="1"/>
  <c r="M143" i="4"/>
  <c r="D286" i="2"/>
  <c r="F286" i="2" s="1"/>
  <c r="M593" i="4"/>
  <c r="M444" i="4"/>
  <c r="M575" i="4"/>
  <c r="D268" i="2"/>
  <c r="F268" i="2" s="1"/>
  <c r="M569" i="4"/>
  <c r="D262" i="2"/>
  <c r="F262" i="2" s="1"/>
  <c r="M598" i="4"/>
  <c r="D291" i="2"/>
  <c r="F291" i="2" s="1"/>
  <c r="M446" i="4"/>
  <c r="M514" i="4"/>
  <c r="D207" i="2"/>
  <c r="F207" i="2" s="1"/>
  <c r="M328" i="4"/>
  <c r="M493" i="4"/>
  <c r="D186" i="2"/>
  <c r="F186" i="2" s="1"/>
  <c r="M582" i="4"/>
  <c r="D275" i="2"/>
  <c r="F275" i="2" s="1"/>
  <c r="M461" i="4"/>
  <c r="M562" i="4"/>
  <c r="D255" i="2"/>
  <c r="F255" i="2" s="1"/>
  <c r="M509" i="4"/>
  <c r="D202" i="2"/>
  <c r="F202" i="2" s="1"/>
  <c r="M550" i="4"/>
  <c r="D243" i="2"/>
  <c r="F243" i="2" s="1"/>
  <c r="M455" i="4"/>
  <c r="M591" i="4"/>
  <c r="D284" i="2"/>
  <c r="F284" i="2" s="1"/>
  <c r="M528" i="4"/>
  <c r="D221" i="2"/>
  <c r="F221" i="2" s="1"/>
  <c r="M468" i="4"/>
  <c r="M413" i="4"/>
  <c r="D126" i="2"/>
  <c r="F126" i="2" s="1"/>
  <c r="M517" i="4"/>
  <c r="D210" i="2"/>
  <c r="F210" i="2" s="1"/>
  <c r="M437" i="4"/>
  <c r="D248" i="2"/>
  <c r="F248" i="2" s="1"/>
  <c r="M555" i="4"/>
  <c r="M504" i="4"/>
  <c r="D197" i="2"/>
  <c r="F197" i="2" s="1"/>
  <c r="M439" i="4"/>
  <c r="M343" i="4"/>
  <c r="M558" i="4"/>
  <c r="D251" i="2"/>
  <c r="F251" i="2" s="1"/>
  <c r="M505" i="4"/>
  <c r="D198" i="2"/>
  <c r="F198" i="2" s="1"/>
  <c r="M420" i="4"/>
  <c r="M362" i="4"/>
  <c r="M440" i="4"/>
  <c r="M371" i="4"/>
  <c r="M377" i="4"/>
  <c r="D97" i="2"/>
  <c r="F97" i="2" s="1"/>
  <c r="M380" i="4"/>
  <c r="M338" i="4"/>
  <c r="M352" i="4"/>
  <c r="D91" i="2"/>
  <c r="F91" i="2" s="1"/>
  <c r="M14" i="4"/>
  <c r="M279" i="4"/>
  <c r="M22" i="4"/>
  <c r="M121" i="4"/>
  <c r="M293" i="4"/>
  <c r="D75" i="2"/>
  <c r="F75" i="2" s="1"/>
  <c r="M144" i="4"/>
  <c r="M5" i="4"/>
  <c r="M175" i="4"/>
  <c r="M595" i="4"/>
  <c r="D288" i="2"/>
  <c r="F288" i="2" s="1"/>
  <c r="M533" i="4"/>
  <c r="D226" i="2"/>
  <c r="F226" i="2" s="1"/>
  <c r="M319" i="4"/>
  <c r="D84" i="2"/>
  <c r="F84" i="2" s="1"/>
  <c r="M77" i="4"/>
  <c r="M187" i="4"/>
  <c r="D49" i="2"/>
  <c r="F49" i="2" s="1"/>
  <c r="M568" i="4"/>
  <c r="D261" i="2"/>
  <c r="F261" i="2" s="1"/>
  <c r="M559" i="4"/>
  <c r="D252" i="2"/>
  <c r="F252" i="2" s="1"/>
  <c r="M470" i="4"/>
  <c r="M549" i="4"/>
  <c r="D242" i="2"/>
  <c r="F242" i="2" s="1"/>
  <c r="M579" i="4"/>
  <c r="D272" i="2"/>
  <c r="F272" i="2" s="1"/>
  <c r="M388" i="4"/>
  <c r="D104" i="2"/>
  <c r="F104" i="2" s="1"/>
  <c r="M416" i="4"/>
  <c r="M503" i="4"/>
  <c r="D196" i="2"/>
  <c r="F196" i="2" s="1"/>
  <c r="M419" i="4"/>
  <c r="M379" i="4"/>
  <c r="M342" i="4"/>
  <c r="M156" i="4"/>
  <c r="F69" i="2"/>
  <c r="M113" i="4"/>
  <c r="M75" i="4"/>
  <c r="M252" i="4"/>
  <c r="M49" i="4"/>
  <c r="M526" i="4"/>
  <c r="D219" i="2"/>
  <c r="F219" i="2" s="1"/>
  <c r="D174" i="2"/>
  <c r="F174" i="2" s="1"/>
  <c r="M481" i="4"/>
  <c r="M400" i="4"/>
  <c r="D223" i="2"/>
  <c r="F223" i="2" s="1"/>
  <c r="M530" i="4"/>
  <c r="M433" i="4"/>
  <c r="M541" i="4"/>
  <c r="D234" i="2"/>
  <c r="F234" i="2" s="1"/>
  <c r="M578" i="4"/>
  <c r="D271" i="2"/>
  <c r="F271" i="2" s="1"/>
  <c r="M370" i="4"/>
  <c r="M403" i="4"/>
  <c r="M486" i="4"/>
  <c r="D179" i="2"/>
  <c r="F179" i="2" s="1"/>
  <c r="M406" i="4"/>
  <c r="M427" i="4"/>
  <c r="M363" i="4"/>
  <c r="D85" i="2"/>
  <c r="F85" i="2" s="1"/>
  <c r="M323" i="4"/>
  <c r="M62" i="4"/>
  <c r="D4" i="2"/>
  <c r="F4" i="2" s="1"/>
  <c r="M313" i="4"/>
  <c r="M201" i="4"/>
  <c r="M267" i="4"/>
  <c r="M202" i="4"/>
  <c r="M300" i="4"/>
  <c r="M57" i="4"/>
  <c r="M291" i="4"/>
  <c r="M256" i="4"/>
  <c r="M72" i="4"/>
  <c r="M20" i="4"/>
  <c r="M99" i="4"/>
  <c r="M132" i="4"/>
  <c r="M236" i="4"/>
  <c r="M280" i="4"/>
  <c r="M178" i="4"/>
  <c r="M262" i="4"/>
  <c r="D27" i="2"/>
  <c r="F27" i="2" s="1"/>
  <c r="M111" i="4"/>
  <c r="M155" i="4"/>
  <c r="M255" i="4"/>
  <c r="M53" i="4"/>
  <c r="M204" i="4"/>
  <c r="M227" i="4"/>
  <c r="M197" i="4"/>
  <c r="D14" i="2"/>
  <c r="F14" i="2" s="1"/>
  <c r="M85" i="4"/>
  <c r="M126" i="4"/>
  <c r="M200" i="4"/>
  <c r="M295" i="4"/>
  <c r="D76" i="2"/>
  <c r="F76" i="2" s="1"/>
  <c r="M600" i="4"/>
  <c r="D293" i="2"/>
  <c r="F293" i="2" s="1"/>
  <c r="M609" i="4"/>
  <c r="D302" i="2"/>
  <c r="F302" i="2" s="1"/>
  <c r="M355" i="4"/>
  <c r="M476" i="4"/>
  <c r="D169" i="2"/>
  <c r="F169" i="2" s="1"/>
  <c r="M436" i="4"/>
  <c r="M441" i="4"/>
  <c r="M331" i="4"/>
  <c r="M411" i="4"/>
  <c r="M399" i="4"/>
  <c r="M516" i="4"/>
  <c r="D209" i="2"/>
  <c r="F209" i="2" s="1"/>
  <c r="M597" i="4"/>
  <c r="D290" i="2"/>
  <c r="F290" i="2" s="1"/>
  <c r="M346" i="4"/>
  <c r="D86" i="2"/>
  <c r="F86" i="2" s="1"/>
  <c r="M532" i="4"/>
  <c r="D225" i="2"/>
  <c r="F225" i="2" s="1"/>
  <c r="M421" i="4"/>
  <c r="D306" i="2"/>
  <c r="F306" i="2" s="1"/>
  <c r="M613" i="4"/>
  <c r="M508" i="4"/>
  <c r="D201" i="2"/>
  <c r="F201" i="2" s="1"/>
  <c r="M615" i="4"/>
  <c r="D308" i="2"/>
  <c r="F308" i="2" s="1"/>
  <c r="M430" i="4"/>
  <c r="M529" i="4"/>
  <c r="D222" i="2"/>
  <c r="F222" i="2" s="1"/>
  <c r="M425" i="4"/>
  <c r="M577" i="4"/>
  <c r="D270" i="2"/>
  <c r="F270" i="2" s="1"/>
  <c r="M511" i="4"/>
  <c r="D204" i="2"/>
  <c r="F204" i="2" s="1"/>
  <c r="M465" i="4"/>
  <c r="M369" i="4"/>
  <c r="M484" i="4"/>
  <c r="D177" i="2"/>
  <c r="F177" i="2" s="1"/>
  <c r="M383" i="4"/>
  <c r="D99" i="2"/>
  <c r="F99" i="2" s="1"/>
  <c r="M539" i="4"/>
  <c r="D232" i="2"/>
  <c r="F232" i="2" s="1"/>
  <c r="M485" i="4"/>
  <c r="D178" i="2"/>
  <c r="F178" i="2" s="1"/>
  <c r="M404" i="4"/>
  <c r="M325" i="4"/>
  <c r="M587" i="4"/>
  <c r="D280" i="2"/>
  <c r="F280" i="2" s="1"/>
  <c r="M523" i="4"/>
  <c r="D216" i="2"/>
  <c r="F216" i="2" s="1"/>
  <c r="M473" i="4"/>
  <c r="M405" i="4"/>
  <c r="M344" i="4"/>
  <c r="M415" i="4"/>
  <c r="M347" i="4"/>
  <c r="D87" i="2"/>
  <c r="F87" i="2" s="1"/>
  <c r="D92" i="2"/>
  <c r="F92" i="2" s="1"/>
  <c r="M350" i="4"/>
  <c r="M366" i="4"/>
  <c r="M409" i="4"/>
  <c r="M324" i="4"/>
  <c r="M290" i="4"/>
  <c r="D73" i="2"/>
  <c r="F73" i="2" s="1"/>
  <c r="M174" i="4"/>
  <c r="M66" i="4"/>
  <c r="M172" i="4"/>
  <c r="M245" i="4"/>
  <c r="M230" i="4"/>
  <c r="M612" i="4"/>
  <c r="D305" i="2"/>
  <c r="F305" i="2" s="1"/>
  <c r="M478" i="4"/>
  <c r="D171" i="2"/>
  <c r="F171" i="2" s="1"/>
  <c r="M273" i="4"/>
  <c r="M19" i="4"/>
  <c r="D52" i="2"/>
  <c r="F52" i="2" s="1"/>
  <c r="M193" i="4"/>
  <c r="M205" i="4"/>
  <c r="M45" i="4"/>
  <c r="M254" i="4"/>
  <c r="M552" i="4"/>
  <c r="D245" i="2"/>
  <c r="F245" i="2" s="1"/>
  <c r="M560" i="4"/>
  <c r="D253" i="2"/>
  <c r="F253" i="2" s="1"/>
  <c r="M445" i="4"/>
  <c r="M452" i="4"/>
  <c r="M462" i="4"/>
  <c r="M581" i="4"/>
  <c r="D274" i="2"/>
  <c r="F274" i="2" s="1"/>
  <c r="M561" i="4"/>
  <c r="D254" i="2"/>
  <c r="F254" i="2" s="1"/>
  <c r="M467" i="4"/>
  <c r="M418" i="4"/>
  <c r="M557" i="4"/>
  <c r="D250" i="2"/>
  <c r="F250" i="2" s="1"/>
  <c r="M361" i="4"/>
  <c r="M358" i="4"/>
  <c r="M86" i="4"/>
  <c r="D15" i="2"/>
  <c r="F15" i="2" s="1"/>
  <c r="F48" i="2"/>
  <c r="M51" i="4"/>
  <c r="M129" i="4"/>
  <c r="M222" i="4"/>
  <c r="M157" i="4"/>
  <c r="M534" i="4"/>
  <c r="D227" i="2"/>
  <c r="F227" i="2" s="1"/>
  <c r="M611" i="4"/>
  <c r="D304" i="2"/>
  <c r="F304" i="2" s="1"/>
  <c r="M463" i="4"/>
  <c r="M608" i="4"/>
  <c r="D301" i="2"/>
  <c r="F301" i="2" s="1"/>
  <c r="M547" i="4"/>
  <c r="D240" i="2"/>
  <c r="F240" i="2" s="1"/>
  <c r="M616" i="4"/>
  <c r="D309" i="2"/>
  <c r="F309" i="2" s="1"/>
  <c r="M431" i="4"/>
  <c r="M512" i="4"/>
  <c r="D205" i="2"/>
  <c r="F205" i="2" s="1"/>
  <c r="D194" i="2"/>
  <c r="F194" i="2" s="1"/>
  <c r="M501" i="4"/>
  <c r="M553" i="4"/>
  <c r="D246" i="2"/>
  <c r="F246" i="2" s="1"/>
  <c r="M333" i="4"/>
  <c r="M487" i="4"/>
  <c r="D180" i="2"/>
  <c r="F180" i="2" s="1"/>
  <c r="M378" i="4"/>
  <c r="M410" i="4"/>
  <c r="M189" i="4"/>
  <c r="D50" i="2"/>
  <c r="F50" i="2" s="1"/>
  <c r="M226" i="4"/>
  <c r="M34" i="4"/>
  <c r="M235" i="4"/>
  <c r="M115" i="4"/>
  <c r="M58" i="4"/>
  <c r="M188" i="4"/>
  <c r="D72" i="2"/>
  <c r="F72" i="2" s="1"/>
  <c r="M292" i="4"/>
  <c r="M223" i="4"/>
  <c r="D42" i="2"/>
  <c r="F42" i="2" s="1"/>
  <c r="M163" i="4"/>
  <c r="M46" i="4"/>
  <c r="M278" i="4"/>
  <c r="M100" i="4"/>
  <c r="M297" i="4"/>
  <c r="D79" i="2"/>
  <c r="F79" i="2" s="1"/>
  <c r="M78" i="4"/>
  <c r="M118" i="4"/>
  <c r="M198" i="4"/>
  <c r="M258" i="4"/>
  <c r="M288" i="4"/>
  <c r="M164" i="4"/>
  <c r="D43" i="2"/>
  <c r="F43" i="2" s="1"/>
  <c r="M257" i="4"/>
  <c r="M48" i="4"/>
  <c r="M203" i="4"/>
  <c r="M244" i="4"/>
  <c r="M307" i="4"/>
  <c r="M599" i="4"/>
  <c r="D292" i="2"/>
  <c r="F292" i="2" s="1"/>
  <c r="M592" i="4"/>
  <c r="D285" i="2"/>
  <c r="F285" i="2" s="1"/>
  <c r="M435" i="4"/>
  <c r="M398" i="4"/>
  <c r="M544" i="4"/>
  <c r="D237" i="2"/>
  <c r="F237" i="2" s="1"/>
  <c r="M376" i="4"/>
  <c r="D96" i="2"/>
  <c r="F96" i="2" s="1"/>
  <c r="M356" i="4"/>
  <c r="M515" i="4"/>
  <c r="D208" i="2"/>
  <c r="F208" i="2" s="1"/>
  <c r="M567" i="4"/>
  <c r="D260" i="2"/>
  <c r="F260" i="2" s="1"/>
  <c r="M524" i="4"/>
  <c r="D217" i="2"/>
  <c r="F217" i="2" s="1"/>
  <c r="M412" i="4"/>
  <c r="D295" i="2"/>
  <c r="F295" i="2" s="1"/>
  <c r="M602" i="4"/>
  <c r="M497" i="4"/>
  <c r="D190" i="2"/>
  <c r="F190" i="2" s="1"/>
  <c r="M604" i="4"/>
  <c r="D297" i="2"/>
  <c r="F297" i="2" s="1"/>
  <c r="M316" i="4"/>
  <c r="D80" i="2"/>
  <c r="F80" i="2" s="1"/>
  <c r="M500" i="4"/>
  <c r="D193" i="2"/>
  <c r="F193" i="2" s="1"/>
  <c r="M368" i="4"/>
  <c r="M564" i="4"/>
  <c r="D257" i="2"/>
  <c r="F257" i="2" s="1"/>
  <c r="M496" i="4"/>
  <c r="D189" i="2"/>
  <c r="F189" i="2" s="1"/>
  <c r="M442" i="4"/>
  <c r="M551" i="4"/>
  <c r="D244" i="2"/>
  <c r="F244" i="2" s="1"/>
  <c r="M483" i="4"/>
  <c r="D176" i="2"/>
  <c r="F176" i="2" s="1"/>
  <c r="M359" i="4"/>
  <c r="M538" i="4"/>
  <c r="D231" i="2"/>
  <c r="F231" i="2" s="1"/>
  <c r="M459" i="4"/>
  <c r="M384" i="4"/>
  <c r="M586" i="4"/>
  <c r="D279" i="2"/>
  <c r="F279" i="2" s="1"/>
  <c r="M522" i="4"/>
  <c r="D215" i="2"/>
  <c r="F215" i="2" s="1"/>
  <c r="M460" i="4"/>
  <c r="M397" i="4"/>
  <c r="M326" i="4"/>
  <c r="M472" i="4"/>
  <c r="M402" i="4"/>
  <c r="D116" i="2"/>
  <c r="F116" i="2" s="1"/>
  <c r="M330" i="4"/>
  <c r="M336" i="4"/>
  <c r="M408" i="4"/>
  <c r="M365" i="4"/>
  <c r="M396" i="4"/>
  <c r="D111" i="2"/>
  <c r="F111" i="2" s="1"/>
  <c r="M39" i="4"/>
  <c r="M232" i="4"/>
  <c r="M125" i="4"/>
  <c r="M138" i="4"/>
  <c r="D35" i="2"/>
  <c r="F35" i="2" s="1"/>
  <c r="M152" i="4"/>
  <c r="M209" i="4"/>
  <c r="M33" i="4"/>
  <c r="D57" i="2"/>
  <c r="F57" i="2" s="1"/>
  <c r="M216" i="4"/>
  <c r="M212" i="4"/>
  <c r="M542" i="4"/>
  <c r="D235" i="2"/>
  <c r="F235" i="2" s="1"/>
  <c r="D264" i="2"/>
  <c r="F264" i="2" s="1"/>
  <c r="M571" i="4"/>
  <c r="M546" i="4"/>
  <c r="D239" i="2"/>
  <c r="F239" i="2" s="1"/>
  <c r="M215" i="4"/>
  <c r="M88" i="4"/>
  <c r="D20" i="2"/>
  <c r="F20" i="2" s="1"/>
  <c r="M173" i="4"/>
  <c r="M311" i="4"/>
  <c r="M117" i="4"/>
  <c r="M426" i="4"/>
  <c r="M565" i="4"/>
  <c r="D258" i="2"/>
  <c r="F258" i="2" s="1"/>
  <c r="M451" i="4"/>
  <c r="M498" i="4"/>
  <c r="D191" i="2"/>
  <c r="F191" i="2" s="1"/>
  <c r="M443" i="4"/>
  <c r="D220" i="2"/>
  <c r="F220" i="2" s="1"/>
  <c r="M527" i="4"/>
  <c r="M502" i="4"/>
  <c r="D195" i="2"/>
  <c r="F195" i="2" s="1"/>
  <c r="D247" i="2"/>
  <c r="F247" i="2" s="1"/>
  <c r="M554" i="4"/>
  <c r="M334" i="4"/>
  <c r="M488" i="4"/>
  <c r="D181" i="2"/>
  <c r="F181" i="2" s="1"/>
  <c r="M428" i="4"/>
  <c r="M364" i="4"/>
  <c r="M337" i="4"/>
  <c r="D11" i="2"/>
  <c r="F11" i="2" s="1"/>
  <c r="M63" i="4"/>
  <c r="M59" i="4"/>
  <c r="D6" i="2"/>
  <c r="F6" i="2" s="1"/>
  <c r="M177" i="4"/>
  <c r="M314" i="4"/>
  <c r="M229" i="4"/>
  <c r="M276" i="4"/>
  <c r="M482" i="4"/>
  <c r="D175" i="2"/>
  <c r="F175" i="2" s="1"/>
  <c r="M434" i="4"/>
  <c r="M423" i="4"/>
  <c r="D134" i="2"/>
  <c r="F134" i="2" s="1"/>
  <c r="M566" i="4"/>
  <c r="D259" i="2"/>
  <c r="F259" i="2" s="1"/>
  <c r="M614" i="4"/>
  <c r="D307" i="2"/>
  <c r="F307" i="2" s="1"/>
  <c r="M490" i="4"/>
  <c r="D183" i="2"/>
  <c r="F183" i="2" s="1"/>
  <c r="M466" i="4"/>
  <c r="M417" i="4"/>
  <c r="M540" i="4"/>
  <c r="D233" i="2"/>
  <c r="F233" i="2" s="1"/>
  <c r="M354" i="4"/>
  <c r="M357" i="4"/>
  <c r="M341" i="4"/>
  <c r="M6" i="4"/>
  <c r="F30" i="2"/>
  <c r="F77" i="2"/>
  <c r="M82" i="4"/>
  <c r="M186" i="4"/>
  <c r="M199" i="4"/>
  <c r="M296" i="4"/>
  <c r="D78" i="2"/>
  <c r="F78" i="2" s="1"/>
  <c r="M148" i="4"/>
  <c r="M31" i="4"/>
  <c r="M104" i="4"/>
  <c r="D19" i="2"/>
  <c r="F19" i="2" s="1"/>
  <c r="M87" i="4"/>
  <c r="M181" i="4"/>
  <c r="M277" i="4"/>
  <c r="M165" i="4"/>
  <c r="M171" i="4"/>
  <c r="M208" i="4"/>
  <c r="M93" i="4"/>
  <c r="M52" i="4"/>
  <c r="M92" i="4"/>
  <c r="M170" i="4"/>
  <c r="M207" i="4"/>
  <c r="M583" i="4"/>
  <c r="D276" i="2"/>
  <c r="F276" i="2" s="1"/>
  <c r="M474" i="4"/>
  <c r="M610" i="4"/>
  <c r="D303" i="2"/>
  <c r="F303" i="2" s="1"/>
  <c r="M389" i="4"/>
  <c r="D105" i="2"/>
  <c r="F105" i="2" s="1"/>
  <c r="M576" i="4"/>
  <c r="D269" i="2"/>
  <c r="F269" i="2" s="1"/>
  <c r="M543" i="4"/>
  <c r="D236" i="2"/>
  <c r="F236" i="2" s="1"/>
  <c r="M327" i="4"/>
  <c r="M492" i="4"/>
  <c r="D185" i="2"/>
  <c r="F185" i="2" s="1"/>
  <c r="D224" i="2"/>
  <c r="F224" i="2" s="1"/>
  <c r="M531" i="4"/>
  <c r="M513" i="4"/>
  <c r="D206" i="2"/>
  <c r="F206" i="2" s="1"/>
  <c r="M375" i="4"/>
  <c r="D95" i="2"/>
  <c r="F95" i="2" s="1"/>
  <c r="M601" i="4"/>
  <c r="D294" i="2"/>
  <c r="F294" i="2" s="1"/>
  <c r="M489" i="4"/>
  <c r="D182" i="2"/>
  <c r="F182" i="2" s="1"/>
  <c r="M603" i="4"/>
  <c r="D296" i="2"/>
  <c r="F296" i="2" s="1"/>
  <c r="M499" i="4"/>
  <c r="D192" i="2"/>
  <c r="F192" i="2" s="1"/>
  <c r="D88" i="2"/>
  <c r="F88" i="2" s="1"/>
  <c r="M348" i="4"/>
  <c r="M563" i="4"/>
  <c r="D256" i="2"/>
  <c r="F256" i="2" s="1"/>
  <c r="M495" i="4"/>
  <c r="D188" i="2"/>
  <c r="F188" i="2" s="1"/>
  <c r="M432" i="4"/>
  <c r="M536" i="4"/>
  <c r="D229" i="2"/>
  <c r="F229" i="2" s="1"/>
  <c r="M456" i="4"/>
  <c r="M349" i="4"/>
  <c r="D89" i="2"/>
  <c r="F89" i="2" s="1"/>
  <c r="M584" i="4"/>
  <c r="D277" i="2"/>
  <c r="F277" i="2" s="1"/>
  <c r="M537" i="4"/>
  <c r="D230" i="2"/>
  <c r="F230" i="2" s="1"/>
  <c r="M458" i="4"/>
  <c r="M373" i="4"/>
  <c r="M585" i="4"/>
  <c r="D278" i="2"/>
  <c r="F278" i="2" s="1"/>
  <c r="M521" i="4"/>
  <c r="D214" i="2"/>
  <c r="F214" i="2" s="1"/>
  <c r="M450" i="4"/>
  <c r="M386" i="4"/>
  <c r="M471" i="4"/>
  <c r="M401" i="4"/>
  <c r="M329" i="4"/>
  <c r="M407" i="4"/>
  <c r="M335" i="4"/>
  <c r="M395" i="4"/>
  <c r="M351" i="4"/>
  <c r="D90" i="2"/>
  <c r="F90" i="2" s="1"/>
  <c r="D98" i="2"/>
  <c r="F98" i="2" s="1"/>
  <c r="M382" i="4"/>
  <c r="M151" i="4"/>
  <c r="M114" i="4"/>
  <c r="D28" i="2"/>
  <c r="F28" i="2" s="1"/>
  <c r="M10" i="4"/>
  <c r="M17" i="4"/>
  <c r="M264" i="5"/>
  <c r="M264" i="4"/>
  <c r="M266" i="4"/>
  <c r="M240" i="4"/>
  <c r="M162" i="5"/>
  <c r="M137" i="4"/>
  <c r="M140" i="4"/>
  <c r="M142" i="4"/>
  <c r="M139" i="4"/>
  <c r="M112" i="4"/>
  <c r="M108" i="4"/>
  <c r="B284" i="4"/>
  <c r="B284" i="5" s="1"/>
  <c r="M284" i="5" s="1"/>
  <c r="B268" i="4"/>
  <c r="B268" i="5" s="1"/>
  <c r="M268" i="5" s="1"/>
  <c r="B274" i="4"/>
  <c r="B274" i="5" s="1"/>
  <c r="M274" i="5" s="1"/>
  <c r="B280" i="4"/>
  <c r="B280" i="5" s="1"/>
  <c r="M280" i="5" s="1"/>
  <c r="B275" i="4"/>
  <c r="B275" i="5" s="1"/>
  <c r="M275" i="5" s="1"/>
  <c r="B287" i="4"/>
  <c r="B287" i="5" s="1"/>
  <c r="M287" i="5" s="1"/>
  <c r="B283" i="4"/>
  <c r="B283" i="5" s="1"/>
  <c r="M283" i="5" s="1"/>
  <c r="B332" i="4"/>
  <c r="B332" i="5" s="1"/>
  <c r="M332" i="5" s="1"/>
  <c r="B333" i="4"/>
  <c r="B333" i="5" s="1"/>
  <c r="M333" i="5" s="1"/>
  <c r="B346" i="4"/>
  <c r="B346" i="5" s="1"/>
  <c r="M346" i="5" s="1"/>
  <c r="B350" i="4"/>
  <c r="B350" i="5" s="1"/>
  <c r="M350" i="5" s="1"/>
  <c r="B351" i="4"/>
  <c r="B351" i="5" s="1"/>
  <c r="M351" i="5" s="1"/>
  <c r="B366" i="4"/>
  <c r="B366" i="5" s="1"/>
  <c r="M366" i="5" s="1"/>
  <c r="B367" i="4"/>
  <c r="B367" i="5" s="1"/>
  <c r="M367" i="5" s="1"/>
  <c r="B368" i="4"/>
  <c r="B368" i="5" s="1"/>
  <c r="M368" i="5" s="1"/>
  <c r="B369" i="4"/>
  <c r="B369" i="5" s="1"/>
  <c r="M369" i="5" s="1"/>
  <c r="B382" i="4"/>
  <c r="B382" i="5" s="1"/>
  <c r="M382" i="5" s="1"/>
  <c r="B383" i="4"/>
  <c r="B383" i="5" s="1"/>
  <c r="M383" i="5" s="1"/>
  <c r="B400" i="4"/>
  <c r="B400" i="5" s="1"/>
  <c r="M400" i="5" s="1"/>
  <c r="B401" i="4"/>
  <c r="B401" i="5" s="1"/>
  <c r="M401" i="5" s="1"/>
  <c r="B420" i="4"/>
  <c r="B420" i="5" s="1"/>
  <c r="M420" i="5" s="1"/>
  <c r="B421" i="4"/>
  <c r="B421" i="5" s="1"/>
  <c r="M421" i="5" s="1"/>
  <c r="B442" i="4"/>
  <c r="B442" i="5" s="1"/>
  <c r="M442" i="5" s="1"/>
  <c r="B443" i="4"/>
  <c r="B443" i="5" s="1"/>
  <c r="M443" i="5" s="1"/>
  <c r="B459" i="4"/>
  <c r="B459" i="5" s="1"/>
  <c r="M459" i="5" s="1"/>
  <c r="B460" i="4"/>
  <c r="B460" i="5" s="1"/>
  <c r="M460" i="5" s="1"/>
  <c r="B461" i="4"/>
  <c r="B461" i="5" s="1"/>
  <c r="M461" i="5" s="1"/>
  <c r="B474" i="4"/>
  <c r="B474" i="5" s="1"/>
  <c r="M474" i="5" s="1"/>
  <c r="B490" i="4"/>
  <c r="B490" i="5" s="1"/>
  <c r="M490" i="5" s="1"/>
  <c r="B504" i="4"/>
  <c r="B504" i="5" s="1"/>
  <c r="M504" i="5" s="1"/>
  <c r="B505" i="4"/>
  <c r="B505" i="5" s="1"/>
  <c r="M505" i="5" s="1"/>
  <c r="B520" i="4"/>
  <c r="B520" i="5" s="1"/>
  <c r="M520" i="5" s="1"/>
  <c r="B521" i="4"/>
  <c r="B521" i="5" s="1"/>
  <c r="M521" i="5" s="1"/>
  <c r="B534" i="4"/>
  <c r="B534" i="5" s="1"/>
  <c r="M534" i="5" s="1"/>
  <c r="B315" i="4"/>
  <c r="B315" i="5" s="1"/>
  <c r="M315" i="5" s="1"/>
  <c r="B334" i="4"/>
  <c r="B334" i="5" s="1"/>
  <c r="M334" i="5" s="1"/>
  <c r="B335" i="4"/>
  <c r="B335" i="5" s="1"/>
  <c r="M335" i="5" s="1"/>
  <c r="B352" i="4"/>
  <c r="B352" i="5" s="1"/>
  <c r="M352" i="5" s="1"/>
  <c r="B353" i="4"/>
  <c r="B353" i="5" s="1"/>
  <c r="M353" i="5" s="1"/>
  <c r="B370" i="4"/>
  <c r="B370" i="5" s="1"/>
  <c r="M370" i="5" s="1"/>
  <c r="B371" i="4"/>
  <c r="B371" i="5" s="1"/>
  <c r="M371" i="5" s="1"/>
  <c r="B384" i="4"/>
  <c r="B384" i="5" s="1"/>
  <c r="M384" i="5" s="1"/>
  <c r="B385" i="4"/>
  <c r="B385" i="5" s="1"/>
  <c r="M385" i="5" s="1"/>
  <c r="B402" i="4"/>
  <c r="B402" i="5" s="1"/>
  <c r="M402" i="5" s="1"/>
  <c r="B403" i="4"/>
  <c r="B403" i="5" s="1"/>
  <c r="M403" i="5" s="1"/>
  <c r="B422" i="4"/>
  <c r="B422" i="5" s="1"/>
  <c r="M422" i="5" s="1"/>
  <c r="B423" i="4"/>
  <c r="B423" i="5" s="1"/>
  <c r="M423" i="5" s="1"/>
  <c r="B424" i="4"/>
  <c r="B424" i="5" s="1"/>
  <c r="M424" i="5" s="1"/>
  <c r="B425" i="4"/>
  <c r="B425" i="5" s="1"/>
  <c r="M425" i="5" s="1"/>
  <c r="B444" i="4"/>
  <c r="B444" i="5" s="1"/>
  <c r="M444" i="5" s="1"/>
  <c r="B445" i="4"/>
  <c r="B445" i="5" s="1"/>
  <c r="M445" i="5" s="1"/>
  <c r="B462" i="4"/>
  <c r="B462" i="5" s="1"/>
  <c r="M462" i="5" s="1"/>
  <c r="B463" i="4"/>
  <c r="B463" i="5" s="1"/>
  <c r="M463" i="5" s="1"/>
  <c r="B475" i="4"/>
  <c r="B475" i="5" s="1"/>
  <c r="M475" i="5" s="1"/>
  <c r="B476" i="4"/>
  <c r="B476" i="5" s="1"/>
  <c r="M476" i="5" s="1"/>
  <c r="B477" i="4"/>
  <c r="B477" i="5" s="1"/>
  <c r="M477" i="5" s="1"/>
  <c r="B491" i="4"/>
  <c r="B491" i="5" s="1"/>
  <c r="M491" i="5" s="1"/>
  <c r="B506" i="4"/>
  <c r="B506" i="5" s="1"/>
  <c r="M506" i="5" s="1"/>
  <c r="B522" i="4"/>
  <c r="B522" i="5" s="1"/>
  <c r="M522" i="5" s="1"/>
  <c r="B536" i="4"/>
  <c r="B536" i="5" s="1"/>
  <c r="M536" i="5" s="1"/>
  <c r="B537" i="4"/>
  <c r="B537" i="5" s="1"/>
  <c r="M537" i="5" s="1"/>
  <c r="B552" i="4"/>
  <c r="B552" i="5" s="1"/>
  <c r="M552" i="5" s="1"/>
  <c r="B553" i="4"/>
  <c r="B553" i="5" s="1"/>
  <c r="M553" i="5" s="1"/>
  <c r="B566" i="4"/>
  <c r="B566" i="5" s="1"/>
  <c r="M566" i="5" s="1"/>
  <c r="B567" i="4"/>
  <c r="B567" i="5" s="1"/>
  <c r="M567" i="5" s="1"/>
  <c r="B586" i="4"/>
  <c r="B586" i="5" s="1"/>
  <c r="M586" i="5" s="1"/>
  <c r="B320" i="4"/>
  <c r="B320" i="5" s="1"/>
  <c r="M320" i="5" s="1"/>
  <c r="B321" i="4"/>
  <c r="B321" i="5" s="1"/>
  <c r="M321" i="5" s="1"/>
  <c r="B338" i="4"/>
  <c r="B338" i="5" s="1"/>
  <c r="M338" i="5" s="1"/>
  <c r="B355" i="4"/>
  <c r="B355" i="5" s="1"/>
  <c r="M355" i="5" s="1"/>
  <c r="B356" i="4"/>
  <c r="B356" i="5" s="1"/>
  <c r="M356" i="5" s="1"/>
  <c r="B357" i="4"/>
  <c r="B357" i="5" s="1"/>
  <c r="M357" i="5" s="1"/>
  <c r="B374" i="4"/>
  <c r="B374" i="5" s="1"/>
  <c r="M374" i="5" s="1"/>
  <c r="B375" i="4"/>
  <c r="B375" i="5" s="1"/>
  <c r="M375" i="5" s="1"/>
  <c r="B390" i="4"/>
  <c r="B390" i="5" s="1"/>
  <c r="M390" i="5" s="1"/>
  <c r="B391" i="4"/>
  <c r="B391" i="5" s="1"/>
  <c r="M391" i="5" s="1"/>
  <c r="B406" i="4"/>
  <c r="B406" i="5" s="1"/>
  <c r="M406" i="5" s="1"/>
  <c r="B407" i="4"/>
  <c r="B407" i="5" s="1"/>
  <c r="M407" i="5" s="1"/>
  <c r="B408" i="4"/>
  <c r="B408" i="5" s="1"/>
  <c r="M408" i="5" s="1"/>
  <c r="B409" i="4"/>
  <c r="B409" i="5" s="1"/>
  <c r="M409" i="5" s="1"/>
  <c r="B428" i="4"/>
  <c r="B428" i="5" s="1"/>
  <c r="M428" i="5" s="1"/>
  <c r="B429" i="4"/>
  <c r="B429" i="5" s="1"/>
  <c r="M429" i="5" s="1"/>
  <c r="B450" i="4"/>
  <c r="B450" i="5" s="1"/>
  <c r="M450" i="5" s="1"/>
  <c r="B451" i="4"/>
  <c r="B451" i="5" s="1"/>
  <c r="M451" i="5" s="1"/>
  <c r="B466" i="4"/>
  <c r="B466" i="5" s="1"/>
  <c r="M466" i="5" s="1"/>
  <c r="B480" i="4"/>
  <c r="B480" i="5" s="1"/>
  <c r="M480" i="5" s="1"/>
  <c r="B481" i="4"/>
  <c r="B481" i="5" s="1"/>
  <c r="M481" i="5" s="1"/>
  <c r="B494" i="4"/>
  <c r="B494" i="5" s="1"/>
  <c r="M494" i="5" s="1"/>
  <c r="B495" i="4"/>
  <c r="B495" i="5" s="1"/>
  <c r="M495" i="5" s="1"/>
  <c r="B510" i="4"/>
  <c r="B510" i="5" s="1"/>
  <c r="M510" i="5" s="1"/>
  <c r="B511" i="4"/>
  <c r="B511" i="5" s="1"/>
  <c r="M511" i="5" s="1"/>
  <c r="B526" i="4"/>
  <c r="B526" i="5" s="1"/>
  <c r="M526" i="5" s="1"/>
  <c r="B527" i="4"/>
  <c r="B527" i="5" s="1"/>
  <c r="M527" i="5" s="1"/>
  <c r="B328" i="4"/>
  <c r="B328" i="5" s="1"/>
  <c r="M328" i="5" s="1"/>
  <c r="B329" i="4"/>
  <c r="B329" i="5" s="1"/>
  <c r="M329" i="5" s="1"/>
  <c r="B342" i="4"/>
  <c r="B342" i="5" s="1"/>
  <c r="M342" i="5" s="1"/>
  <c r="B343" i="4"/>
  <c r="B343" i="5" s="1"/>
  <c r="M343" i="5" s="1"/>
  <c r="B362" i="4"/>
  <c r="B362" i="5" s="1"/>
  <c r="M362" i="5" s="1"/>
  <c r="B363" i="4"/>
  <c r="B363" i="5" s="1"/>
  <c r="M363" i="5" s="1"/>
  <c r="B379" i="4"/>
  <c r="B379" i="5" s="1"/>
  <c r="M379" i="5" s="1"/>
  <c r="B395" i="4"/>
  <c r="B395" i="5" s="1"/>
  <c r="M395" i="5" s="1"/>
  <c r="B396" i="4"/>
  <c r="B396" i="5" s="1"/>
  <c r="M396" i="5" s="1"/>
  <c r="B397" i="4"/>
  <c r="B397" i="5" s="1"/>
  <c r="M397" i="5" s="1"/>
  <c r="B414" i="4"/>
  <c r="B414" i="5" s="1"/>
  <c r="M414" i="5" s="1"/>
  <c r="B415" i="4"/>
  <c r="B415" i="5" s="1"/>
  <c r="M415" i="5" s="1"/>
  <c r="B416" i="4"/>
  <c r="B416" i="5" s="1"/>
  <c r="M416" i="5" s="1"/>
  <c r="B417" i="4"/>
  <c r="B417" i="5" s="1"/>
  <c r="M417" i="5" s="1"/>
  <c r="B436" i="4"/>
  <c r="B436" i="5" s="1"/>
  <c r="M436" i="5" s="1"/>
  <c r="B437" i="4"/>
  <c r="B437" i="5" s="1"/>
  <c r="M437" i="5" s="1"/>
  <c r="B456" i="4"/>
  <c r="B456" i="5" s="1"/>
  <c r="M456" i="5" s="1"/>
  <c r="B457" i="4"/>
  <c r="B457" i="5" s="1"/>
  <c r="M457" i="5" s="1"/>
  <c r="B470" i="4"/>
  <c r="B470" i="5" s="1"/>
  <c r="M470" i="5" s="1"/>
  <c r="B471" i="4"/>
  <c r="B471" i="5" s="1"/>
  <c r="M471" i="5" s="1"/>
  <c r="B486" i="4"/>
  <c r="B486" i="5" s="1"/>
  <c r="M486" i="5" s="1"/>
  <c r="B487" i="4"/>
  <c r="B487" i="5" s="1"/>
  <c r="M487" i="5" s="1"/>
  <c r="B500" i="4"/>
  <c r="B500" i="5" s="1"/>
  <c r="M500" i="5" s="1"/>
  <c r="B501" i="4"/>
  <c r="B501" i="5" s="1"/>
  <c r="M501" i="5" s="1"/>
  <c r="B516" i="4"/>
  <c r="B516" i="5" s="1"/>
  <c r="M516" i="5" s="1"/>
  <c r="B517" i="4"/>
  <c r="B517" i="5" s="1"/>
  <c r="M517" i="5" s="1"/>
  <c r="B531" i="4"/>
  <c r="B531" i="5" s="1"/>
  <c r="M531" i="5" s="1"/>
  <c r="B546" i="4"/>
  <c r="B546" i="5" s="1"/>
  <c r="M546" i="5" s="1"/>
  <c r="B547" i="4"/>
  <c r="B547" i="5" s="1"/>
  <c r="M547" i="5" s="1"/>
  <c r="B560" i="4"/>
  <c r="B560" i="5" s="1"/>
  <c r="M560" i="5" s="1"/>
  <c r="B561" i="4"/>
  <c r="B561" i="5" s="1"/>
  <c r="M561" i="5" s="1"/>
  <c r="B578" i="4"/>
  <c r="B578" i="5" s="1"/>
  <c r="M578" i="5" s="1"/>
  <c r="B598" i="4"/>
  <c r="B598" i="5" s="1"/>
  <c r="M598" i="5" s="1"/>
  <c r="B316" i="4"/>
  <c r="B316" i="5" s="1"/>
  <c r="M316" i="5" s="1"/>
  <c r="B317" i="4"/>
  <c r="B317" i="5" s="1"/>
  <c r="M317" i="5" s="1"/>
  <c r="B319" i="4"/>
  <c r="B319" i="5" s="1"/>
  <c r="M319" i="5" s="1"/>
  <c r="B322" i="4"/>
  <c r="B322" i="5" s="1"/>
  <c r="M322" i="5" s="1"/>
  <c r="B323" i="4"/>
  <c r="B323" i="5" s="1"/>
  <c r="M323" i="5" s="1"/>
  <c r="B324" i="4"/>
  <c r="B324" i="5" s="1"/>
  <c r="M324" i="5" s="1"/>
  <c r="B325" i="4"/>
  <c r="B325" i="5" s="1"/>
  <c r="M325" i="5" s="1"/>
  <c r="B336" i="4"/>
  <c r="B336" i="5" s="1"/>
  <c r="M336" i="5" s="1"/>
  <c r="B337" i="4"/>
  <c r="B337" i="5" s="1"/>
  <c r="M337" i="5" s="1"/>
  <c r="B354" i="4"/>
  <c r="B354" i="5" s="1"/>
  <c r="M354" i="5" s="1"/>
  <c r="B360" i="4"/>
  <c r="B360" i="5" s="1"/>
  <c r="M360" i="5" s="1"/>
  <c r="B361" i="4"/>
  <c r="B361" i="5" s="1"/>
  <c r="M361" i="5" s="1"/>
  <c r="B364" i="4"/>
  <c r="B364" i="5" s="1"/>
  <c r="M364" i="5" s="1"/>
  <c r="B365" i="4"/>
  <c r="B365" i="5" s="1"/>
  <c r="M365" i="5" s="1"/>
  <c r="B434" i="4"/>
  <c r="B434" i="5" s="1"/>
  <c r="M434" i="5" s="1"/>
  <c r="B435" i="4"/>
  <c r="B435" i="5" s="1"/>
  <c r="M435" i="5" s="1"/>
  <c r="B438" i="4"/>
  <c r="B438" i="5" s="1"/>
  <c r="M438" i="5" s="1"/>
  <c r="B439" i="4"/>
  <c r="B439" i="5" s="1"/>
  <c r="M439" i="5" s="1"/>
  <c r="B440" i="4"/>
  <c r="B440" i="5" s="1"/>
  <c r="M440" i="5" s="1"/>
  <c r="B441" i="4"/>
  <c r="B441" i="5" s="1"/>
  <c r="M441" i="5" s="1"/>
  <c r="B454" i="4"/>
  <c r="B454" i="5" s="1"/>
  <c r="M454" i="5" s="1"/>
  <c r="B455" i="4"/>
  <c r="B455" i="5" s="1"/>
  <c r="M455" i="5" s="1"/>
  <c r="B458" i="4"/>
  <c r="B458" i="5" s="1"/>
  <c r="M458" i="5" s="1"/>
  <c r="B468" i="4"/>
  <c r="B468" i="5" s="1"/>
  <c r="M468" i="5" s="1"/>
  <c r="B469" i="4"/>
  <c r="B469" i="5" s="1"/>
  <c r="M469" i="5" s="1"/>
  <c r="B472" i="4"/>
  <c r="B472" i="5" s="1"/>
  <c r="M472" i="5" s="1"/>
  <c r="B473" i="4"/>
  <c r="B473" i="5" s="1"/>
  <c r="M473" i="5" s="1"/>
  <c r="B484" i="4"/>
  <c r="B484" i="5" s="1"/>
  <c r="M484" i="5" s="1"/>
  <c r="B485" i="4"/>
  <c r="B485" i="5" s="1"/>
  <c r="M485" i="5" s="1"/>
  <c r="B488" i="4"/>
  <c r="B488" i="5" s="1"/>
  <c r="M488" i="5" s="1"/>
  <c r="B489" i="4"/>
  <c r="B489" i="5" s="1"/>
  <c r="M489" i="5" s="1"/>
  <c r="B544" i="4"/>
  <c r="B544" i="5" s="1"/>
  <c r="M544" i="5" s="1"/>
  <c r="B545" i="4"/>
  <c r="B545" i="5" s="1"/>
  <c r="M545" i="5" s="1"/>
  <c r="B548" i="4"/>
  <c r="B548" i="5" s="1"/>
  <c r="M548" i="5" s="1"/>
  <c r="B549" i="4"/>
  <c r="B549" i="5" s="1"/>
  <c r="M549" i="5" s="1"/>
  <c r="B574" i="4"/>
  <c r="B574" i="5" s="1"/>
  <c r="M574" i="5" s="1"/>
  <c r="B575" i="4"/>
  <c r="B575" i="5" s="1"/>
  <c r="M575" i="5" s="1"/>
  <c r="B576" i="4"/>
  <c r="B576" i="5" s="1"/>
  <c r="M576" i="5" s="1"/>
  <c r="B577" i="4"/>
  <c r="B577" i="5" s="1"/>
  <c r="M577" i="5" s="1"/>
  <c r="B602" i="4"/>
  <c r="B602" i="5" s="1"/>
  <c r="M602" i="5" s="1"/>
  <c r="B603" i="4"/>
  <c r="B603" i="5" s="1"/>
  <c r="M603" i="5" s="1"/>
  <c r="B616" i="4"/>
  <c r="B616" i="5" s="1"/>
  <c r="M616" i="5" s="1"/>
  <c r="B617" i="4"/>
  <c r="B617" i="5" s="1"/>
  <c r="M617" i="5" s="1"/>
  <c r="B632" i="4"/>
  <c r="B632" i="5" s="1"/>
  <c r="M632" i="5" s="1"/>
  <c r="B633" i="4"/>
  <c r="B633" i="5" s="1"/>
  <c r="M633" i="5" s="1"/>
  <c r="B648" i="4"/>
  <c r="B648" i="5" s="1"/>
  <c r="M648" i="5" s="1"/>
  <c r="B649" i="4"/>
  <c r="B649" i="5" s="1"/>
  <c r="M649" i="5" s="1"/>
  <c r="B662" i="4"/>
  <c r="B662" i="5" s="1"/>
  <c r="M662" i="5" s="1"/>
  <c r="B663" i="4"/>
  <c r="B663" i="5" s="1"/>
  <c r="M663" i="5" s="1"/>
  <c r="B676" i="4"/>
  <c r="B676" i="5" s="1"/>
  <c r="M676" i="5" s="1"/>
  <c r="B677" i="4"/>
  <c r="B677" i="5" s="1"/>
  <c r="M677" i="5" s="1"/>
  <c r="B691" i="4"/>
  <c r="B691" i="5" s="1"/>
  <c r="M691" i="5" s="1"/>
  <c r="B692" i="4"/>
  <c r="B692" i="5" s="1"/>
  <c r="M692" i="5" s="1"/>
  <c r="B693" i="4"/>
  <c r="B693" i="5" s="1"/>
  <c r="M693" i="5" s="1"/>
  <c r="B707" i="4"/>
  <c r="B707" i="5" s="1"/>
  <c r="M707" i="5" s="1"/>
  <c r="B708" i="4"/>
  <c r="B708" i="5" s="1"/>
  <c r="M708" i="5" s="1"/>
  <c r="B709" i="4"/>
  <c r="B709" i="5" s="1"/>
  <c r="M709" i="5" s="1"/>
  <c r="B326" i="4"/>
  <c r="B326" i="5" s="1"/>
  <c r="M326" i="5" s="1"/>
  <c r="B327" i="4"/>
  <c r="B327" i="5" s="1"/>
  <c r="M327" i="5" s="1"/>
  <c r="B330" i="4"/>
  <c r="B330" i="5" s="1"/>
  <c r="M330" i="5" s="1"/>
  <c r="B331" i="4"/>
  <c r="B331" i="5" s="1"/>
  <c r="M331" i="5" s="1"/>
  <c r="B339" i="4"/>
  <c r="B339" i="5" s="1"/>
  <c r="M339" i="5" s="1"/>
  <c r="B348" i="4"/>
  <c r="B348" i="5" s="1"/>
  <c r="M348" i="5" s="1"/>
  <c r="B349" i="4"/>
  <c r="B349" i="5" s="1"/>
  <c r="M349" i="5" s="1"/>
  <c r="B492" i="4"/>
  <c r="B492" i="5" s="1"/>
  <c r="M492" i="5" s="1"/>
  <c r="B493" i="4"/>
  <c r="B493" i="5" s="1"/>
  <c r="M493" i="5" s="1"/>
  <c r="B496" i="4"/>
  <c r="B496" i="5" s="1"/>
  <c r="M496" i="5" s="1"/>
  <c r="B497" i="4"/>
  <c r="B497" i="5" s="1"/>
  <c r="M497" i="5" s="1"/>
  <c r="B550" i="4"/>
  <c r="B550" i="5" s="1"/>
  <c r="M550" i="5" s="1"/>
  <c r="B551" i="4"/>
  <c r="B551" i="5" s="1"/>
  <c r="M551" i="5" s="1"/>
  <c r="B554" i="4"/>
  <c r="B554" i="5" s="1"/>
  <c r="M554" i="5" s="1"/>
  <c r="B579" i="4"/>
  <c r="B579" i="5" s="1"/>
  <c r="M579" i="5" s="1"/>
  <c r="B580" i="4"/>
  <c r="B580" i="5" s="1"/>
  <c r="M580" i="5" s="1"/>
  <c r="B581" i="4"/>
  <c r="B581" i="5" s="1"/>
  <c r="M581" i="5" s="1"/>
  <c r="B604" i="4"/>
  <c r="B604" i="5" s="1"/>
  <c r="M604" i="5" s="1"/>
  <c r="B605" i="4"/>
  <c r="B605" i="5" s="1"/>
  <c r="M605" i="5" s="1"/>
  <c r="B618" i="4"/>
  <c r="B618" i="5" s="1"/>
  <c r="M618" i="5" s="1"/>
  <c r="B619" i="4"/>
  <c r="B619" i="5" s="1"/>
  <c r="M619" i="5" s="1"/>
  <c r="B634" i="4"/>
  <c r="B634" i="5" s="1"/>
  <c r="M634" i="5" s="1"/>
  <c r="B635" i="4"/>
  <c r="B635" i="5" s="1"/>
  <c r="M635" i="5" s="1"/>
  <c r="B650" i="4"/>
  <c r="B650" i="5" s="1"/>
  <c r="M650" i="5" s="1"/>
  <c r="B664" i="4"/>
  <c r="B664" i="5" s="1"/>
  <c r="M664" i="5" s="1"/>
  <c r="B665" i="4"/>
  <c r="B665" i="5" s="1"/>
  <c r="M665" i="5" s="1"/>
  <c r="B678" i="4"/>
  <c r="B678" i="5" s="1"/>
  <c r="M678" i="5" s="1"/>
  <c r="B679" i="4"/>
  <c r="B679" i="5" s="1"/>
  <c r="M679" i="5" s="1"/>
  <c r="B694" i="4"/>
  <c r="B694" i="5" s="1"/>
  <c r="M694" i="5" s="1"/>
  <c r="B695" i="4"/>
  <c r="B695" i="5" s="1"/>
  <c r="M695" i="5" s="1"/>
  <c r="B710" i="4"/>
  <c r="B710" i="5" s="1"/>
  <c r="M710" i="5" s="1"/>
  <c r="B711" i="4"/>
  <c r="B711" i="5" s="1"/>
  <c r="M711" i="5" s="1"/>
  <c r="B410" i="4"/>
  <c r="B410" i="5" s="1"/>
  <c r="M410" i="5" s="1"/>
  <c r="B411" i="4"/>
  <c r="B411" i="5" s="1"/>
  <c r="M411" i="5" s="1"/>
  <c r="B514" i="4"/>
  <c r="B514" i="5" s="1"/>
  <c r="M514" i="5" s="1"/>
  <c r="B515" i="4"/>
  <c r="B515" i="5" s="1"/>
  <c r="M515" i="5" s="1"/>
  <c r="B518" i="4"/>
  <c r="B518" i="5" s="1"/>
  <c r="M518" i="5" s="1"/>
  <c r="B519" i="4"/>
  <c r="B519" i="5" s="1"/>
  <c r="M519" i="5" s="1"/>
  <c r="B523" i="4"/>
  <c r="B523" i="5" s="1"/>
  <c r="M523" i="5" s="1"/>
  <c r="B524" i="4"/>
  <c r="B524" i="5" s="1"/>
  <c r="M524" i="5" s="1"/>
  <c r="B525" i="4"/>
  <c r="B525" i="5" s="1"/>
  <c r="M525" i="5" s="1"/>
  <c r="B528" i="4"/>
  <c r="B528" i="5" s="1"/>
  <c r="M528" i="5" s="1"/>
  <c r="B529" i="4"/>
  <c r="B529" i="5" s="1"/>
  <c r="M529" i="5" s="1"/>
  <c r="B556" i="4"/>
  <c r="B556" i="5" s="1"/>
  <c r="M556" i="5" s="1"/>
  <c r="B557" i="4"/>
  <c r="B557" i="5" s="1"/>
  <c r="M557" i="5" s="1"/>
  <c r="B587" i="4"/>
  <c r="B587" i="5" s="1"/>
  <c r="M587" i="5" s="1"/>
  <c r="B588" i="4"/>
  <c r="B588" i="5" s="1"/>
  <c r="M588" i="5" s="1"/>
  <c r="B589" i="4"/>
  <c r="B589" i="5" s="1"/>
  <c r="M589" i="5" s="1"/>
  <c r="B608" i="4"/>
  <c r="B608" i="5" s="1"/>
  <c r="M608" i="5" s="1"/>
  <c r="B609" i="4"/>
  <c r="B609" i="5" s="1"/>
  <c r="M609" i="5" s="1"/>
  <c r="B622" i="4"/>
  <c r="B622" i="5" s="1"/>
  <c r="M622" i="5" s="1"/>
  <c r="B623" i="4"/>
  <c r="B623" i="5" s="1"/>
  <c r="M623" i="5" s="1"/>
  <c r="B638" i="4"/>
  <c r="B638" i="5" s="1"/>
  <c r="M638" i="5" s="1"/>
  <c r="B639" i="4"/>
  <c r="B639" i="5" s="1"/>
  <c r="M639" i="5" s="1"/>
  <c r="B652" i="4"/>
  <c r="B652" i="5" s="1"/>
  <c r="M652" i="5" s="1"/>
  <c r="B653" i="4"/>
  <c r="B653" i="5" s="1"/>
  <c r="M653" i="5" s="1"/>
  <c r="B668" i="4"/>
  <c r="B668" i="5" s="1"/>
  <c r="M668" i="5" s="1"/>
  <c r="B669" i="4"/>
  <c r="B669" i="5" s="1"/>
  <c r="M669" i="5" s="1"/>
  <c r="B682" i="4"/>
  <c r="B682" i="5" s="1"/>
  <c r="M682" i="5" s="1"/>
  <c r="B683" i="4"/>
  <c r="B683" i="5" s="1"/>
  <c r="M683" i="5" s="1"/>
  <c r="B698" i="4"/>
  <c r="B698" i="5" s="1"/>
  <c r="M698" i="5" s="1"/>
  <c r="B699" i="4"/>
  <c r="B699" i="5" s="1"/>
  <c r="M699" i="5" s="1"/>
  <c r="B714" i="4"/>
  <c r="B714" i="5" s="1"/>
  <c r="M714" i="5" s="1"/>
  <c r="B378" i="4"/>
  <c r="B378" i="5" s="1"/>
  <c r="M378" i="5" s="1"/>
  <c r="B386" i="4"/>
  <c r="B386" i="5" s="1"/>
  <c r="M386" i="5" s="1"/>
  <c r="B387" i="4"/>
  <c r="B387" i="5" s="1"/>
  <c r="M387" i="5" s="1"/>
  <c r="B388" i="4"/>
  <c r="B388" i="5" s="1"/>
  <c r="M388" i="5" s="1"/>
  <c r="B389" i="4"/>
  <c r="B389" i="5" s="1"/>
  <c r="M389" i="5" s="1"/>
  <c r="B392" i="4"/>
  <c r="B392" i="5" s="1"/>
  <c r="M392" i="5" s="1"/>
  <c r="B393" i="4"/>
  <c r="B393" i="5" s="1"/>
  <c r="M393" i="5" s="1"/>
  <c r="B398" i="4"/>
  <c r="B398" i="5" s="1"/>
  <c r="M398" i="5" s="1"/>
  <c r="B399" i="4"/>
  <c r="B399" i="5" s="1"/>
  <c r="M399" i="5" s="1"/>
  <c r="B464" i="4"/>
  <c r="B464" i="5" s="1"/>
  <c r="M464" i="5" s="1"/>
  <c r="B465" i="4"/>
  <c r="B465" i="5" s="1"/>
  <c r="M465" i="5" s="1"/>
  <c r="B539" i="4"/>
  <c r="B539" i="5" s="1"/>
  <c r="M539" i="5" s="1"/>
  <c r="B540" i="4"/>
  <c r="B540" i="5" s="1"/>
  <c r="M540" i="5" s="1"/>
  <c r="B541" i="4"/>
  <c r="B541" i="5" s="1"/>
  <c r="M541" i="5" s="1"/>
  <c r="B570" i="4"/>
  <c r="B570" i="5" s="1"/>
  <c r="M570" i="5" s="1"/>
  <c r="B595" i="4"/>
  <c r="B595" i="5" s="1"/>
  <c r="M595" i="5" s="1"/>
  <c r="B596" i="4"/>
  <c r="B596" i="5" s="1"/>
  <c r="M596" i="5" s="1"/>
  <c r="B597" i="4"/>
  <c r="B597" i="5" s="1"/>
  <c r="M597" i="5" s="1"/>
  <c r="B599" i="4"/>
  <c r="B599" i="5" s="1"/>
  <c r="M599" i="5" s="1"/>
  <c r="B612" i="4"/>
  <c r="B612" i="5" s="1"/>
  <c r="M612" i="5" s="1"/>
  <c r="B613" i="4"/>
  <c r="B613" i="5" s="1"/>
  <c r="M613" i="5" s="1"/>
  <c r="B627" i="4"/>
  <c r="B627" i="5" s="1"/>
  <c r="M627" i="5" s="1"/>
  <c r="B628" i="4"/>
  <c r="B628" i="5" s="1"/>
  <c r="M628" i="5" s="1"/>
  <c r="B629" i="4"/>
  <c r="B629" i="5" s="1"/>
  <c r="M629" i="5" s="1"/>
  <c r="B643" i="4"/>
  <c r="B643" i="5" s="1"/>
  <c r="M643" i="5" s="1"/>
  <c r="B644" i="4"/>
  <c r="B644" i="5" s="1"/>
  <c r="M644" i="5" s="1"/>
  <c r="B645" i="4"/>
  <c r="B645" i="5" s="1"/>
  <c r="M645" i="5" s="1"/>
  <c r="B658" i="4"/>
  <c r="B658" i="5" s="1"/>
  <c r="M658" i="5" s="1"/>
  <c r="B674" i="4"/>
  <c r="B674" i="5" s="1"/>
  <c r="M674" i="5" s="1"/>
  <c r="B688" i="4"/>
  <c r="B688" i="5" s="1"/>
  <c r="M688" i="5" s="1"/>
  <c r="B689" i="4"/>
  <c r="B689" i="5" s="1"/>
  <c r="M689" i="5" s="1"/>
  <c r="B704" i="4"/>
  <c r="B704" i="5" s="1"/>
  <c r="M704" i="5" s="1"/>
  <c r="B705" i="4"/>
  <c r="B705" i="5" s="1"/>
  <c r="M705" i="5" s="1"/>
  <c r="B718" i="4"/>
  <c r="B718" i="5" s="1"/>
  <c r="M718" i="5" s="1"/>
  <c r="B719" i="4"/>
  <c r="B719" i="5" s="1"/>
  <c r="M719" i="5" s="1"/>
  <c r="B358" i="4"/>
  <c r="B358" i="5" s="1"/>
  <c r="M358" i="5" s="1"/>
  <c r="B359" i="4"/>
  <c r="B359" i="5" s="1"/>
  <c r="M359" i="5" s="1"/>
  <c r="B380" i="4"/>
  <c r="B380" i="5" s="1"/>
  <c r="M380" i="5" s="1"/>
  <c r="B381" i="4"/>
  <c r="B381" i="5" s="1"/>
  <c r="M381" i="5" s="1"/>
  <c r="B394" i="4"/>
  <c r="B394" i="5" s="1"/>
  <c r="M394" i="5" s="1"/>
  <c r="B426" i="4"/>
  <c r="B426" i="5" s="1"/>
  <c r="M426" i="5" s="1"/>
  <c r="B427" i="4"/>
  <c r="B427" i="5" s="1"/>
  <c r="M427" i="5" s="1"/>
  <c r="B430" i="4"/>
  <c r="B430" i="5" s="1"/>
  <c r="M430" i="5" s="1"/>
  <c r="B431" i="4"/>
  <c r="B431" i="5" s="1"/>
  <c r="M431" i="5" s="1"/>
  <c r="B432" i="4"/>
  <c r="B432" i="5" s="1"/>
  <c r="M432" i="5" s="1"/>
  <c r="B433" i="4"/>
  <c r="B433" i="5" s="1"/>
  <c r="M433" i="5" s="1"/>
  <c r="B446" i="4"/>
  <c r="B446" i="5" s="1"/>
  <c r="M446" i="5" s="1"/>
  <c r="B447" i="4"/>
  <c r="B447" i="5" s="1"/>
  <c r="M447" i="5" s="1"/>
  <c r="B448" i="4"/>
  <c r="B448" i="5" s="1"/>
  <c r="M448" i="5" s="1"/>
  <c r="B449" i="4"/>
  <c r="B449" i="5" s="1"/>
  <c r="M449" i="5" s="1"/>
  <c r="B452" i="4"/>
  <c r="B452" i="5" s="1"/>
  <c r="M452" i="5" s="1"/>
  <c r="B453" i="4"/>
  <c r="B453" i="5" s="1"/>
  <c r="M453" i="5" s="1"/>
  <c r="B467" i="4"/>
  <c r="B467" i="5" s="1"/>
  <c r="M467" i="5" s="1"/>
  <c r="B478" i="4"/>
  <c r="B478" i="5" s="1"/>
  <c r="M478" i="5" s="1"/>
  <c r="B479" i="4"/>
  <c r="B479" i="5" s="1"/>
  <c r="M479" i="5" s="1"/>
  <c r="B482" i="4"/>
  <c r="B482" i="5" s="1"/>
  <c r="M482" i="5" s="1"/>
  <c r="B483" i="4"/>
  <c r="B483" i="5" s="1"/>
  <c r="M483" i="5" s="1"/>
  <c r="B542" i="4"/>
  <c r="B542" i="5" s="1"/>
  <c r="M542" i="5" s="1"/>
  <c r="B543" i="4"/>
  <c r="B543" i="5" s="1"/>
  <c r="M543" i="5" s="1"/>
  <c r="B571" i="4"/>
  <c r="B571" i="5" s="1"/>
  <c r="M571" i="5" s="1"/>
  <c r="B572" i="4"/>
  <c r="B572" i="5" s="1"/>
  <c r="M572" i="5" s="1"/>
  <c r="B573" i="4"/>
  <c r="B573" i="5" s="1"/>
  <c r="M573" i="5" s="1"/>
  <c r="B600" i="4"/>
  <c r="B600" i="5" s="1"/>
  <c r="M600" i="5" s="1"/>
  <c r="B601" i="4"/>
  <c r="B601" i="5" s="1"/>
  <c r="M601" i="5" s="1"/>
  <c r="B614" i="4"/>
  <c r="B614" i="5" s="1"/>
  <c r="M614" i="5" s="1"/>
  <c r="B615" i="4"/>
  <c r="B615" i="5" s="1"/>
  <c r="M615" i="5" s="1"/>
  <c r="B630" i="4"/>
  <c r="B630" i="5" s="1"/>
  <c r="M630" i="5" s="1"/>
  <c r="B631" i="4"/>
  <c r="B631" i="5" s="1"/>
  <c r="M631" i="5" s="1"/>
  <c r="B646" i="4"/>
  <c r="B646" i="5" s="1"/>
  <c r="M646" i="5" s="1"/>
  <c r="B647" i="4"/>
  <c r="B647" i="5" s="1"/>
  <c r="M647" i="5" s="1"/>
  <c r="B659" i="4"/>
  <c r="B659" i="5" s="1"/>
  <c r="M659" i="5" s="1"/>
  <c r="B660" i="4"/>
  <c r="B660" i="5" s="1"/>
  <c r="M660" i="5" s="1"/>
  <c r="B661" i="4"/>
  <c r="B661" i="5" s="1"/>
  <c r="M661" i="5" s="1"/>
  <c r="B675" i="4"/>
  <c r="B675" i="5" s="1"/>
  <c r="M675" i="5" s="1"/>
  <c r="B690" i="4"/>
  <c r="B690" i="5" s="1"/>
  <c r="M690" i="5" s="1"/>
  <c r="B706" i="4"/>
  <c r="B706" i="5" s="1"/>
  <c r="M706" i="5" s="1"/>
  <c r="B720" i="4"/>
  <c r="B720" i="5" s="1"/>
  <c r="M720" i="5" s="1"/>
  <c r="B721" i="4"/>
  <c r="B721" i="5" s="1"/>
  <c r="M721" i="5" s="1"/>
  <c r="B582" i="4"/>
  <c r="B582" i="5" s="1"/>
  <c r="M582" i="5" s="1"/>
  <c r="B583" i="4"/>
  <c r="B583" i="5" s="1"/>
  <c r="M583" i="5" s="1"/>
  <c r="B584" i="4"/>
  <c r="B584" i="5" s="1"/>
  <c r="M584" i="5" s="1"/>
  <c r="B585" i="4"/>
  <c r="B585" i="5" s="1"/>
  <c r="M585" i="5" s="1"/>
  <c r="B594" i="4"/>
  <c r="B594" i="5" s="1"/>
  <c r="M594" i="5" s="1"/>
  <c r="B696" i="4"/>
  <c r="B696" i="5" s="1"/>
  <c r="M696" i="5" s="1"/>
  <c r="B697" i="4"/>
  <c r="B697" i="5" s="1"/>
  <c r="M697" i="5" s="1"/>
  <c r="B700" i="4"/>
  <c r="B700" i="5" s="1"/>
  <c r="M700" i="5" s="1"/>
  <c r="B701" i="4"/>
  <c r="B701" i="5" s="1"/>
  <c r="M701" i="5" s="1"/>
  <c r="B716" i="4"/>
  <c r="B716" i="5" s="1"/>
  <c r="M716" i="5" s="1"/>
  <c r="B717" i="4"/>
  <c r="B717" i="5" s="1"/>
  <c r="M717" i="5" s="1"/>
  <c r="B340" i="4"/>
  <c r="B340" i="5" s="1"/>
  <c r="M340" i="5" s="1"/>
  <c r="B341" i="4"/>
  <c r="B341" i="5" s="1"/>
  <c r="M341" i="5" s="1"/>
  <c r="B344" i="4"/>
  <c r="B344" i="5" s="1"/>
  <c r="M344" i="5" s="1"/>
  <c r="B345" i="4"/>
  <c r="B345" i="5" s="1"/>
  <c r="M345" i="5" s="1"/>
  <c r="B620" i="4"/>
  <c r="B620" i="5" s="1"/>
  <c r="M620" i="5" s="1"/>
  <c r="B621" i="4"/>
  <c r="B621" i="5" s="1"/>
  <c r="M621" i="5" s="1"/>
  <c r="B624" i="4"/>
  <c r="B624" i="5" s="1"/>
  <c r="M624" i="5" s="1"/>
  <c r="B625" i="4"/>
  <c r="B625" i="5" s="1"/>
  <c r="M625" i="5" s="1"/>
  <c r="B702" i="4"/>
  <c r="B702" i="5" s="1"/>
  <c r="M702" i="5" s="1"/>
  <c r="B703" i="4"/>
  <c r="B703" i="5" s="1"/>
  <c r="M703" i="5" s="1"/>
  <c r="B372" i="4"/>
  <c r="B372" i="5" s="1"/>
  <c r="M372" i="5" s="1"/>
  <c r="B373" i="4"/>
  <c r="B373" i="5" s="1"/>
  <c r="M373" i="5" s="1"/>
  <c r="B376" i="4"/>
  <c r="B376" i="5" s="1"/>
  <c r="M376" i="5" s="1"/>
  <c r="B377" i="4"/>
  <c r="B377" i="5" s="1"/>
  <c r="M377" i="5" s="1"/>
  <c r="B530" i="4"/>
  <c r="B530" i="5" s="1"/>
  <c r="M530" i="5" s="1"/>
  <c r="B606" i="4"/>
  <c r="B606" i="5" s="1"/>
  <c r="M606" i="5" s="1"/>
  <c r="B607" i="4"/>
  <c r="B607" i="5" s="1"/>
  <c r="M607" i="5" s="1"/>
  <c r="B610" i="4"/>
  <c r="B610" i="5" s="1"/>
  <c r="M610" i="5" s="1"/>
  <c r="B672" i="4"/>
  <c r="B672" i="5" s="1"/>
  <c r="M672" i="5" s="1"/>
  <c r="B673" i="4"/>
  <c r="B673" i="5" s="1"/>
  <c r="M673" i="5" s="1"/>
  <c r="B686" i="4"/>
  <c r="B686" i="5" s="1"/>
  <c r="M686" i="5" s="1"/>
  <c r="B687" i="4"/>
  <c r="B687" i="5" s="1"/>
  <c r="M687" i="5" s="1"/>
  <c r="B564" i="4"/>
  <c r="B564" i="5" s="1"/>
  <c r="M564" i="5" s="1"/>
  <c r="B565" i="4"/>
  <c r="B565" i="5" s="1"/>
  <c r="M565" i="5" s="1"/>
  <c r="B568" i="4"/>
  <c r="B568" i="5" s="1"/>
  <c r="M568" i="5" s="1"/>
  <c r="B569" i="4"/>
  <c r="B569" i="5" s="1"/>
  <c r="M569" i="5" s="1"/>
  <c r="B636" i="4"/>
  <c r="B636" i="5" s="1"/>
  <c r="M636" i="5" s="1"/>
  <c r="B637" i="4"/>
  <c r="B637" i="5" s="1"/>
  <c r="M637" i="5" s="1"/>
  <c r="B640" i="4"/>
  <c r="B640" i="5" s="1"/>
  <c r="M640" i="5" s="1"/>
  <c r="B641" i="4"/>
  <c r="B641" i="5" s="1"/>
  <c r="M641" i="5" s="1"/>
  <c r="B712" i="4"/>
  <c r="B712" i="5" s="1"/>
  <c r="M712" i="5" s="1"/>
  <c r="B713" i="4"/>
  <c r="B713" i="5" s="1"/>
  <c r="M713" i="5" s="1"/>
  <c r="B404" i="4"/>
  <c r="B404" i="5" s="1"/>
  <c r="M404" i="5" s="1"/>
  <c r="B405" i="4"/>
  <c r="B405" i="5" s="1"/>
  <c r="M405" i="5" s="1"/>
  <c r="B590" i="4"/>
  <c r="B590" i="5" s="1"/>
  <c r="M590" i="5" s="1"/>
  <c r="B591" i="4"/>
  <c r="B591" i="5" s="1"/>
  <c r="M591" i="5" s="1"/>
  <c r="B592" i="4"/>
  <c r="B592" i="5" s="1"/>
  <c r="M592" i="5" s="1"/>
  <c r="B593" i="4"/>
  <c r="B593" i="5" s="1"/>
  <c r="M593" i="5" s="1"/>
  <c r="B642" i="4"/>
  <c r="B642" i="5" s="1"/>
  <c r="M642" i="5" s="1"/>
  <c r="B715" i="4"/>
  <c r="B715" i="5" s="1"/>
  <c r="M715" i="5" s="1"/>
  <c r="B533" i="4"/>
  <c r="B533" i="5" s="1"/>
  <c r="M533" i="5" s="1"/>
  <c r="B657" i="4"/>
  <c r="B657" i="5" s="1"/>
  <c r="M657" i="5" s="1"/>
  <c r="B418" i="4"/>
  <c r="B418" i="5" s="1"/>
  <c r="M418" i="5" s="1"/>
  <c r="B419" i="4"/>
  <c r="B419" i="5" s="1"/>
  <c r="M419" i="5" s="1"/>
  <c r="B498" i="4"/>
  <c r="B498" i="5" s="1"/>
  <c r="M498" i="5" s="1"/>
  <c r="B499" i="4"/>
  <c r="B499" i="5" s="1"/>
  <c r="M499" i="5" s="1"/>
  <c r="B502" i="4"/>
  <c r="B502" i="5" s="1"/>
  <c r="M502" i="5" s="1"/>
  <c r="B503" i="4"/>
  <c r="B503" i="5" s="1"/>
  <c r="M503" i="5" s="1"/>
  <c r="B507" i="4"/>
  <c r="B507" i="5" s="1"/>
  <c r="M507" i="5" s="1"/>
  <c r="B508" i="4"/>
  <c r="B508" i="5" s="1"/>
  <c r="M508" i="5" s="1"/>
  <c r="B509" i="4"/>
  <c r="B509" i="5" s="1"/>
  <c r="M509" i="5" s="1"/>
  <c r="B512" i="4"/>
  <c r="B512" i="5" s="1"/>
  <c r="M512" i="5" s="1"/>
  <c r="B513" i="4"/>
  <c r="B513" i="5" s="1"/>
  <c r="M513" i="5" s="1"/>
  <c r="B651" i="4"/>
  <c r="B651" i="5" s="1"/>
  <c r="M651" i="5" s="1"/>
  <c r="B654" i="4"/>
  <c r="B654" i="5" s="1"/>
  <c r="M654" i="5" s="1"/>
  <c r="B655" i="4"/>
  <c r="B655" i="5" s="1"/>
  <c r="M655" i="5" s="1"/>
  <c r="B532" i="4"/>
  <c r="B532" i="5" s="1"/>
  <c r="M532" i="5" s="1"/>
  <c r="B535" i="4"/>
  <c r="B535" i="5" s="1"/>
  <c r="M535" i="5" s="1"/>
  <c r="B538" i="4"/>
  <c r="B538" i="5" s="1"/>
  <c r="M538" i="5" s="1"/>
  <c r="B611" i="4"/>
  <c r="B611" i="5" s="1"/>
  <c r="M611" i="5" s="1"/>
  <c r="B656" i="4"/>
  <c r="B656" i="5" s="1"/>
  <c r="M656" i="5" s="1"/>
  <c r="B680" i="4"/>
  <c r="B680" i="5" s="1"/>
  <c r="M680" i="5" s="1"/>
  <c r="B685" i="4"/>
  <c r="B685" i="5" s="1"/>
  <c r="M685" i="5" s="1"/>
  <c r="B412" i="4"/>
  <c r="B412" i="5" s="1"/>
  <c r="M412" i="5" s="1"/>
  <c r="B413" i="4"/>
  <c r="B413" i="5" s="1"/>
  <c r="M413" i="5" s="1"/>
  <c r="B555" i="4"/>
  <c r="B555" i="5" s="1"/>
  <c r="M555" i="5" s="1"/>
  <c r="B558" i="4"/>
  <c r="B558" i="5" s="1"/>
  <c r="M558" i="5" s="1"/>
  <c r="B559" i="4"/>
  <c r="B559" i="5" s="1"/>
  <c r="M559" i="5" s="1"/>
  <c r="B562" i="4"/>
  <c r="B562" i="5" s="1"/>
  <c r="M562" i="5" s="1"/>
  <c r="B563" i="4"/>
  <c r="B563" i="5" s="1"/>
  <c r="M563" i="5" s="1"/>
  <c r="B626" i="4"/>
  <c r="B626" i="5" s="1"/>
  <c r="M626" i="5" s="1"/>
  <c r="B666" i="4"/>
  <c r="B666" i="5" s="1"/>
  <c r="M666" i="5" s="1"/>
  <c r="B667" i="4"/>
  <c r="B667" i="5" s="1"/>
  <c r="M667" i="5" s="1"/>
  <c r="B670" i="4"/>
  <c r="B670" i="5" s="1"/>
  <c r="M670" i="5" s="1"/>
  <c r="B671" i="4"/>
  <c r="B671" i="5" s="1"/>
  <c r="M671" i="5" s="1"/>
  <c r="B681" i="4"/>
  <c r="B681" i="5" s="1"/>
  <c r="M681" i="5" s="1"/>
  <c r="B684" i="4"/>
  <c r="B684" i="5" s="1"/>
  <c r="M684" i="5" s="1"/>
  <c r="B286" i="4"/>
  <c r="B286" i="5" s="1"/>
  <c r="M286" i="5" s="1"/>
  <c r="B285" i="4"/>
  <c r="B285" i="5" s="1"/>
  <c r="M285" i="5" s="1"/>
  <c r="B267" i="4"/>
  <c r="B267" i="5" s="1"/>
  <c r="M267" i="5" s="1"/>
  <c r="B272" i="4"/>
  <c r="B272" i="5" s="1"/>
  <c r="M272" i="5" s="1"/>
  <c r="B273" i="4"/>
  <c r="B273" i="5" s="1"/>
  <c r="M273" i="5" s="1"/>
  <c r="B269" i="4"/>
  <c r="B269" i="5" s="1"/>
  <c r="M269" i="5" s="1"/>
  <c r="B279" i="4"/>
  <c r="B279" i="5" s="1"/>
  <c r="M279" i="5" s="1"/>
  <c r="B281" i="4"/>
  <c r="B281" i="5" s="1"/>
  <c r="M281" i="5" s="1"/>
  <c r="B282" i="4"/>
  <c r="B282" i="5" s="1"/>
  <c r="M282" i="5" s="1"/>
  <c r="B276" i="4"/>
  <c r="B276" i="5" s="1"/>
  <c r="M276" i="5" s="1"/>
  <c r="B288" i="4"/>
  <c r="B288" i="5" s="1"/>
  <c r="M288" i="5" s="1"/>
  <c r="B265" i="4"/>
  <c r="B265" i="5" s="1"/>
  <c r="M265" i="5" s="1"/>
  <c r="B266" i="4"/>
  <c r="B266" i="5" s="1"/>
  <c r="M266" i="5" s="1"/>
  <c r="B277" i="4"/>
  <c r="B277" i="5" s="1"/>
  <c r="M277" i="5" s="1"/>
  <c r="B278" i="4"/>
  <c r="B278" i="5" s="1"/>
  <c r="M278" i="5" s="1"/>
  <c r="B271" i="4"/>
  <c r="B271" i="5" s="1"/>
  <c r="M271" i="5" s="1"/>
  <c r="B270" i="4"/>
  <c r="B270" i="5" s="1"/>
  <c r="M270" i="5" s="1"/>
  <c r="B322" i="10"/>
  <c r="L322" i="10" s="1"/>
  <c r="M322" i="10" s="1"/>
  <c r="B323" i="10"/>
  <c r="L323" i="10" s="1"/>
  <c r="M323" i="10" s="1"/>
  <c r="B325" i="10"/>
  <c r="L325" i="10" s="1"/>
  <c r="M325" i="10" s="1"/>
  <c r="B328" i="10"/>
  <c r="L328" i="10" s="1"/>
  <c r="M328" i="10" s="1"/>
  <c r="B348" i="10"/>
  <c r="L348" i="10" s="1"/>
  <c r="M348" i="10" s="1"/>
  <c r="B352" i="10"/>
  <c r="L352" i="10" s="1"/>
  <c r="M352" i="10" s="1"/>
  <c r="B372" i="10"/>
  <c r="L372" i="10" s="1"/>
  <c r="M372" i="10" s="1"/>
  <c r="B377" i="10"/>
  <c r="L377" i="10" s="1"/>
  <c r="M377" i="10" s="1"/>
  <c r="B401" i="10"/>
  <c r="L401" i="10" s="1"/>
  <c r="M401" i="10" s="1"/>
  <c r="B321" i="10"/>
  <c r="L321" i="10" s="1"/>
  <c r="M321" i="10" s="1"/>
  <c r="B326" i="10"/>
  <c r="L326" i="10" s="1"/>
  <c r="M326" i="10" s="1"/>
  <c r="B327" i="10"/>
  <c r="L327" i="10" s="1"/>
  <c r="M327" i="10" s="1"/>
  <c r="B346" i="10"/>
  <c r="L346" i="10" s="1"/>
  <c r="M346" i="10" s="1"/>
  <c r="B349" i="10"/>
  <c r="L349" i="10" s="1"/>
  <c r="M349" i="10" s="1"/>
  <c r="B350" i="10"/>
  <c r="L350" i="10" s="1"/>
  <c r="M350" i="10" s="1"/>
  <c r="B351" i="10"/>
  <c r="L351" i="10" s="1"/>
  <c r="M351" i="10" s="1"/>
  <c r="B370" i="10"/>
  <c r="L370" i="10" s="1"/>
  <c r="M370" i="10" s="1"/>
  <c r="B371" i="10"/>
  <c r="L371" i="10" s="1"/>
  <c r="M371" i="10" s="1"/>
  <c r="B373" i="10"/>
  <c r="L373" i="10" s="1"/>
  <c r="M373" i="10" s="1"/>
  <c r="B376" i="10"/>
  <c r="L376" i="10" s="1"/>
  <c r="M376" i="10" s="1"/>
  <c r="B396" i="10"/>
  <c r="L396" i="10" s="1"/>
  <c r="M396" i="10" s="1"/>
  <c r="B400" i="10"/>
  <c r="L400" i="10" s="1"/>
  <c r="M400" i="10" s="1"/>
  <c r="B316" i="10"/>
  <c r="L316" i="10" s="1"/>
  <c r="M316" i="10" s="1"/>
  <c r="B319" i="10"/>
  <c r="L319" i="10" s="1"/>
  <c r="M319" i="10" s="1"/>
  <c r="B338" i="10"/>
  <c r="L338" i="10" s="1"/>
  <c r="M338" i="10" s="1"/>
  <c r="B339" i="10"/>
  <c r="L339" i="10" s="1"/>
  <c r="M339" i="10" s="1"/>
  <c r="B341" i="10"/>
  <c r="L341" i="10" s="1"/>
  <c r="M341" i="10" s="1"/>
  <c r="B344" i="10"/>
  <c r="L344" i="10" s="1"/>
  <c r="M344" i="10" s="1"/>
  <c r="B364" i="10"/>
  <c r="L364" i="10" s="1"/>
  <c r="M364" i="10" s="1"/>
  <c r="B368" i="10"/>
  <c r="L368" i="10" s="1"/>
  <c r="M368" i="10" s="1"/>
  <c r="B388" i="10"/>
  <c r="L388" i="10" s="1"/>
  <c r="M388" i="10" s="1"/>
  <c r="B393" i="10"/>
  <c r="L393" i="10" s="1"/>
  <c r="M393" i="10" s="1"/>
  <c r="B412" i="10"/>
  <c r="L412" i="10" s="1"/>
  <c r="M412" i="10" s="1"/>
  <c r="B414" i="10"/>
  <c r="L414" i="10" s="1"/>
  <c r="M414" i="10" s="1"/>
  <c r="B415" i="10"/>
  <c r="L415" i="10" s="1"/>
  <c r="M415" i="10" s="1"/>
  <c r="B416" i="10"/>
  <c r="L416" i="10" s="1"/>
  <c r="M416" i="10" s="1"/>
  <c r="B417" i="10"/>
  <c r="L417" i="10" s="1"/>
  <c r="M417" i="10" s="1"/>
  <c r="B418" i="10"/>
  <c r="L418" i="10" s="1"/>
  <c r="M418" i="10" s="1"/>
  <c r="B419" i="10"/>
  <c r="L419" i="10" s="1"/>
  <c r="M419" i="10" s="1"/>
  <c r="B437" i="10"/>
  <c r="L437" i="10" s="1"/>
  <c r="M437" i="10" s="1"/>
  <c r="B440" i="10"/>
  <c r="L440" i="10" s="1"/>
  <c r="M440" i="10" s="1"/>
  <c r="E289" i="10"/>
  <c r="B330" i="10"/>
  <c r="L330" i="10" s="1"/>
  <c r="M330" i="10" s="1"/>
  <c r="B331" i="10"/>
  <c r="L331" i="10" s="1"/>
  <c r="M331" i="10" s="1"/>
  <c r="B333" i="10"/>
  <c r="L333" i="10" s="1"/>
  <c r="M333" i="10" s="1"/>
  <c r="B334" i="10"/>
  <c r="L334" i="10" s="1"/>
  <c r="M334" i="10" s="1"/>
  <c r="B335" i="10"/>
  <c r="L335" i="10" s="1"/>
  <c r="M335" i="10" s="1"/>
  <c r="B354" i="10"/>
  <c r="L354" i="10" s="1"/>
  <c r="M354" i="10" s="1"/>
  <c r="B355" i="10"/>
  <c r="L355" i="10" s="1"/>
  <c r="M355" i="10" s="1"/>
  <c r="B357" i="10"/>
  <c r="L357" i="10" s="1"/>
  <c r="M357" i="10" s="1"/>
  <c r="B360" i="10"/>
  <c r="L360" i="10" s="1"/>
  <c r="M360" i="10" s="1"/>
  <c r="B380" i="10"/>
  <c r="L380" i="10" s="1"/>
  <c r="M380" i="10" s="1"/>
  <c r="B384" i="10"/>
  <c r="L384" i="10" s="1"/>
  <c r="M384" i="10" s="1"/>
  <c r="B404" i="10"/>
  <c r="L404" i="10" s="1"/>
  <c r="M404" i="10" s="1"/>
  <c r="B406" i="10"/>
  <c r="L406" i="10" s="1"/>
  <c r="M406" i="10" s="1"/>
  <c r="B407" i="10"/>
  <c r="L407" i="10" s="1"/>
  <c r="M407" i="10" s="1"/>
  <c r="B317" i="10"/>
  <c r="L317" i="10" s="1"/>
  <c r="M317" i="10" s="1"/>
  <c r="B345" i="10"/>
  <c r="L345" i="10" s="1"/>
  <c r="M345" i="10" s="1"/>
  <c r="B409" i="10"/>
  <c r="L409" i="10" s="1"/>
  <c r="M409" i="10" s="1"/>
  <c r="B410" i="10"/>
  <c r="L410" i="10" s="1"/>
  <c r="M410" i="10" s="1"/>
  <c r="B411" i="10"/>
  <c r="L411" i="10" s="1"/>
  <c r="M411" i="10" s="1"/>
  <c r="B433" i="10"/>
  <c r="L433" i="10" s="1"/>
  <c r="M433" i="10" s="1"/>
  <c r="B445" i="10"/>
  <c r="L445" i="10" s="1"/>
  <c r="M445" i="10" s="1"/>
  <c r="B446" i="10"/>
  <c r="L446" i="10" s="1"/>
  <c r="M446" i="10" s="1"/>
  <c r="B447" i="10"/>
  <c r="L447" i="10" s="1"/>
  <c r="M447" i="10" s="1"/>
  <c r="B448" i="10"/>
  <c r="L448" i="10" s="1"/>
  <c r="M448" i="10" s="1"/>
  <c r="B449" i="10"/>
  <c r="L449" i="10" s="1"/>
  <c r="M449" i="10" s="1"/>
  <c r="B464" i="10"/>
  <c r="L464" i="10" s="1"/>
  <c r="M464" i="10" s="1"/>
  <c r="B476" i="10"/>
  <c r="L476" i="10" s="1"/>
  <c r="M476" i="10" s="1"/>
  <c r="B477" i="10"/>
  <c r="L477" i="10" s="1"/>
  <c r="M477" i="10" s="1"/>
  <c r="B478" i="10"/>
  <c r="L478" i="10" s="1"/>
  <c r="M478" i="10" s="1"/>
  <c r="B479" i="10"/>
  <c r="L479" i="10" s="1"/>
  <c r="M479" i="10" s="1"/>
  <c r="B480" i="10"/>
  <c r="L480" i="10" s="1"/>
  <c r="M480" i="10" s="1"/>
  <c r="B481" i="10"/>
  <c r="L481" i="10" s="1"/>
  <c r="M481" i="10" s="1"/>
  <c r="B496" i="10"/>
  <c r="L496" i="10" s="1"/>
  <c r="M496" i="10" s="1"/>
  <c r="B508" i="10"/>
  <c r="L508" i="10" s="1"/>
  <c r="M508" i="10" s="1"/>
  <c r="B509" i="10"/>
  <c r="L509" i="10" s="1"/>
  <c r="M509" i="10" s="1"/>
  <c r="B510" i="10"/>
  <c r="L510" i="10" s="1"/>
  <c r="M510" i="10" s="1"/>
  <c r="B511" i="10"/>
  <c r="L511" i="10" s="1"/>
  <c r="M511" i="10" s="1"/>
  <c r="B512" i="10"/>
  <c r="L512" i="10" s="1"/>
  <c r="M512" i="10" s="1"/>
  <c r="B513" i="10"/>
  <c r="L513" i="10" s="1"/>
  <c r="M513" i="10" s="1"/>
  <c r="B528" i="10"/>
  <c r="L528" i="10" s="1"/>
  <c r="M528" i="10" s="1"/>
  <c r="B540" i="10"/>
  <c r="L540" i="10" s="1"/>
  <c r="M540" i="10" s="1"/>
  <c r="B541" i="10"/>
  <c r="L541" i="10" s="1"/>
  <c r="M541" i="10" s="1"/>
  <c r="B542" i="10"/>
  <c r="L542" i="10" s="1"/>
  <c r="M542" i="10" s="1"/>
  <c r="B543" i="10"/>
  <c r="L543" i="10" s="1"/>
  <c r="M543" i="10" s="1"/>
  <c r="B544" i="10"/>
  <c r="L544" i="10" s="1"/>
  <c r="M544" i="10" s="1"/>
  <c r="B545" i="10"/>
  <c r="L545" i="10" s="1"/>
  <c r="M545" i="10" s="1"/>
  <c r="B560" i="10"/>
  <c r="L560" i="10" s="1"/>
  <c r="M560" i="10" s="1"/>
  <c r="B572" i="10"/>
  <c r="L572" i="10" s="1"/>
  <c r="M572" i="10" s="1"/>
  <c r="B573" i="10"/>
  <c r="L573" i="10" s="1"/>
  <c r="M573" i="10" s="1"/>
  <c r="B574" i="10"/>
  <c r="L574" i="10" s="1"/>
  <c r="M574" i="10" s="1"/>
  <c r="B575" i="10"/>
  <c r="L575" i="10" s="1"/>
  <c r="M575" i="10" s="1"/>
  <c r="B576" i="10"/>
  <c r="L576" i="10" s="1"/>
  <c r="M576" i="10" s="1"/>
  <c r="B577" i="10"/>
  <c r="L577" i="10" s="1"/>
  <c r="M577" i="10" s="1"/>
  <c r="B589" i="10"/>
  <c r="L589" i="10" s="1"/>
  <c r="M589" i="10" s="1"/>
  <c r="B590" i="10"/>
  <c r="L590" i="10" s="1"/>
  <c r="M590" i="10" s="1"/>
  <c r="B591" i="10"/>
  <c r="L591" i="10" s="1"/>
  <c r="M591" i="10" s="1"/>
  <c r="B592" i="10"/>
  <c r="L592" i="10" s="1"/>
  <c r="M592" i="10" s="1"/>
  <c r="B593" i="10"/>
  <c r="L593" i="10" s="1"/>
  <c r="M593" i="10" s="1"/>
  <c r="B605" i="10"/>
  <c r="L605" i="10" s="1"/>
  <c r="M605" i="10" s="1"/>
  <c r="B606" i="10"/>
  <c r="L606" i="10" s="1"/>
  <c r="M606" i="10" s="1"/>
  <c r="B607" i="10"/>
  <c r="L607" i="10" s="1"/>
  <c r="M607" i="10" s="1"/>
  <c r="B608" i="10"/>
  <c r="L608" i="10" s="1"/>
  <c r="M608" i="10" s="1"/>
  <c r="B609" i="10"/>
  <c r="L609" i="10" s="1"/>
  <c r="M609" i="10" s="1"/>
  <c r="B621" i="10"/>
  <c r="L621" i="10" s="1"/>
  <c r="M621" i="10" s="1"/>
  <c r="B622" i="10"/>
  <c r="L622" i="10" s="1"/>
  <c r="M622" i="10" s="1"/>
  <c r="B623" i="10"/>
  <c r="L623" i="10" s="1"/>
  <c r="M623" i="10" s="1"/>
  <c r="B624" i="10"/>
  <c r="L624" i="10" s="1"/>
  <c r="M624" i="10" s="1"/>
  <c r="B625" i="10"/>
  <c r="L625" i="10" s="1"/>
  <c r="M625" i="10" s="1"/>
  <c r="B637" i="10"/>
  <c r="L637" i="10" s="1"/>
  <c r="M637" i="10" s="1"/>
  <c r="B638" i="10"/>
  <c r="L638" i="10" s="1"/>
  <c r="M638" i="10" s="1"/>
  <c r="B639" i="10"/>
  <c r="L639" i="10" s="1"/>
  <c r="M639" i="10" s="1"/>
  <c r="B640" i="10"/>
  <c r="L640" i="10" s="1"/>
  <c r="M640" i="10" s="1"/>
  <c r="B641" i="10"/>
  <c r="L641" i="10" s="1"/>
  <c r="M641" i="10" s="1"/>
  <c r="B332" i="10"/>
  <c r="L332" i="10" s="1"/>
  <c r="M332" i="10" s="1"/>
  <c r="B337" i="10"/>
  <c r="L337" i="10" s="1"/>
  <c r="M337" i="10" s="1"/>
  <c r="B356" i="10"/>
  <c r="L356" i="10" s="1"/>
  <c r="M356" i="10" s="1"/>
  <c r="B365" i="10"/>
  <c r="L365" i="10" s="1"/>
  <c r="M365" i="10" s="1"/>
  <c r="B366" i="10"/>
  <c r="L366" i="10" s="1"/>
  <c r="M366" i="10" s="1"/>
  <c r="B367" i="10"/>
  <c r="L367" i="10" s="1"/>
  <c r="M367" i="10" s="1"/>
  <c r="B374" i="10"/>
  <c r="L374" i="10" s="1"/>
  <c r="M374" i="10" s="1"/>
  <c r="B375" i="10"/>
  <c r="L375" i="10" s="1"/>
  <c r="M375" i="10" s="1"/>
  <c r="B402" i="10"/>
  <c r="L402" i="10" s="1"/>
  <c r="M402" i="10" s="1"/>
  <c r="B403" i="10"/>
  <c r="L403" i="10" s="1"/>
  <c r="M403" i="10" s="1"/>
  <c r="B408" i="10"/>
  <c r="L408" i="10" s="1"/>
  <c r="M408" i="10" s="1"/>
  <c r="B432" i="10"/>
  <c r="L432" i="10" s="1"/>
  <c r="M432" i="10" s="1"/>
  <c r="B444" i="10"/>
  <c r="L444" i="10" s="1"/>
  <c r="M444" i="10" s="1"/>
  <c r="B461" i="10"/>
  <c r="L461" i="10" s="1"/>
  <c r="M461" i="10" s="1"/>
  <c r="B462" i="10"/>
  <c r="L462" i="10" s="1"/>
  <c r="M462" i="10" s="1"/>
  <c r="B463" i="10"/>
  <c r="L463" i="10" s="1"/>
  <c r="M463" i="10" s="1"/>
  <c r="B473" i="10"/>
  <c r="L473" i="10" s="1"/>
  <c r="M473" i="10" s="1"/>
  <c r="B474" i="10"/>
  <c r="L474" i="10" s="1"/>
  <c r="M474" i="10" s="1"/>
  <c r="B475" i="10"/>
  <c r="L475" i="10" s="1"/>
  <c r="M475" i="10" s="1"/>
  <c r="B492" i="10"/>
  <c r="L492" i="10" s="1"/>
  <c r="M492" i="10" s="1"/>
  <c r="B493" i="10"/>
  <c r="L493" i="10" s="1"/>
  <c r="M493" i="10" s="1"/>
  <c r="B494" i="10"/>
  <c r="L494" i="10" s="1"/>
  <c r="M494" i="10" s="1"/>
  <c r="B495" i="10"/>
  <c r="L495" i="10" s="1"/>
  <c r="M495" i="10" s="1"/>
  <c r="B505" i="10"/>
  <c r="L505" i="10" s="1"/>
  <c r="M505" i="10" s="1"/>
  <c r="B506" i="10"/>
  <c r="L506" i="10" s="1"/>
  <c r="M506" i="10" s="1"/>
  <c r="B507" i="10"/>
  <c r="L507" i="10" s="1"/>
  <c r="M507" i="10" s="1"/>
  <c r="B524" i="10"/>
  <c r="L524" i="10" s="1"/>
  <c r="M524" i="10" s="1"/>
  <c r="B525" i="10"/>
  <c r="L525" i="10" s="1"/>
  <c r="M525" i="10" s="1"/>
  <c r="B526" i="10"/>
  <c r="L526" i="10" s="1"/>
  <c r="M526" i="10" s="1"/>
  <c r="B527" i="10"/>
  <c r="L527" i="10" s="1"/>
  <c r="M527" i="10" s="1"/>
  <c r="B537" i="10"/>
  <c r="L537" i="10" s="1"/>
  <c r="M537" i="10" s="1"/>
  <c r="B538" i="10"/>
  <c r="L538" i="10" s="1"/>
  <c r="M538" i="10" s="1"/>
  <c r="B539" i="10"/>
  <c r="L539" i="10" s="1"/>
  <c r="M539" i="10" s="1"/>
  <c r="B556" i="10"/>
  <c r="L556" i="10" s="1"/>
  <c r="M556" i="10" s="1"/>
  <c r="B557" i="10"/>
  <c r="L557" i="10" s="1"/>
  <c r="M557" i="10" s="1"/>
  <c r="B558" i="10"/>
  <c r="L558" i="10" s="1"/>
  <c r="M558" i="10" s="1"/>
  <c r="B559" i="10"/>
  <c r="L559" i="10" s="1"/>
  <c r="M559" i="10" s="1"/>
  <c r="B569" i="10"/>
  <c r="L569" i="10" s="1"/>
  <c r="M569" i="10" s="1"/>
  <c r="B570" i="10"/>
  <c r="L570" i="10" s="1"/>
  <c r="M570" i="10" s="1"/>
  <c r="B571" i="10"/>
  <c r="L571" i="10" s="1"/>
  <c r="M571" i="10" s="1"/>
  <c r="B588" i="10"/>
  <c r="L588" i="10" s="1"/>
  <c r="M588" i="10" s="1"/>
  <c r="B604" i="10"/>
  <c r="L604" i="10" s="1"/>
  <c r="M604" i="10" s="1"/>
  <c r="B620" i="10"/>
  <c r="L620" i="10" s="1"/>
  <c r="M620" i="10" s="1"/>
  <c r="B636" i="10"/>
  <c r="L636" i="10" s="1"/>
  <c r="M636" i="10" s="1"/>
  <c r="B320" i="10"/>
  <c r="L320" i="10" s="1"/>
  <c r="M320" i="10" s="1"/>
  <c r="B342" i="10"/>
  <c r="L342" i="10" s="1"/>
  <c r="M342" i="10" s="1"/>
  <c r="B343" i="10"/>
  <c r="L343" i="10" s="1"/>
  <c r="M343" i="10" s="1"/>
  <c r="B362" i="10"/>
  <c r="L362" i="10" s="1"/>
  <c r="M362" i="10" s="1"/>
  <c r="B363" i="10"/>
  <c r="L363" i="10" s="1"/>
  <c r="M363" i="10" s="1"/>
  <c r="B391" i="10"/>
  <c r="L391" i="10" s="1"/>
  <c r="M391" i="10" s="1"/>
  <c r="B430" i="10"/>
  <c r="L430" i="10" s="1"/>
  <c r="M430" i="10" s="1"/>
  <c r="B458" i="10"/>
  <c r="L458" i="10" s="1"/>
  <c r="M458" i="10" s="1"/>
  <c r="B459" i="10"/>
  <c r="L459" i="10" s="1"/>
  <c r="M459" i="10" s="1"/>
  <c r="B470" i="10"/>
  <c r="L470" i="10" s="1"/>
  <c r="M470" i="10" s="1"/>
  <c r="B471" i="10"/>
  <c r="L471" i="10" s="1"/>
  <c r="M471" i="10" s="1"/>
  <c r="B488" i="10"/>
  <c r="L488" i="10" s="1"/>
  <c r="M488" i="10" s="1"/>
  <c r="B502" i="10"/>
  <c r="L502" i="10" s="1"/>
  <c r="M502" i="10" s="1"/>
  <c r="B503" i="10"/>
  <c r="L503" i="10" s="1"/>
  <c r="M503" i="10" s="1"/>
  <c r="B520" i="10"/>
  <c r="L520" i="10" s="1"/>
  <c r="M520" i="10" s="1"/>
  <c r="B534" i="10"/>
  <c r="L534" i="10" s="1"/>
  <c r="M534" i="10" s="1"/>
  <c r="B535" i="10"/>
  <c r="L535" i="10" s="1"/>
  <c r="M535" i="10" s="1"/>
  <c r="B552" i="10"/>
  <c r="L552" i="10" s="1"/>
  <c r="M552" i="10" s="1"/>
  <c r="B566" i="10"/>
  <c r="L566" i="10" s="1"/>
  <c r="M566" i="10" s="1"/>
  <c r="B567" i="10"/>
  <c r="L567" i="10" s="1"/>
  <c r="M567" i="10" s="1"/>
  <c r="B585" i="10"/>
  <c r="L585" i="10" s="1"/>
  <c r="M585" i="10" s="1"/>
  <c r="B601" i="10"/>
  <c r="L601" i="10" s="1"/>
  <c r="M601" i="10" s="1"/>
  <c r="B617" i="10"/>
  <c r="L617" i="10" s="1"/>
  <c r="M617" i="10" s="1"/>
  <c r="B633" i="10"/>
  <c r="L633" i="10" s="1"/>
  <c r="M633" i="10" s="1"/>
  <c r="B649" i="10"/>
  <c r="L649" i="10" s="1"/>
  <c r="M649" i="10" s="1"/>
  <c r="B329" i="10"/>
  <c r="L329" i="10" s="1"/>
  <c r="M329" i="10" s="1"/>
  <c r="B353" i="10"/>
  <c r="L353" i="10" s="1"/>
  <c r="M353" i="10" s="1"/>
  <c r="B369" i="10"/>
  <c r="L369" i="10" s="1"/>
  <c r="M369" i="10" s="1"/>
  <c r="B386" i="10"/>
  <c r="L386" i="10" s="1"/>
  <c r="M386" i="10" s="1"/>
  <c r="B387" i="10"/>
  <c r="L387" i="10" s="1"/>
  <c r="M387" i="10" s="1"/>
  <c r="B397" i="10"/>
  <c r="L397" i="10" s="1"/>
  <c r="M397" i="10" s="1"/>
  <c r="B398" i="10"/>
  <c r="L398" i="10" s="1"/>
  <c r="M398" i="10" s="1"/>
  <c r="B399" i="10"/>
  <c r="L399" i="10" s="1"/>
  <c r="M399" i="10" s="1"/>
  <c r="B405" i="10"/>
  <c r="L405" i="10" s="1"/>
  <c r="M405" i="10" s="1"/>
  <c r="B426" i="10"/>
  <c r="L426" i="10" s="1"/>
  <c r="M426" i="10" s="1"/>
  <c r="B427" i="10"/>
  <c r="L427" i="10" s="1"/>
  <c r="M427" i="10" s="1"/>
  <c r="B436" i="10"/>
  <c r="L436" i="10" s="1"/>
  <c r="M436" i="10" s="1"/>
  <c r="B452" i="10"/>
  <c r="L452" i="10" s="1"/>
  <c r="M452" i="10" s="1"/>
  <c r="B453" i="10"/>
  <c r="L453" i="10" s="1"/>
  <c r="M453" i="10" s="1"/>
  <c r="B454" i="10"/>
  <c r="L454" i="10" s="1"/>
  <c r="M454" i="10" s="1"/>
  <c r="B455" i="10"/>
  <c r="L455" i="10" s="1"/>
  <c r="M455" i="10" s="1"/>
  <c r="B466" i="10"/>
  <c r="L466" i="10" s="1"/>
  <c r="M466" i="10" s="1"/>
  <c r="B467" i="10"/>
  <c r="L467" i="10" s="1"/>
  <c r="M467" i="10" s="1"/>
  <c r="B484" i="10"/>
  <c r="L484" i="10" s="1"/>
  <c r="M484" i="10" s="1"/>
  <c r="B498" i="10"/>
  <c r="L498" i="10" s="1"/>
  <c r="M498" i="10" s="1"/>
  <c r="B499" i="10"/>
  <c r="L499" i="10" s="1"/>
  <c r="M499" i="10" s="1"/>
  <c r="B516" i="10"/>
  <c r="L516" i="10" s="1"/>
  <c r="M516" i="10" s="1"/>
  <c r="B530" i="10"/>
  <c r="L530" i="10" s="1"/>
  <c r="M530" i="10" s="1"/>
  <c r="B531" i="10"/>
  <c r="L531" i="10" s="1"/>
  <c r="M531" i="10" s="1"/>
  <c r="B548" i="10"/>
  <c r="L548" i="10" s="1"/>
  <c r="M548" i="10" s="1"/>
  <c r="B562" i="10"/>
  <c r="L562" i="10" s="1"/>
  <c r="M562" i="10" s="1"/>
  <c r="B563" i="10"/>
  <c r="L563" i="10" s="1"/>
  <c r="M563" i="10" s="1"/>
  <c r="B580" i="10"/>
  <c r="L580" i="10" s="1"/>
  <c r="M580" i="10" s="1"/>
  <c r="B596" i="10"/>
  <c r="L596" i="10" s="1"/>
  <c r="M596" i="10" s="1"/>
  <c r="B612" i="10"/>
  <c r="L612" i="10" s="1"/>
  <c r="M612" i="10" s="1"/>
  <c r="B628" i="10"/>
  <c r="L628" i="10" s="1"/>
  <c r="M628" i="10" s="1"/>
  <c r="B644" i="10"/>
  <c r="L644" i="10" s="1"/>
  <c r="M644" i="10" s="1"/>
  <c r="B420" i="10"/>
  <c r="L420" i="10" s="1"/>
  <c r="M420" i="10" s="1"/>
  <c r="B358" i="10"/>
  <c r="L358" i="10" s="1"/>
  <c r="M358" i="10" s="1"/>
  <c r="B359" i="10"/>
  <c r="L359" i="10" s="1"/>
  <c r="M359" i="10" s="1"/>
  <c r="B385" i="10"/>
  <c r="L385" i="10" s="1"/>
  <c r="M385" i="10" s="1"/>
  <c r="B394" i="10"/>
  <c r="L394" i="10" s="1"/>
  <c r="M394" i="10" s="1"/>
  <c r="B395" i="10"/>
  <c r="L395" i="10" s="1"/>
  <c r="M395" i="10" s="1"/>
  <c r="B421" i="10"/>
  <c r="L421" i="10" s="1"/>
  <c r="M421" i="10" s="1"/>
  <c r="B422" i="10"/>
  <c r="L422" i="10" s="1"/>
  <c r="M422" i="10" s="1"/>
  <c r="B423" i="10"/>
  <c r="L423" i="10" s="1"/>
  <c r="M423" i="10" s="1"/>
  <c r="B424" i="10"/>
  <c r="L424" i="10" s="1"/>
  <c r="M424" i="10" s="1"/>
  <c r="B425" i="10"/>
  <c r="L425" i="10" s="1"/>
  <c r="M425" i="10" s="1"/>
  <c r="B434" i="10"/>
  <c r="L434" i="10" s="1"/>
  <c r="M434" i="10" s="1"/>
  <c r="B435" i="10"/>
  <c r="L435" i="10" s="1"/>
  <c r="M435" i="10" s="1"/>
  <c r="B450" i="10"/>
  <c r="L450" i="10" s="1"/>
  <c r="M450" i="10" s="1"/>
  <c r="B451" i="10"/>
  <c r="L451" i="10" s="1"/>
  <c r="M451" i="10" s="1"/>
  <c r="B465" i="10"/>
  <c r="L465" i="10" s="1"/>
  <c r="M465" i="10" s="1"/>
  <c r="B482" i="10"/>
  <c r="L482" i="10" s="1"/>
  <c r="M482" i="10" s="1"/>
  <c r="B483" i="10"/>
  <c r="L483" i="10" s="1"/>
  <c r="M483" i="10" s="1"/>
  <c r="B497" i="10"/>
  <c r="L497" i="10" s="1"/>
  <c r="M497" i="10" s="1"/>
  <c r="B514" i="10"/>
  <c r="L514" i="10" s="1"/>
  <c r="M514" i="10" s="1"/>
  <c r="B515" i="10"/>
  <c r="L515" i="10" s="1"/>
  <c r="M515" i="10" s="1"/>
  <c r="B529" i="10"/>
  <c r="L529" i="10" s="1"/>
  <c r="M529" i="10" s="1"/>
  <c r="B546" i="10"/>
  <c r="L546" i="10" s="1"/>
  <c r="M546" i="10" s="1"/>
  <c r="B547" i="10"/>
  <c r="L547" i="10" s="1"/>
  <c r="M547" i="10" s="1"/>
  <c r="B561" i="10"/>
  <c r="L561" i="10" s="1"/>
  <c r="M561" i="10" s="1"/>
  <c r="B578" i="10"/>
  <c r="L578" i="10" s="1"/>
  <c r="M578" i="10" s="1"/>
  <c r="B579" i="10"/>
  <c r="L579" i="10" s="1"/>
  <c r="M579" i="10" s="1"/>
  <c r="B594" i="10"/>
  <c r="L594" i="10" s="1"/>
  <c r="M594" i="10" s="1"/>
  <c r="B595" i="10"/>
  <c r="L595" i="10" s="1"/>
  <c r="M595" i="10" s="1"/>
  <c r="B610" i="10"/>
  <c r="L610" i="10" s="1"/>
  <c r="M610" i="10" s="1"/>
  <c r="B611" i="10"/>
  <c r="L611" i="10" s="1"/>
  <c r="M611" i="10" s="1"/>
  <c r="B626" i="10"/>
  <c r="L626" i="10" s="1"/>
  <c r="M626" i="10" s="1"/>
  <c r="B627" i="10"/>
  <c r="L627" i="10" s="1"/>
  <c r="M627" i="10" s="1"/>
  <c r="B642" i="10"/>
  <c r="L642" i="10" s="1"/>
  <c r="M642" i="10" s="1"/>
  <c r="B643" i="10"/>
  <c r="L643" i="10" s="1"/>
  <c r="M643" i="10" s="1"/>
  <c r="B315" i="10"/>
  <c r="L315" i="10" s="1"/>
  <c r="M315" i="10" s="1"/>
  <c r="B340" i="10"/>
  <c r="L340" i="10" s="1"/>
  <c r="M340" i="10" s="1"/>
  <c r="B378" i="10"/>
  <c r="L378" i="10" s="1"/>
  <c r="M378" i="10" s="1"/>
  <c r="B429" i="10"/>
  <c r="L429" i="10" s="1"/>
  <c r="M429" i="10" s="1"/>
  <c r="B439" i="10"/>
  <c r="L439" i="10" s="1"/>
  <c r="M439" i="10" s="1"/>
  <c r="B549" i="10"/>
  <c r="L549" i="10" s="1"/>
  <c r="M549" i="10" s="1"/>
  <c r="B582" i="10"/>
  <c r="L582" i="10" s="1"/>
  <c r="M582" i="10" s="1"/>
  <c r="B598" i="10"/>
  <c r="L598" i="10" s="1"/>
  <c r="M598" i="10" s="1"/>
  <c r="B614" i="10"/>
  <c r="L614" i="10" s="1"/>
  <c r="M614" i="10" s="1"/>
  <c r="B630" i="10"/>
  <c r="L630" i="10" s="1"/>
  <c r="M630" i="10" s="1"/>
  <c r="B646" i="10"/>
  <c r="L646" i="10" s="1"/>
  <c r="M646" i="10" s="1"/>
  <c r="E318" i="10"/>
  <c r="B468" i="10"/>
  <c r="L468" i="10" s="1"/>
  <c r="M468" i="10" s="1"/>
  <c r="B501" i="10"/>
  <c r="L501" i="10" s="1"/>
  <c r="M501" i="10" s="1"/>
  <c r="B521" i="10"/>
  <c r="L521" i="10" s="1"/>
  <c r="M521" i="10" s="1"/>
  <c r="B523" i="10"/>
  <c r="L523" i="10" s="1"/>
  <c r="M523" i="10" s="1"/>
  <c r="B324" i="10"/>
  <c r="L324" i="10" s="1"/>
  <c r="M324" i="10" s="1"/>
  <c r="B383" i="10"/>
  <c r="L383" i="10" s="1"/>
  <c r="M383" i="10" s="1"/>
  <c r="B443" i="10"/>
  <c r="L443" i="10" s="1"/>
  <c r="M443" i="10" s="1"/>
  <c r="B564" i="10"/>
  <c r="L564" i="10" s="1"/>
  <c r="M564" i="10" s="1"/>
  <c r="B392" i="10"/>
  <c r="L392" i="10" s="1"/>
  <c r="M392" i="10" s="1"/>
  <c r="B536" i="10"/>
  <c r="L536" i="10" s="1"/>
  <c r="M536" i="10" s="1"/>
  <c r="B648" i="10"/>
  <c r="L648" i="10" s="1"/>
  <c r="M648" i="10" s="1"/>
  <c r="B390" i="10"/>
  <c r="L390" i="10" s="1"/>
  <c r="M390" i="10" s="1"/>
  <c r="B428" i="10"/>
  <c r="L428" i="10" s="1"/>
  <c r="M428" i="10" s="1"/>
  <c r="B438" i="10"/>
  <c r="L438" i="10" s="1"/>
  <c r="M438" i="10" s="1"/>
  <c r="B469" i="10"/>
  <c r="L469" i="10" s="1"/>
  <c r="M469" i="10" s="1"/>
  <c r="B489" i="10"/>
  <c r="L489" i="10" s="1"/>
  <c r="M489" i="10" s="1"/>
  <c r="B490" i="10"/>
  <c r="L490" i="10" s="1"/>
  <c r="M490" i="10" s="1"/>
  <c r="B491" i="10"/>
  <c r="L491" i="10" s="1"/>
  <c r="M491" i="10" s="1"/>
  <c r="B581" i="10"/>
  <c r="L581" i="10" s="1"/>
  <c r="M581" i="10" s="1"/>
  <c r="B597" i="10"/>
  <c r="L597" i="10" s="1"/>
  <c r="M597" i="10" s="1"/>
  <c r="B613" i="10"/>
  <c r="L613" i="10" s="1"/>
  <c r="M613" i="10" s="1"/>
  <c r="B629" i="10"/>
  <c r="L629" i="10" s="1"/>
  <c r="M629" i="10" s="1"/>
  <c r="B645" i="10"/>
  <c r="L645" i="10" s="1"/>
  <c r="M645" i="10" s="1"/>
  <c r="B389" i="10"/>
  <c r="L389" i="10" s="1"/>
  <c r="M389" i="10" s="1"/>
  <c r="B522" i="10"/>
  <c r="L522" i="10" s="1"/>
  <c r="M522" i="10" s="1"/>
  <c r="B382" i="10"/>
  <c r="L382" i="10" s="1"/>
  <c r="M382" i="10" s="1"/>
  <c r="B431" i="10"/>
  <c r="L431" i="10" s="1"/>
  <c r="M431" i="10" s="1"/>
  <c r="B441" i="10"/>
  <c r="L441" i="10" s="1"/>
  <c r="M441" i="10" s="1"/>
  <c r="B456" i="10"/>
  <c r="L456" i="10" s="1"/>
  <c r="M456" i="10" s="1"/>
  <c r="B504" i="10"/>
  <c r="L504" i="10" s="1"/>
  <c r="M504" i="10" s="1"/>
  <c r="B519" i="10"/>
  <c r="L519" i="10" s="1"/>
  <c r="M519" i="10" s="1"/>
  <c r="B551" i="10"/>
  <c r="L551" i="10" s="1"/>
  <c r="M551" i="10" s="1"/>
  <c r="B584" i="10"/>
  <c r="L584" i="10" s="1"/>
  <c r="M584" i="10" s="1"/>
  <c r="B361" i="10"/>
  <c r="L361" i="10" s="1"/>
  <c r="M361" i="10" s="1"/>
  <c r="B500" i="10"/>
  <c r="L500" i="10" s="1"/>
  <c r="M500" i="10" s="1"/>
  <c r="B533" i="10"/>
  <c r="L533" i="10" s="1"/>
  <c r="M533" i="10" s="1"/>
  <c r="B553" i="10"/>
  <c r="L553" i="10" s="1"/>
  <c r="M553" i="10" s="1"/>
  <c r="B554" i="10"/>
  <c r="L554" i="10" s="1"/>
  <c r="M554" i="10" s="1"/>
  <c r="B555" i="10"/>
  <c r="L555" i="10" s="1"/>
  <c r="M555" i="10" s="1"/>
  <c r="B586" i="10"/>
  <c r="L586" i="10" s="1"/>
  <c r="M586" i="10" s="1"/>
  <c r="B587" i="10"/>
  <c r="L587" i="10" s="1"/>
  <c r="M587" i="10" s="1"/>
  <c r="B602" i="10"/>
  <c r="L602" i="10" s="1"/>
  <c r="M602" i="10" s="1"/>
  <c r="B603" i="10"/>
  <c r="L603" i="10" s="1"/>
  <c r="M603" i="10" s="1"/>
  <c r="B618" i="10"/>
  <c r="L618" i="10" s="1"/>
  <c r="M618" i="10" s="1"/>
  <c r="B619" i="10"/>
  <c r="L619" i="10" s="1"/>
  <c r="M619" i="10" s="1"/>
  <c r="B634" i="10"/>
  <c r="L634" i="10" s="1"/>
  <c r="M634" i="10" s="1"/>
  <c r="B635" i="10"/>
  <c r="L635" i="10" s="1"/>
  <c r="M635" i="10" s="1"/>
  <c r="B650" i="10"/>
  <c r="L650" i="10" s="1"/>
  <c r="M650" i="10" s="1"/>
  <c r="B457" i="10"/>
  <c r="L457" i="10" s="1"/>
  <c r="M457" i="10" s="1"/>
  <c r="B472" i="10"/>
  <c r="L472" i="10" s="1"/>
  <c r="M472" i="10" s="1"/>
  <c r="B487" i="10"/>
  <c r="L487" i="10" s="1"/>
  <c r="M487" i="10" s="1"/>
  <c r="B532" i="10"/>
  <c r="L532" i="10" s="1"/>
  <c r="M532" i="10" s="1"/>
  <c r="B565" i="10"/>
  <c r="L565" i="10" s="1"/>
  <c r="M565" i="10" s="1"/>
  <c r="B336" i="10"/>
  <c r="L336" i="10" s="1"/>
  <c r="M336" i="10" s="1"/>
  <c r="B379" i="10"/>
  <c r="L379" i="10" s="1"/>
  <c r="M379" i="10" s="1"/>
  <c r="B413" i="10"/>
  <c r="L413" i="10" s="1"/>
  <c r="M413" i="10" s="1"/>
  <c r="B460" i="10"/>
  <c r="L460" i="10" s="1"/>
  <c r="M460" i="10" s="1"/>
  <c r="B517" i="10"/>
  <c r="L517" i="10" s="1"/>
  <c r="M517" i="10" s="1"/>
  <c r="B550" i="10"/>
  <c r="L550" i="10" s="1"/>
  <c r="M550" i="10" s="1"/>
  <c r="B568" i="10"/>
  <c r="L568" i="10" s="1"/>
  <c r="M568" i="10" s="1"/>
  <c r="B583" i="10"/>
  <c r="L583" i="10" s="1"/>
  <c r="M583" i="10" s="1"/>
  <c r="B599" i="10"/>
  <c r="L599" i="10" s="1"/>
  <c r="M599" i="10" s="1"/>
  <c r="B615" i="10"/>
  <c r="L615" i="10" s="1"/>
  <c r="M615" i="10" s="1"/>
  <c r="B631" i="10"/>
  <c r="L631" i="10" s="1"/>
  <c r="M631" i="10" s="1"/>
  <c r="B647" i="10"/>
  <c r="L647" i="10" s="1"/>
  <c r="M647" i="10" s="1"/>
  <c r="B381" i="10"/>
  <c r="L381" i="10" s="1"/>
  <c r="M381" i="10" s="1"/>
  <c r="B442" i="10"/>
  <c r="L442" i="10" s="1"/>
  <c r="M442" i="10" s="1"/>
  <c r="B486" i="10"/>
  <c r="L486" i="10" s="1"/>
  <c r="M486" i="10" s="1"/>
  <c r="B485" i="10"/>
  <c r="L485" i="10" s="1"/>
  <c r="M485" i="10" s="1"/>
  <c r="B518" i="10"/>
  <c r="L518" i="10" s="1"/>
  <c r="M518" i="10" s="1"/>
  <c r="B600" i="10"/>
  <c r="L600" i="10" s="1"/>
  <c r="M600" i="10" s="1"/>
  <c r="B616" i="10"/>
  <c r="L616" i="10" s="1"/>
  <c r="M616" i="10" s="1"/>
  <c r="B632" i="10"/>
  <c r="L632" i="10" s="1"/>
  <c r="M632" i="10" s="1"/>
  <c r="B47" i="4"/>
  <c r="B47" i="5" s="1"/>
  <c r="M47" i="5" s="1"/>
  <c r="B43" i="4"/>
  <c r="B43" i="5" s="1"/>
  <c r="M43" i="5" s="1"/>
  <c r="B275" i="10"/>
  <c r="L275" i="10" s="1"/>
  <c r="M275" i="10" s="1"/>
  <c r="E211" i="10"/>
  <c r="B250" i="10"/>
  <c r="L250" i="10" s="1"/>
  <c r="M250" i="10" s="1"/>
  <c r="B205" i="4"/>
  <c r="B205" i="5" s="1"/>
  <c r="M205" i="5" s="1"/>
  <c r="B261" i="10"/>
  <c r="L261" i="10" s="1"/>
  <c r="M261" i="10" s="1"/>
  <c r="B51" i="4"/>
  <c r="B51" i="5" s="1"/>
  <c r="M51" i="5" s="1"/>
  <c r="B242" i="10"/>
  <c r="L242" i="10" s="1"/>
  <c r="M242" i="10" s="1"/>
  <c r="B38" i="4"/>
  <c r="B38" i="5" s="1"/>
  <c r="M38" i="5" s="1"/>
  <c r="B46" i="4"/>
  <c r="B46" i="5" s="1"/>
  <c r="M46" i="5" s="1"/>
  <c r="B42" i="4"/>
  <c r="B42" i="5" s="1"/>
  <c r="M42" i="5" s="1"/>
  <c r="B258" i="10"/>
  <c r="L258" i="10" s="1"/>
  <c r="M258" i="10" s="1"/>
  <c r="B49" i="4"/>
  <c r="B49" i="5" s="1"/>
  <c r="M49" i="5" s="1"/>
  <c r="B32" i="10"/>
  <c r="L32" i="10" s="1"/>
  <c r="M32" i="10" s="1"/>
  <c r="B186" i="4"/>
  <c r="B186" i="5" s="1"/>
  <c r="M186" i="5" s="1"/>
  <c r="B260" i="10"/>
  <c r="L260" i="10" s="1"/>
  <c r="M260" i="10" s="1"/>
  <c r="B37" i="4"/>
  <c r="B37" i="5" s="1"/>
  <c r="M37" i="5" s="1"/>
  <c r="B262" i="10"/>
  <c r="L262" i="10" s="1"/>
  <c r="M262" i="10" s="1"/>
  <c r="B53" i="4"/>
  <c r="B53" i="5" s="1"/>
  <c r="M53" i="5" s="1"/>
  <c r="B248" i="10"/>
  <c r="L248" i="10" s="1"/>
  <c r="M248" i="10" s="1"/>
  <c r="E237" i="10"/>
  <c r="B30" i="4"/>
  <c r="B30" i="5" s="1"/>
  <c r="M30" i="5" s="1"/>
  <c r="B44" i="4"/>
  <c r="B44" i="5" s="1"/>
  <c r="M44" i="5" s="1"/>
  <c r="B196" i="4"/>
  <c r="B196" i="5" s="1"/>
  <c r="M196" i="5" s="1"/>
  <c r="B238" i="10"/>
  <c r="L238" i="10" s="1"/>
  <c r="B195" i="4"/>
  <c r="B195" i="5" s="1"/>
  <c r="M195" i="5" s="1"/>
  <c r="B188" i="4"/>
  <c r="B188" i="5" s="1"/>
  <c r="M188" i="5" s="1"/>
  <c r="B264" i="10"/>
  <c r="L264" i="10" s="1"/>
  <c r="M264" i="10" s="1"/>
  <c r="B268" i="10"/>
  <c r="L268" i="10" s="1"/>
  <c r="M268" i="10" s="1"/>
  <c r="B207" i="4"/>
  <c r="B207" i="5" s="1"/>
  <c r="M207" i="5" s="1"/>
  <c r="B270" i="10"/>
  <c r="L270" i="10" s="1"/>
  <c r="M270" i="10" s="1"/>
  <c r="B187" i="4"/>
  <c r="B187" i="5" s="1"/>
  <c r="M187" i="5" s="1"/>
  <c r="B214" i="10"/>
  <c r="L214" i="10" s="1"/>
  <c r="M214" i="10" s="1"/>
  <c r="B225" i="10"/>
  <c r="L225" i="10" s="1"/>
  <c r="M225" i="10" s="1"/>
  <c r="B199" i="4"/>
  <c r="B199" i="5" s="1"/>
  <c r="M199" i="5" s="1"/>
  <c r="B31" i="4"/>
  <c r="B31" i="5" s="1"/>
  <c r="M31" i="5" s="1"/>
  <c r="B245" i="10"/>
  <c r="L245" i="10" s="1"/>
  <c r="M245" i="10" s="1"/>
  <c r="B243" i="10"/>
  <c r="L243" i="10" s="1"/>
  <c r="B36" i="4"/>
  <c r="B36" i="5" s="1"/>
  <c r="M36" i="5" s="1"/>
  <c r="B52" i="4"/>
  <c r="B52" i="5" s="1"/>
  <c r="M52" i="5" s="1"/>
  <c r="B39" i="4"/>
  <c r="B39" i="5" s="1"/>
  <c r="M39" i="5" s="1"/>
  <c r="B257" i="10"/>
  <c r="L257" i="10" s="1"/>
  <c r="M257" i="10" s="1"/>
  <c r="B247" i="10"/>
  <c r="L247" i="10" s="1"/>
  <c r="M247" i="10" s="1"/>
  <c r="B35" i="4"/>
  <c r="B35" i="5" s="1"/>
  <c r="M35" i="5" s="1"/>
  <c r="B33" i="4"/>
  <c r="B33" i="5" s="1"/>
  <c r="M33" i="5" s="1"/>
  <c r="B132" i="4"/>
  <c r="B132" i="5" s="1"/>
  <c r="M132" i="5" s="1"/>
  <c r="B40" i="4"/>
  <c r="B40" i="5" s="1"/>
  <c r="M40" i="5" s="1"/>
  <c r="B172" i="4"/>
  <c r="B172" i="5" s="1"/>
  <c r="M172" i="5" s="1"/>
  <c r="B254" i="10"/>
  <c r="L254" i="10" s="1"/>
  <c r="M254" i="10" s="1"/>
  <c r="B252" i="10"/>
  <c r="L252" i="10" s="1"/>
  <c r="M252" i="10" s="1"/>
  <c r="B48" i="4"/>
  <c r="B48" i="5" s="1"/>
  <c r="M48" i="5" s="1"/>
  <c r="B50" i="4"/>
  <c r="B50" i="5" s="1"/>
  <c r="M50" i="5" s="1"/>
  <c r="B32" i="4"/>
  <c r="B32" i="5" s="1"/>
  <c r="M32" i="5" s="1"/>
  <c r="B161" i="4"/>
  <c r="B161" i="5" s="1"/>
  <c r="M161" i="5" s="1"/>
  <c r="B256" i="10"/>
  <c r="L256" i="10" s="1"/>
  <c r="M256" i="10" s="1"/>
  <c r="B34" i="10"/>
  <c r="L34" i="10" s="1"/>
  <c r="M34" i="10" s="1"/>
  <c r="B166" i="4"/>
  <c r="B166" i="5" s="1"/>
  <c r="M166" i="5" s="1"/>
  <c r="B176" i="4"/>
  <c r="B176" i="5" s="1"/>
  <c r="M176" i="5" s="1"/>
  <c r="B201" i="4"/>
  <c r="B201" i="5" s="1"/>
  <c r="M201" i="5" s="1"/>
  <c r="B129" i="4"/>
  <c r="B129" i="5" s="1"/>
  <c r="M129" i="5" s="1"/>
  <c r="B175" i="4"/>
  <c r="B175" i="5" s="1"/>
  <c r="M175" i="5" s="1"/>
  <c r="B115" i="4"/>
  <c r="B115" i="5" s="1"/>
  <c r="M115" i="5" s="1"/>
  <c r="B182" i="4"/>
  <c r="B182" i="5" s="1"/>
  <c r="M182" i="5" s="1"/>
  <c r="B122" i="4"/>
  <c r="B122" i="5" s="1"/>
  <c r="M122" i="5" s="1"/>
  <c r="B119" i="4"/>
  <c r="B119" i="5" s="1"/>
  <c r="M119" i="5" s="1"/>
  <c r="B160" i="4"/>
  <c r="B160" i="5" s="1"/>
  <c r="M160" i="5" s="1"/>
  <c r="B184" i="4"/>
  <c r="B184" i="5" s="1"/>
  <c r="M184" i="5" s="1"/>
  <c r="B110" i="4"/>
  <c r="B110" i="5" s="1"/>
  <c r="M110" i="5" s="1"/>
  <c r="B171" i="4"/>
  <c r="B171" i="5" s="1"/>
  <c r="M171" i="5" s="1"/>
  <c r="B177" i="4"/>
  <c r="B177" i="5" s="1"/>
  <c r="M177" i="5" s="1"/>
  <c r="B111" i="4"/>
  <c r="B111" i="5" s="1"/>
  <c r="M111" i="5" s="1"/>
  <c r="E55" i="10"/>
  <c r="B71" i="10"/>
  <c r="L71" i="10" s="1"/>
  <c r="M71" i="10" s="1"/>
  <c r="B72" i="10"/>
  <c r="L72" i="10" s="1"/>
  <c r="M72" i="10" s="1"/>
  <c r="B68" i="10"/>
  <c r="L68" i="10" s="1"/>
  <c r="M68" i="10" s="1"/>
  <c r="B79" i="10"/>
  <c r="L79" i="10" s="1"/>
  <c r="M79" i="10" s="1"/>
  <c r="B64" i="10"/>
  <c r="L64" i="10" s="1"/>
  <c r="M64" i="10" s="1"/>
  <c r="B278" i="10"/>
  <c r="L278" i="10" s="1"/>
  <c r="M278" i="10" s="1"/>
  <c r="B61" i="10"/>
  <c r="L61" i="10" s="1"/>
  <c r="B66" i="10"/>
  <c r="L66" i="10" s="1"/>
  <c r="M66" i="10" s="1"/>
  <c r="B200" i="4"/>
  <c r="B200" i="5" s="1"/>
  <c r="M200" i="5" s="1"/>
  <c r="B189" i="4"/>
  <c r="B189" i="5" s="1"/>
  <c r="M189" i="5" s="1"/>
  <c r="B203" i="4"/>
  <c r="B203" i="5" s="1"/>
  <c r="M203" i="5" s="1"/>
  <c r="B194" i="4"/>
  <c r="B194" i="5" s="1"/>
  <c r="M194" i="5" s="1"/>
  <c r="B192" i="4"/>
  <c r="B192" i="5" s="1"/>
  <c r="M192" i="5" s="1"/>
  <c r="B208" i="4"/>
  <c r="B208" i="5" s="1"/>
  <c r="M208" i="5" s="1"/>
  <c r="B202" i="4"/>
  <c r="B202" i="5" s="1"/>
  <c r="M202" i="5" s="1"/>
  <c r="B227" i="10"/>
  <c r="L227" i="10" s="1"/>
  <c r="M227" i="10" s="1"/>
  <c r="B193" i="4"/>
  <c r="B193" i="5" s="1"/>
  <c r="M193" i="5" s="1"/>
  <c r="B198" i="4"/>
  <c r="B198" i="5" s="1"/>
  <c r="M198" i="5" s="1"/>
  <c r="B120" i="4"/>
  <c r="B120" i="5" s="1"/>
  <c r="M120" i="5" s="1"/>
  <c r="B277" i="10"/>
  <c r="L277" i="10" s="1"/>
  <c r="M277" i="10" s="1"/>
  <c r="B128" i="4"/>
  <c r="B128" i="5" s="1"/>
  <c r="M128" i="5" s="1"/>
  <c r="B116" i="4"/>
  <c r="B116" i="5" s="1"/>
  <c r="M116" i="5" s="1"/>
  <c r="B78" i="10"/>
  <c r="L78" i="10" s="1"/>
  <c r="M78" i="10" s="1"/>
  <c r="B287" i="10"/>
  <c r="L287" i="10" s="1"/>
  <c r="M287" i="10" s="1"/>
  <c r="B288" i="10"/>
  <c r="L288" i="10" s="1"/>
  <c r="M288" i="10" s="1"/>
  <c r="B266" i="10"/>
  <c r="L266" i="10" s="1"/>
  <c r="M266" i="10" s="1"/>
  <c r="B286" i="10"/>
  <c r="L286" i="10" s="1"/>
  <c r="M286" i="10" s="1"/>
  <c r="B282" i="10"/>
  <c r="L282" i="10" s="1"/>
  <c r="M282" i="10" s="1"/>
  <c r="B279" i="10"/>
  <c r="L279" i="10" s="1"/>
  <c r="M279" i="10" s="1"/>
  <c r="B276" i="10"/>
  <c r="L276" i="10" s="1"/>
  <c r="M276" i="10" s="1"/>
  <c r="B269" i="10"/>
  <c r="L269" i="10" s="1"/>
  <c r="M269" i="10" s="1"/>
  <c r="B265" i="10"/>
  <c r="L265" i="10" s="1"/>
  <c r="M265" i="10" s="1"/>
  <c r="B280" i="10"/>
  <c r="L280" i="10" s="1"/>
  <c r="M280" i="10" s="1"/>
  <c r="B80" i="10"/>
  <c r="L80" i="10" s="1"/>
  <c r="M80" i="10" s="1"/>
  <c r="B67" i="10"/>
  <c r="L67" i="10" s="1"/>
  <c r="M67" i="10" s="1"/>
  <c r="B56" i="10"/>
  <c r="L56" i="10" s="1"/>
  <c r="B76" i="10"/>
  <c r="L76" i="10" s="1"/>
  <c r="M76" i="10" s="1"/>
  <c r="B69" i="10"/>
  <c r="L69" i="10" s="1"/>
  <c r="M69" i="10" s="1"/>
  <c r="B73" i="10"/>
  <c r="L73" i="10" s="1"/>
  <c r="M73" i="10" s="1"/>
  <c r="B62" i="10"/>
  <c r="L62" i="10" s="1"/>
  <c r="B65" i="10"/>
  <c r="L65" i="10" s="1"/>
  <c r="M65" i="10" s="1"/>
  <c r="B114" i="4"/>
  <c r="B114" i="5" s="1"/>
  <c r="M114" i="5" s="1"/>
  <c r="B210" i="4"/>
  <c r="B210" i="5" s="1"/>
  <c r="M210" i="5" s="1"/>
  <c r="B204" i="4"/>
  <c r="B204" i="5" s="1"/>
  <c r="M204" i="5" s="1"/>
  <c r="B109" i="4"/>
  <c r="B109" i="5" s="1"/>
  <c r="M109" i="5" s="1"/>
  <c r="B273" i="10"/>
  <c r="L273" i="10" s="1"/>
  <c r="M273" i="10" s="1"/>
  <c r="B272" i="10"/>
  <c r="L272" i="10" s="1"/>
  <c r="M272" i="10" s="1"/>
  <c r="B57" i="10"/>
  <c r="L57" i="10" s="1"/>
  <c r="B74" i="10"/>
  <c r="L74" i="10" s="1"/>
  <c r="M74" i="10" s="1"/>
  <c r="B299" i="10"/>
  <c r="L299" i="10" s="1"/>
  <c r="M299" i="10" s="1"/>
  <c r="B308" i="10"/>
  <c r="L308" i="10" s="1"/>
  <c r="M308" i="10" s="1"/>
  <c r="B305" i="10"/>
  <c r="L305" i="10" s="1"/>
  <c r="M305" i="10" s="1"/>
  <c r="B306" i="10"/>
  <c r="L306" i="10" s="1"/>
  <c r="M306" i="10" s="1"/>
  <c r="B304" i="10"/>
  <c r="L304" i="10" s="1"/>
  <c r="M304" i="10" s="1"/>
  <c r="B301" i="10"/>
  <c r="L301" i="10" s="1"/>
  <c r="M301" i="10" s="1"/>
  <c r="B302" i="10"/>
  <c r="L302" i="10" s="1"/>
  <c r="M302" i="10" s="1"/>
  <c r="B295" i="10"/>
  <c r="L295" i="10" s="1"/>
  <c r="B300" i="10"/>
  <c r="L300" i="10" s="1"/>
  <c r="M300" i="10" s="1"/>
  <c r="B298" i="10"/>
  <c r="L298" i="10" s="1"/>
  <c r="M298" i="10" s="1"/>
  <c r="B311" i="10"/>
  <c r="L311" i="10" s="1"/>
  <c r="M311" i="10" s="1"/>
  <c r="B314" i="10"/>
  <c r="L314" i="10" s="1"/>
  <c r="M314" i="10" s="1"/>
  <c r="B291" i="10"/>
  <c r="L291" i="10" s="1"/>
  <c r="B303" i="10"/>
  <c r="L303" i="10" s="1"/>
  <c r="M303" i="10" s="1"/>
  <c r="B310" i="10"/>
  <c r="L310" i="10" s="1"/>
  <c r="M310" i="10" s="1"/>
  <c r="B296" i="10"/>
  <c r="L296" i="10" s="1"/>
  <c r="B292" i="10"/>
  <c r="L292" i="10" s="1"/>
  <c r="B307" i="10"/>
  <c r="L307" i="10" s="1"/>
  <c r="M307" i="10" s="1"/>
  <c r="B312" i="10"/>
  <c r="L312" i="10" s="1"/>
  <c r="M312" i="10" s="1"/>
  <c r="B290" i="10"/>
  <c r="L290" i="10" s="1"/>
  <c r="B294" i="10"/>
  <c r="L294" i="10" s="1"/>
  <c r="B313" i="10"/>
  <c r="L313" i="10" s="1"/>
  <c r="M313" i="10" s="1"/>
  <c r="B309" i="10"/>
  <c r="L309" i="10" s="1"/>
  <c r="M309" i="10" s="1"/>
  <c r="B297" i="10"/>
  <c r="L297" i="10" s="1"/>
  <c r="M297" i="10" s="1"/>
  <c r="B293" i="10"/>
  <c r="L293" i="10" s="1"/>
  <c r="B243" i="4"/>
  <c r="B243" i="5" s="1"/>
  <c r="M243" i="5" s="1"/>
  <c r="B242" i="4"/>
  <c r="B242" i="5" s="1"/>
  <c r="M242" i="5" s="1"/>
  <c r="B238" i="4"/>
  <c r="B238" i="5" s="1"/>
  <c r="M238" i="5" s="1"/>
  <c r="B260" i="4"/>
  <c r="B260" i="5" s="1"/>
  <c r="M260" i="5" s="1"/>
  <c r="B248" i="4"/>
  <c r="B248" i="5" s="1"/>
  <c r="M248" i="5" s="1"/>
  <c r="B239" i="4"/>
  <c r="B239" i="5" s="1"/>
  <c r="M239" i="5" s="1"/>
  <c r="B240" i="4"/>
  <c r="B240" i="5" s="1"/>
  <c r="M240" i="5" s="1"/>
  <c r="B261" i="4"/>
  <c r="B261" i="5" s="1"/>
  <c r="M261" i="5" s="1"/>
  <c r="B252" i="4"/>
  <c r="B252" i="5" s="1"/>
  <c r="M252" i="5" s="1"/>
  <c r="B257" i="4"/>
  <c r="B257" i="5" s="1"/>
  <c r="M257" i="5" s="1"/>
  <c r="B245" i="4"/>
  <c r="B245" i="5" s="1"/>
  <c r="M245" i="5" s="1"/>
  <c r="B256" i="4"/>
  <c r="B256" i="5" s="1"/>
  <c r="M256" i="5" s="1"/>
  <c r="B250" i="4"/>
  <c r="B250" i="5" s="1"/>
  <c r="M250" i="5" s="1"/>
  <c r="B251" i="4"/>
  <c r="B251" i="5" s="1"/>
  <c r="M251" i="5" s="1"/>
  <c r="B255" i="4"/>
  <c r="B255" i="5" s="1"/>
  <c r="M255" i="5" s="1"/>
  <c r="B258" i="4"/>
  <c r="B258" i="5" s="1"/>
  <c r="M258" i="5" s="1"/>
  <c r="B244" i="4"/>
  <c r="B244" i="5" s="1"/>
  <c r="M244" i="5" s="1"/>
  <c r="B249" i="4"/>
  <c r="B249" i="5" s="1"/>
  <c r="M249" i="5" s="1"/>
  <c r="B254" i="4"/>
  <c r="B254" i="5" s="1"/>
  <c r="M254" i="5" s="1"/>
  <c r="B253" i="4"/>
  <c r="B253" i="5" s="1"/>
  <c r="M253" i="5" s="1"/>
  <c r="B241" i="4"/>
  <c r="B241" i="5" s="1"/>
  <c r="M241" i="5" s="1"/>
  <c r="B247" i="4"/>
  <c r="B247" i="5" s="1"/>
  <c r="M247" i="5" s="1"/>
  <c r="B262" i="4"/>
  <c r="B262" i="5" s="1"/>
  <c r="M262" i="5" s="1"/>
  <c r="B246" i="4"/>
  <c r="B246" i="5" s="1"/>
  <c r="M246" i="5" s="1"/>
  <c r="B259" i="4"/>
  <c r="B259" i="5" s="1"/>
  <c r="M259" i="5" s="1"/>
  <c r="B285" i="10"/>
  <c r="L285" i="10" s="1"/>
  <c r="M285" i="10" s="1"/>
  <c r="B283" i="10"/>
  <c r="L283" i="10" s="1"/>
  <c r="M283" i="10" s="1"/>
  <c r="B46" i="10"/>
  <c r="L46" i="10" s="1"/>
  <c r="M46" i="10" s="1"/>
  <c r="B190" i="4"/>
  <c r="B190" i="5" s="1"/>
  <c r="M190" i="5" s="1"/>
  <c r="B206" i="4"/>
  <c r="B206" i="5" s="1"/>
  <c r="M206" i="5" s="1"/>
  <c r="B209" i="4"/>
  <c r="B209" i="5" s="1"/>
  <c r="M209" i="5" s="1"/>
  <c r="B130" i="4"/>
  <c r="B130" i="5" s="1"/>
  <c r="M130" i="5" s="1"/>
  <c r="B267" i="10"/>
  <c r="L267" i="10" s="1"/>
  <c r="M267" i="10" s="1"/>
  <c r="B281" i="10"/>
  <c r="L281" i="10" s="1"/>
  <c r="M281" i="10" s="1"/>
  <c r="B63" i="10"/>
  <c r="L63" i="10" s="1"/>
  <c r="B77" i="10"/>
  <c r="L77" i="10" s="1"/>
  <c r="M77" i="10" s="1"/>
  <c r="B59" i="10"/>
  <c r="L59" i="10" s="1"/>
  <c r="B213" i="10"/>
  <c r="L213" i="10" s="1"/>
  <c r="M213" i="10" s="1"/>
  <c r="B235" i="10"/>
  <c r="L235" i="10" s="1"/>
  <c r="M235" i="10" s="1"/>
  <c r="B218" i="10"/>
  <c r="L218" i="10" s="1"/>
  <c r="M218" i="10" s="1"/>
  <c r="B236" i="10"/>
  <c r="L236" i="10" s="1"/>
  <c r="M236" i="10" s="1"/>
  <c r="B230" i="10"/>
  <c r="L230" i="10" s="1"/>
  <c r="M230" i="10" s="1"/>
  <c r="B228" i="10"/>
  <c r="L228" i="10" s="1"/>
  <c r="M228" i="10" s="1"/>
  <c r="B217" i="10"/>
  <c r="L217" i="10" s="1"/>
  <c r="M217" i="10" s="1"/>
  <c r="B212" i="10"/>
  <c r="L212" i="10" s="1"/>
  <c r="M212" i="10" s="1"/>
  <c r="B222" i="10"/>
  <c r="L222" i="10" s="1"/>
  <c r="M222" i="10" s="1"/>
  <c r="B223" i="10"/>
  <c r="L223" i="10" s="1"/>
  <c r="M223" i="10" s="1"/>
  <c r="B234" i="10"/>
  <c r="L234" i="10" s="1"/>
  <c r="M234" i="10" s="1"/>
  <c r="B216" i="10"/>
  <c r="L216" i="10" s="1"/>
  <c r="M216" i="10" s="1"/>
  <c r="B224" i="10"/>
  <c r="L224" i="10" s="1"/>
  <c r="M224" i="10" s="1"/>
  <c r="B215" i="10"/>
  <c r="L215" i="10" s="1"/>
  <c r="M215" i="10" s="1"/>
  <c r="B229" i="10"/>
  <c r="L229" i="10" s="1"/>
  <c r="M229" i="10" s="1"/>
  <c r="B221" i="10"/>
  <c r="L221" i="10" s="1"/>
  <c r="M221" i="10" s="1"/>
  <c r="B220" i="10"/>
  <c r="L220" i="10" s="1"/>
  <c r="M220" i="10" s="1"/>
  <c r="B231" i="10"/>
  <c r="L231" i="10" s="1"/>
  <c r="M231" i="10" s="1"/>
  <c r="B232" i="10"/>
  <c r="L232" i="10" s="1"/>
  <c r="M232" i="10" s="1"/>
  <c r="B226" i="10"/>
  <c r="L226" i="10" s="1"/>
  <c r="M226" i="10" s="1"/>
  <c r="B308" i="4"/>
  <c r="B308" i="5" s="1"/>
  <c r="M308" i="5" s="1"/>
  <c r="B310" i="4"/>
  <c r="B310" i="5" s="1"/>
  <c r="M310" i="5" s="1"/>
  <c r="B307" i="4"/>
  <c r="B307" i="5" s="1"/>
  <c r="M307" i="5" s="1"/>
  <c r="B302" i="4"/>
  <c r="B302" i="5" s="1"/>
  <c r="M302" i="5" s="1"/>
  <c r="B304" i="4"/>
  <c r="B304" i="5" s="1"/>
  <c r="M304" i="5" s="1"/>
  <c r="B306" i="4"/>
  <c r="B306" i="5" s="1"/>
  <c r="M306" i="5" s="1"/>
  <c r="B311" i="4"/>
  <c r="B311" i="5" s="1"/>
  <c r="M311" i="5" s="1"/>
  <c r="B292" i="4"/>
  <c r="B292" i="5" s="1"/>
  <c r="M292" i="5" s="1"/>
  <c r="B294" i="4"/>
  <c r="B294" i="5" s="1"/>
  <c r="M294" i="5" s="1"/>
  <c r="B295" i="4"/>
  <c r="B295" i="5" s="1"/>
  <c r="M295" i="5" s="1"/>
  <c r="B293" i="4"/>
  <c r="B293" i="5" s="1"/>
  <c r="M293" i="5" s="1"/>
  <c r="B303" i="4"/>
  <c r="B303" i="5" s="1"/>
  <c r="M303" i="5" s="1"/>
  <c r="B305" i="4"/>
  <c r="B305" i="5" s="1"/>
  <c r="M305" i="5" s="1"/>
  <c r="B314" i="4"/>
  <c r="B314" i="5" s="1"/>
  <c r="M314" i="5" s="1"/>
  <c r="B300" i="4"/>
  <c r="B300" i="5" s="1"/>
  <c r="M300" i="5" s="1"/>
  <c r="B290" i="4"/>
  <c r="B290" i="5" s="1"/>
  <c r="M290" i="5" s="1"/>
  <c r="B296" i="4"/>
  <c r="B296" i="5" s="1"/>
  <c r="M296" i="5" s="1"/>
  <c r="B309" i="4"/>
  <c r="B309" i="5" s="1"/>
  <c r="M309" i="5" s="1"/>
  <c r="B297" i="4"/>
  <c r="B297" i="5" s="1"/>
  <c r="M297" i="5" s="1"/>
  <c r="B312" i="4"/>
  <c r="B312" i="5" s="1"/>
  <c r="M312" i="5" s="1"/>
  <c r="B291" i="4"/>
  <c r="B291" i="5" s="1"/>
  <c r="M291" i="5" s="1"/>
  <c r="B298" i="4"/>
  <c r="B298" i="5" s="1"/>
  <c r="M298" i="5" s="1"/>
  <c r="B313" i="4"/>
  <c r="B313" i="5" s="1"/>
  <c r="M313" i="5" s="1"/>
  <c r="B301" i="4"/>
  <c r="B301" i="5" s="1"/>
  <c r="M301" i="5" s="1"/>
  <c r="B299" i="4"/>
  <c r="B299" i="5" s="1"/>
  <c r="M299" i="5" s="1"/>
  <c r="B284" i="10"/>
  <c r="L284" i="10" s="1"/>
  <c r="M284" i="10" s="1"/>
  <c r="B131" i="4"/>
  <c r="B131" i="5" s="1"/>
  <c r="M131" i="5" s="1"/>
  <c r="B121" i="4"/>
  <c r="B121" i="5" s="1"/>
  <c r="M121" i="5" s="1"/>
  <c r="B126" i="4"/>
  <c r="B126" i="5" s="1"/>
  <c r="M126" i="5" s="1"/>
  <c r="B127" i="4"/>
  <c r="B127" i="5" s="1"/>
  <c r="M127" i="5" s="1"/>
  <c r="B123" i="4"/>
  <c r="B123" i="5" s="1"/>
  <c r="M123" i="5" s="1"/>
  <c r="B108" i="4"/>
  <c r="B108" i="5" s="1"/>
  <c r="M108" i="5" s="1"/>
  <c r="B112" i="4"/>
  <c r="B112" i="5" s="1"/>
  <c r="M112" i="5" s="1"/>
  <c r="B113" i="4"/>
  <c r="B113" i="5" s="1"/>
  <c r="M113" i="5" s="1"/>
  <c r="B219" i="10"/>
  <c r="L219" i="10" s="1"/>
  <c r="M219" i="10" s="1"/>
  <c r="B117" i="4"/>
  <c r="B117" i="5" s="1"/>
  <c r="M117" i="5" s="1"/>
  <c r="B191" i="4"/>
  <c r="B191" i="5" s="1"/>
  <c r="M191" i="5" s="1"/>
  <c r="B124" i="4"/>
  <c r="B124" i="5" s="1"/>
  <c r="M124" i="5" s="1"/>
  <c r="B125" i="4"/>
  <c r="B125" i="5" s="1"/>
  <c r="M125" i="5" s="1"/>
  <c r="E263" i="10"/>
  <c r="B274" i="10"/>
  <c r="L274" i="10" s="1"/>
  <c r="M274" i="10" s="1"/>
  <c r="B75" i="10"/>
  <c r="L75" i="10" s="1"/>
  <c r="M75" i="10" s="1"/>
  <c r="B60" i="10"/>
  <c r="L60" i="10" s="1"/>
  <c r="B58" i="10"/>
  <c r="L58" i="10" s="1"/>
  <c r="B34" i="4"/>
  <c r="B34" i="5" s="1"/>
  <c r="M34" i="5" s="1"/>
  <c r="B45" i="4"/>
  <c r="B45" i="5" s="1"/>
  <c r="M45" i="5" s="1"/>
  <c r="B54" i="4"/>
  <c r="B54" i="5" s="1"/>
  <c r="M54" i="5" s="1"/>
  <c r="B246" i="10"/>
  <c r="L246" i="10" s="1"/>
  <c r="M246" i="10" s="1"/>
  <c r="B239" i="10"/>
  <c r="L239" i="10" s="1"/>
  <c r="B244" i="10"/>
  <c r="L244" i="10" s="1"/>
  <c r="M244" i="10" s="1"/>
  <c r="B249" i="10"/>
  <c r="L249" i="10" s="1"/>
  <c r="M249" i="10" s="1"/>
  <c r="B255" i="10"/>
  <c r="L255" i="10" s="1"/>
  <c r="M255" i="10" s="1"/>
  <c r="B253" i="10"/>
  <c r="L253" i="10" s="1"/>
  <c r="M253" i="10" s="1"/>
  <c r="B241" i="10"/>
  <c r="L241" i="10" s="1"/>
  <c r="B240" i="10"/>
  <c r="L240" i="10" s="1"/>
  <c r="B259" i="10"/>
  <c r="L259" i="10" s="1"/>
  <c r="M259" i="10" s="1"/>
  <c r="M272" i="4"/>
  <c r="M162" i="4"/>
  <c r="D39" i="2"/>
  <c r="F39" i="2" s="1"/>
  <c r="D54" i="2"/>
  <c r="F54" i="2" s="1"/>
  <c r="M213" i="4"/>
  <c r="B110" i="10"/>
  <c r="L110" i="10" s="1"/>
  <c r="B130" i="10"/>
  <c r="L130" i="10" s="1"/>
  <c r="M130" i="10" s="1"/>
  <c r="B127" i="10"/>
  <c r="L127" i="10" s="1"/>
  <c r="M127" i="10" s="1"/>
  <c r="B121" i="10"/>
  <c r="L121" i="10" s="1"/>
  <c r="M121" i="10" s="1"/>
  <c r="B109" i="10"/>
  <c r="L109" i="10" s="1"/>
  <c r="B126" i="10"/>
  <c r="L126" i="10" s="1"/>
  <c r="M126" i="10" s="1"/>
  <c r="B125" i="10"/>
  <c r="L125" i="10" s="1"/>
  <c r="M125" i="10" s="1"/>
  <c r="B124" i="10"/>
  <c r="L124" i="10" s="1"/>
  <c r="M124" i="10" s="1"/>
  <c r="B116" i="10"/>
  <c r="L116" i="10" s="1"/>
  <c r="M116" i="10" s="1"/>
  <c r="B117" i="10"/>
  <c r="L117" i="10" s="1"/>
  <c r="M117" i="10" s="1"/>
  <c r="B115" i="10"/>
  <c r="L115" i="10" s="1"/>
  <c r="M115" i="10" s="1"/>
  <c r="B128" i="10"/>
  <c r="L128" i="10" s="1"/>
  <c r="M128" i="10" s="1"/>
  <c r="B119" i="10"/>
  <c r="L119" i="10" s="1"/>
  <c r="M119" i="10" s="1"/>
  <c r="B131" i="10"/>
  <c r="L131" i="10" s="1"/>
  <c r="M131" i="10" s="1"/>
  <c r="B129" i="10"/>
  <c r="L129" i="10" s="1"/>
  <c r="M129" i="10" s="1"/>
  <c r="B114" i="10"/>
  <c r="L114" i="10" s="1"/>
  <c r="M114" i="10" s="1"/>
  <c r="B132" i="10"/>
  <c r="L132" i="10" s="1"/>
  <c r="M132" i="10" s="1"/>
  <c r="B122" i="10"/>
  <c r="L122" i="10" s="1"/>
  <c r="M122" i="10" s="1"/>
  <c r="B123" i="10"/>
  <c r="L123" i="10" s="1"/>
  <c r="M123" i="10" s="1"/>
  <c r="B112" i="10"/>
  <c r="L112" i="10" s="1"/>
  <c r="M243" i="4"/>
  <c r="D62" i="2"/>
  <c r="F62" i="2" s="1"/>
  <c r="M195" i="4"/>
  <c r="D40" i="2"/>
  <c r="F40" i="2" s="1"/>
  <c r="M161" i="4"/>
  <c r="M283" i="4"/>
  <c r="M210" i="4"/>
  <c r="M269" i="4"/>
  <c r="D70" i="2"/>
  <c r="F70" i="2" s="1"/>
  <c r="M239" i="4"/>
  <c r="D59" i="2"/>
  <c r="F59" i="2" s="1"/>
  <c r="M191" i="4"/>
  <c r="D51" i="2"/>
  <c r="F51" i="2" s="1"/>
  <c r="M124" i="4"/>
  <c r="M250" i="4"/>
  <c r="M160" i="4"/>
  <c r="D41" i="2"/>
  <c r="F41" i="2" s="1"/>
  <c r="M134" i="4"/>
  <c r="D31" i="2"/>
  <c r="F31" i="2" s="1"/>
  <c r="M110" i="4"/>
  <c r="D24" i="2"/>
  <c r="F24" i="2" s="1"/>
  <c r="B135" i="10"/>
  <c r="L135" i="10" s="1"/>
  <c r="M135" i="10" s="1"/>
  <c r="B144" i="10"/>
  <c r="L144" i="10" s="1"/>
  <c r="M144" i="10" s="1"/>
  <c r="B151" i="10"/>
  <c r="L151" i="10" s="1"/>
  <c r="M151" i="10" s="1"/>
  <c r="B145" i="10"/>
  <c r="L145" i="10" s="1"/>
  <c r="M145" i="10" s="1"/>
  <c r="B155" i="10"/>
  <c r="L155" i="10" s="1"/>
  <c r="M155" i="10" s="1"/>
  <c r="B140" i="10"/>
  <c r="L140" i="10" s="1"/>
  <c r="B141" i="10"/>
  <c r="L141" i="10" s="1"/>
  <c r="B158" i="10"/>
  <c r="L158" i="10" s="1"/>
  <c r="M158" i="10" s="1"/>
  <c r="B143" i="10"/>
  <c r="L143" i="10" s="1"/>
  <c r="M143" i="10" s="1"/>
  <c r="B136" i="10"/>
  <c r="L136" i="10" s="1"/>
  <c r="M136" i="10" s="1"/>
  <c r="B157" i="10"/>
  <c r="L157" i="10" s="1"/>
  <c r="M157" i="10" s="1"/>
  <c r="E133" i="10"/>
  <c r="B139" i="10"/>
  <c r="L139" i="10" s="1"/>
  <c r="B156" i="10"/>
  <c r="L156" i="10" s="1"/>
  <c r="M156" i="10" s="1"/>
  <c r="B149" i="10"/>
  <c r="L149" i="10" s="1"/>
  <c r="M149" i="10" s="1"/>
  <c r="B153" i="10"/>
  <c r="L153" i="10" s="1"/>
  <c r="M153" i="10" s="1"/>
  <c r="B148" i="10"/>
  <c r="L148" i="10" s="1"/>
  <c r="M148" i="10" s="1"/>
  <c r="B147" i="10"/>
  <c r="L147" i="10" s="1"/>
  <c r="M147" i="10" s="1"/>
  <c r="B137" i="10"/>
  <c r="L137" i="10" s="1"/>
  <c r="B138" i="10"/>
  <c r="L138" i="10" s="1"/>
  <c r="B152" i="10"/>
  <c r="L152" i="10" s="1"/>
  <c r="M152" i="10" s="1"/>
  <c r="B146" i="10"/>
  <c r="L146" i="10" s="1"/>
  <c r="M146" i="10" s="1"/>
  <c r="B134" i="10"/>
  <c r="L134" i="10" s="1"/>
  <c r="B154" i="10"/>
  <c r="L154" i="10" s="1"/>
  <c r="M154" i="10" s="1"/>
  <c r="B150" i="10"/>
  <c r="L150" i="10" s="1"/>
  <c r="M150" i="10" s="1"/>
  <c r="B142" i="10"/>
  <c r="L142" i="10" s="1"/>
  <c r="M135" i="4"/>
  <c r="B4" i="10"/>
  <c r="L4" i="10" s="1"/>
  <c r="M4" i="10" s="1"/>
  <c r="B27" i="10"/>
  <c r="L27" i="10" s="1"/>
  <c r="M27" i="10" s="1"/>
  <c r="B10" i="10"/>
  <c r="L10" i="10" s="1"/>
  <c r="M10" i="10" s="1"/>
  <c r="B26" i="10"/>
  <c r="L26" i="10" s="1"/>
  <c r="M26" i="10" s="1"/>
  <c r="B19" i="10"/>
  <c r="L19" i="10" s="1"/>
  <c r="M19" i="10" s="1"/>
  <c r="B13" i="10"/>
  <c r="L13" i="10" s="1"/>
  <c r="M13" i="10" s="1"/>
  <c r="B6" i="10"/>
  <c r="L6" i="10" s="1"/>
  <c r="M6" i="10" s="1"/>
  <c r="B23" i="10"/>
  <c r="L23" i="10" s="1"/>
  <c r="M23" i="10" s="1"/>
  <c r="B25" i="10"/>
  <c r="L25" i="10" s="1"/>
  <c r="M25" i="10" s="1"/>
  <c r="B9" i="10"/>
  <c r="L9" i="10" s="1"/>
  <c r="M9" i="10" s="1"/>
  <c r="B28" i="10"/>
  <c r="L28" i="10" s="1"/>
  <c r="M28" i="10" s="1"/>
  <c r="B20" i="10"/>
  <c r="L20" i="10" s="1"/>
  <c r="M20" i="10" s="1"/>
  <c r="B22" i="10"/>
  <c r="L22" i="10" s="1"/>
  <c r="M22" i="10" s="1"/>
  <c r="B5" i="10"/>
  <c r="L5" i="10" s="1"/>
  <c r="M5" i="10" s="1"/>
  <c r="B16" i="10"/>
  <c r="L16" i="10" s="1"/>
  <c r="M16" i="10" s="1"/>
  <c r="B7" i="10"/>
  <c r="L7" i="10" s="1"/>
  <c r="M7" i="10" s="1"/>
  <c r="B8" i="10"/>
  <c r="L8" i="10" s="1"/>
  <c r="M8" i="10" s="1"/>
  <c r="B21" i="10"/>
  <c r="L21" i="10" s="1"/>
  <c r="M21" i="10" s="1"/>
  <c r="B17" i="10"/>
  <c r="L17" i="10" s="1"/>
  <c r="M17" i="10" s="1"/>
  <c r="B14" i="10"/>
  <c r="L14" i="10" s="1"/>
  <c r="M14" i="10" s="1"/>
  <c r="B15" i="10"/>
  <c r="L15" i="10" s="1"/>
  <c r="M15" i="10" s="1"/>
  <c r="B24" i="10"/>
  <c r="L24" i="10" s="1"/>
  <c r="M24" i="10" s="1"/>
  <c r="B11" i="10"/>
  <c r="L11" i="10" s="1"/>
  <c r="M11" i="10" s="1"/>
  <c r="B12" i="10"/>
  <c r="L12" i="10" s="1"/>
  <c r="M12" i="10" s="1"/>
  <c r="B111" i="10"/>
  <c r="L111" i="10" s="1"/>
  <c r="M73" i="4"/>
  <c r="M260" i="4"/>
  <c r="M184" i="4"/>
  <c r="D67" i="2"/>
  <c r="F67" i="2" s="1"/>
  <c r="M268" i="4"/>
  <c r="M154" i="4"/>
  <c r="B118" i="10"/>
  <c r="L118" i="10" s="1"/>
  <c r="M118" i="10" s="1"/>
  <c r="M180" i="4"/>
  <c r="D63" i="2"/>
  <c r="F63" i="2" s="1"/>
  <c r="M238" i="4"/>
  <c r="M153" i="4"/>
  <c r="M127" i="4"/>
  <c r="B42" i="10"/>
  <c r="L42" i="10" s="1"/>
  <c r="M42" i="10" s="1"/>
  <c r="B47" i="10"/>
  <c r="L47" i="10" s="1"/>
  <c r="M47" i="10" s="1"/>
  <c r="B43" i="10"/>
  <c r="L43" i="10" s="1"/>
  <c r="M43" i="10" s="1"/>
  <c r="B40" i="10"/>
  <c r="L40" i="10" s="1"/>
  <c r="M40" i="10" s="1"/>
  <c r="B36" i="10"/>
  <c r="L36" i="10" s="1"/>
  <c r="M36" i="10" s="1"/>
  <c r="B44" i="10"/>
  <c r="L44" i="10" s="1"/>
  <c r="M44" i="10" s="1"/>
  <c r="B45" i="10"/>
  <c r="L45" i="10" s="1"/>
  <c r="M45" i="10" s="1"/>
  <c r="B54" i="10"/>
  <c r="L54" i="10" s="1"/>
  <c r="M54" i="10" s="1"/>
  <c r="B33" i="10"/>
  <c r="L33" i="10" s="1"/>
  <c r="M33" i="10" s="1"/>
  <c r="B49" i="10"/>
  <c r="L49" i="10" s="1"/>
  <c r="M49" i="10" s="1"/>
  <c r="B37" i="10"/>
  <c r="L37" i="10" s="1"/>
  <c r="M37" i="10" s="1"/>
  <c r="B35" i="10"/>
  <c r="L35" i="10" s="1"/>
  <c r="M35" i="10" s="1"/>
  <c r="B48" i="10"/>
  <c r="L48" i="10" s="1"/>
  <c r="M48" i="10" s="1"/>
  <c r="B41" i="10"/>
  <c r="L41" i="10" s="1"/>
  <c r="M41" i="10" s="1"/>
  <c r="B39" i="10"/>
  <c r="L39" i="10" s="1"/>
  <c r="M39" i="10" s="1"/>
  <c r="B38" i="10"/>
  <c r="L38" i="10" s="1"/>
  <c r="M38" i="10" s="1"/>
  <c r="B50" i="10"/>
  <c r="L50" i="10" s="1"/>
  <c r="M50" i="10" s="1"/>
  <c r="B52" i="10"/>
  <c r="L52" i="10" s="1"/>
  <c r="M52" i="10" s="1"/>
  <c r="B53" i="10"/>
  <c r="L53" i="10" s="1"/>
  <c r="M53" i="10" s="1"/>
  <c r="E29" i="10"/>
  <c r="B30" i="10"/>
  <c r="L30" i="10" s="1"/>
  <c r="M30" i="10" s="1"/>
  <c r="B31" i="10"/>
  <c r="L31" i="10" s="1"/>
  <c r="M31" i="10" s="1"/>
  <c r="M247" i="4"/>
  <c r="B82" i="10"/>
  <c r="M82" i="10" s="1"/>
  <c r="B102" i="10"/>
  <c r="L102" i="10" s="1"/>
  <c r="M102" i="10" s="1"/>
  <c r="B91" i="10"/>
  <c r="L91" i="10" s="1"/>
  <c r="M91" i="10" s="1"/>
  <c r="B95" i="10"/>
  <c r="L95" i="10" s="1"/>
  <c r="M95" i="10" s="1"/>
  <c r="B92" i="10"/>
  <c r="L92" i="10" s="1"/>
  <c r="M92" i="10" s="1"/>
  <c r="B84" i="10"/>
  <c r="L84" i="10" s="1"/>
  <c r="M84" i="10" s="1"/>
  <c r="B87" i="10"/>
  <c r="L87" i="10" s="1"/>
  <c r="M87" i="10" s="1"/>
  <c r="B85" i="10"/>
  <c r="L85" i="10" s="1"/>
  <c r="M85" i="10" s="1"/>
  <c r="E81" i="10"/>
  <c r="B90" i="10"/>
  <c r="L90" i="10" s="1"/>
  <c r="M90" i="10" s="1"/>
  <c r="B98" i="10"/>
  <c r="L98" i="10" s="1"/>
  <c r="M98" i="10" s="1"/>
  <c r="B86" i="10"/>
  <c r="L86" i="10" s="1"/>
  <c r="M86" i="10" s="1"/>
  <c r="B104" i="10"/>
  <c r="L104" i="10" s="1"/>
  <c r="M104" i="10" s="1"/>
  <c r="B103" i="10"/>
  <c r="L103" i="10" s="1"/>
  <c r="M103" i="10" s="1"/>
  <c r="B94" i="10"/>
  <c r="L94" i="10" s="1"/>
  <c r="M94" i="10" s="1"/>
  <c r="B96" i="10"/>
  <c r="L96" i="10" s="1"/>
  <c r="M96" i="10" s="1"/>
  <c r="B88" i="10"/>
  <c r="L88" i="10" s="1"/>
  <c r="M88" i="10" s="1"/>
  <c r="B100" i="10"/>
  <c r="L100" i="10" s="1"/>
  <c r="M100" i="10" s="1"/>
  <c r="B101" i="10"/>
  <c r="L101" i="10" s="1"/>
  <c r="M101" i="10" s="1"/>
  <c r="B106" i="10"/>
  <c r="L106" i="10" s="1"/>
  <c r="M106" i="10" s="1"/>
  <c r="B93" i="10"/>
  <c r="L93" i="10" s="1"/>
  <c r="M93" i="10" s="1"/>
  <c r="B83" i="10"/>
  <c r="L83" i="10" s="1"/>
  <c r="M83" i="10" s="1"/>
  <c r="B99" i="10"/>
  <c r="L99" i="10" s="1"/>
  <c r="M99" i="10" s="1"/>
  <c r="B97" i="10"/>
  <c r="L97" i="10" s="1"/>
  <c r="M97" i="10" s="1"/>
  <c r="B105" i="10"/>
  <c r="L105" i="10" s="1"/>
  <c r="M105" i="10" s="1"/>
  <c r="B89" i="10"/>
  <c r="L89" i="10" s="1"/>
  <c r="M89" i="10" s="1"/>
  <c r="M150" i="4"/>
  <c r="M246" i="4"/>
  <c r="B113" i="10"/>
  <c r="L113" i="10" s="1"/>
  <c r="B208" i="10"/>
  <c r="L208" i="10" s="1"/>
  <c r="M208" i="10" s="1"/>
  <c r="B200" i="10"/>
  <c r="L200" i="10" s="1"/>
  <c r="M200" i="10" s="1"/>
  <c r="B193" i="10"/>
  <c r="L193" i="10" s="1"/>
  <c r="M193" i="10" s="1"/>
  <c r="B189" i="10"/>
  <c r="L189" i="10" s="1"/>
  <c r="B210" i="10"/>
  <c r="L210" i="10" s="1"/>
  <c r="M210" i="10" s="1"/>
  <c r="B206" i="10"/>
  <c r="L206" i="10" s="1"/>
  <c r="M206" i="10" s="1"/>
  <c r="B195" i="10"/>
  <c r="L195" i="10" s="1"/>
  <c r="M195" i="10" s="1"/>
  <c r="B204" i="10"/>
  <c r="L204" i="10" s="1"/>
  <c r="M204" i="10" s="1"/>
  <c r="B190" i="10"/>
  <c r="L190" i="10" s="1"/>
  <c r="B192" i="10"/>
  <c r="L192" i="10" s="1"/>
  <c r="B205" i="10"/>
  <c r="L205" i="10" s="1"/>
  <c r="M205" i="10" s="1"/>
  <c r="B203" i="10"/>
  <c r="L203" i="10" s="1"/>
  <c r="M203" i="10" s="1"/>
  <c r="B196" i="10"/>
  <c r="L196" i="10" s="1"/>
  <c r="M196" i="10" s="1"/>
  <c r="B198" i="10"/>
  <c r="L198" i="10" s="1"/>
  <c r="M198" i="10" s="1"/>
  <c r="B197" i="10"/>
  <c r="L197" i="10" s="1"/>
  <c r="M197" i="10" s="1"/>
  <c r="E185" i="10"/>
  <c r="B187" i="10"/>
  <c r="L187" i="10" s="1"/>
  <c r="B209" i="10"/>
  <c r="L209" i="10" s="1"/>
  <c r="M209" i="10" s="1"/>
  <c r="B194" i="10"/>
  <c r="L194" i="10" s="1"/>
  <c r="M194" i="10" s="1"/>
  <c r="B207" i="10"/>
  <c r="L207" i="10" s="1"/>
  <c r="M207" i="10" s="1"/>
  <c r="B188" i="10"/>
  <c r="L188" i="10" s="1"/>
  <c r="B199" i="10"/>
  <c r="L199" i="10" s="1"/>
  <c r="M199" i="10" s="1"/>
  <c r="B186" i="10"/>
  <c r="L186" i="10" s="1"/>
  <c r="B191" i="10"/>
  <c r="L191" i="10" s="1"/>
  <c r="B201" i="10"/>
  <c r="L201" i="10" s="1"/>
  <c r="M201" i="10" s="1"/>
  <c r="B202" i="10"/>
  <c r="L202" i="10" s="1"/>
  <c r="M202" i="10" s="1"/>
  <c r="M194" i="4"/>
  <c r="M128" i="4"/>
  <c r="B120" i="10"/>
  <c r="L120" i="10" s="1"/>
  <c r="M120" i="10" s="1"/>
  <c r="M284" i="4"/>
  <c r="M214" i="4"/>
  <c r="D55" i="2"/>
  <c r="F55" i="2" s="1"/>
  <c r="M4" i="4"/>
  <c r="M265" i="4"/>
  <c r="D66" i="2"/>
  <c r="F66" i="2" s="1"/>
  <c r="M183" i="4"/>
  <c r="M149" i="4"/>
  <c r="M123" i="4"/>
  <c r="M98" i="4"/>
  <c r="B183" i="4"/>
  <c r="B183" i="5" s="1"/>
  <c r="M183" i="5" s="1"/>
  <c r="B181" i="4"/>
  <c r="B181" i="5" s="1"/>
  <c r="M181" i="5" s="1"/>
  <c r="B179" i="4"/>
  <c r="B179" i="5" s="1"/>
  <c r="M179" i="5" s="1"/>
  <c r="B180" i="4"/>
  <c r="B180" i="5" s="1"/>
  <c r="M180" i="5" s="1"/>
  <c r="B178" i="4"/>
  <c r="B178" i="5" s="1"/>
  <c r="M178" i="5" s="1"/>
  <c r="B168" i="4"/>
  <c r="B168" i="5" s="1"/>
  <c r="M168" i="5" s="1"/>
  <c r="B169" i="4"/>
  <c r="B169" i="5" s="1"/>
  <c r="M169" i="5" s="1"/>
  <c r="B163" i="4"/>
  <c r="B163" i="5" s="1"/>
  <c r="M163" i="5" s="1"/>
  <c r="B165" i="4"/>
  <c r="B165" i="5" s="1"/>
  <c r="M165" i="5" s="1"/>
  <c r="B170" i="4"/>
  <c r="B170" i="5" s="1"/>
  <c r="M170" i="5" s="1"/>
  <c r="B167" i="4"/>
  <c r="B167" i="5" s="1"/>
  <c r="M167" i="5" s="1"/>
  <c r="B173" i="4"/>
  <c r="B173" i="5" s="1"/>
  <c r="M173" i="5" s="1"/>
  <c r="B164" i="4"/>
  <c r="B164" i="5" s="1"/>
  <c r="M164" i="5" s="1"/>
  <c r="B174" i="4"/>
  <c r="B174" i="5" s="1"/>
  <c r="M174" i="5" s="1"/>
  <c r="M120" i="4"/>
  <c r="M109" i="4"/>
  <c r="D26" i="2"/>
  <c r="F26" i="2" s="1"/>
  <c r="B148" i="4"/>
  <c r="B148" i="5" s="1"/>
  <c r="M148" i="5" s="1"/>
  <c r="B144" i="4"/>
  <c r="B144" i="5" s="1"/>
  <c r="M144" i="5" s="1"/>
  <c r="B139" i="4"/>
  <c r="B139" i="5" s="1"/>
  <c r="M139" i="5" s="1"/>
  <c r="B149" i="4"/>
  <c r="B149" i="5" s="1"/>
  <c r="M149" i="5" s="1"/>
  <c r="B137" i="4"/>
  <c r="B137" i="5" s="1"/>
  <c r="M137" i="5" s="1"/>
  <c r="B158" i="4"/>
  <c r="B158" i="5" s="1"/>
  <c r="M158" i="5" s="1"/>
  <c r="B153" i="4"/>
  <c r="B153" i="5" s="1"/>
  <c r="M153" i="5" s="1"/>
  <c r="B146" i="4"/>
  <c r="B146" i="5" s="1"/>
  <c r="M146" i="5" s="1"/>
  <c r="B138" i="4"/>
  <c r="B138" i="5" s="1"/>
  <c r="M138" i="5" s="1"/>
  <c r="B141" i="4"/>
  <c r="B141" i="5" s="1"/>
  <c r="M141" i="5" s="1"/>
  <c r="B140" i="4"/>
  <c r="B140" i="5" s="1"/>
  <c r="M140" i="5" s="1"/>
  <c r="B142" i="4"/>
  <c r="B142" i="5" s="1"/>
  <c r="M142" i="5" s="1"/>
  <c r="B136" i="4"/>
  <c r="B136" i="5" s="1"/>
  <c r="M136" i="5" s="1"/>
  <c r="B154" i="4"/>
  <c r="B154" i="5" s="1"/>
  <c r="M154" i="5" s="1"/>
  <c r="B150" i="4"/>
  <c r="B150" i="5" s="1"/>
  <c r="M150" i="5" s="1"/>
  <c r="B151" i="4"/>
  <c r="B151" i="5" s="1"/>
  <c r="M151" i="5" s="1"/>
  <c r="B135" i="4"/>
  <c r="B135" i="5" s="1"/>
  <c r="M135" i="5" s="1"/>
  <c r="B155" i="4"/>
  <c r="B155" i="5" s="1"/>
  <c r="M155" i="5" s="1"/>
  <c r="B156" i="4"/>
  <c r="B156" i="5" s="1"/>
  <c r="M156" i="5" s="1"/>
  <c r="B145" i="4"/>
  <c r="B145" i="5" s="1"/>
  <c r="M145" i="5" s="1"/>
  <c r="B147" i="4"/>
  <c r="B147" i="5" s="1"/>
  <c r="M147" i="5" s="1"/>
  <c r="B134" i="4"/>
  <c r="B134" i="5" s="1"/>
  <c r="M134" i="5" s="1"/>
  <c r="B152" i="4"/>
  <c r="B152" i="5" s="1"/>
  <c r="M152" i="5" s="1"/>
  <c r="B157" i="4"/>
  <c r="B157" i="5" s="1"/>
  <c r="M157" i="5" s="1"/>
  <c r="B143" i="4"/>
  <c r="B143" i="5" s="1"/>
  <c r="M143" i="5" s="1"/>
  <c r="M224" i="4"/>
  <c r="M146" i="4"/>
  <c r="M242" i="4"/>
  <c r="E3" i="10"/>
  <c r="B18" i="10"/>
  <c r="L18" i="10" s="1"/>
  <c r="M18" i="10" s="1"/>
  <c r="B108" i="10"/>
  <c r="L108" i="10" s="1"/>
  <c r="M251" i="4"/>
  <c r="M136" i="4"/>
  <c r="M259" i="4"/>
  <c r="M179" i="4"/>
  <c r="M145" i="4"/>
  <c r="M119" i="4"/>
  <c r="M94" i="4"/>
  <c r="B214" i="4"/>
  <c r="B214" i="5" s="1"/>
  <c r="M214" i="5" s="1"/>
  <c r="B212" i="4"/>
  <c r="B212" i="5" s="1"/>
  <c r="M212" i="5" s="1"/>
  <c r="B222" i="4"/>
  <c r="B222" i="5" s="1"/>
  <c r="M222" i="5" s="1"/>
  <c r="B218" i="4"/>
  <c r="B218" i="5" s="1"/>
  <c r="M218" i="5" s="1"/>
  <c r="B228" i="4"/>
  <c r="B228" i="5" s="1"/>
  <c r="M228" i="5" s="1"/>
  <c r="B235" i="4"/>
  <c r="B235" i="5" s="1"/>
  <c r="M235" i="5" s="1"/>
  <c r="B233" i="4"/>
  <c r="B233" i="5" s="1"/>
  <c r="M233" i="5" s="1"/>
  <c r="B231" i="4"/>
  <c r="B231" i="5" s="1"/>
  <c r="M231" i="5" s="1"/>
  <c r="B227" i="4"/>
  <c r="B227" i="5" s="1"/>
  <c r="M227" i="5" s="1"/>
  <c r="B230" i="4"/>
  <c r="B230" i="5" s="1"/>
  <c r="M230" i="5" s="1"/>
  <c r="B221" i="4"/>
  <c r="B221" i="5" s="1"/>
  <c r="M221" i="5" s="1"/>
  <c r="B223" i="4"/>
  <c r="B223" i="5" s="1"/>
  <c r="M223" i="5" s="1"/>
  <c r="B229" i="4"/>
  <c r="B229" i="5" s="1"/>
  <c r="M229" i="5" s="1"/>
  <c r="B226" i="4"/>
  <c r="B226" i="5" s="1"/>
  <c r="M226" i="5" s="1"/>
  <c r="B234" i="4"/>
  <c r="B234" i="5" s="1"/>
  <c r="M234" i="5" s="1"/>
  <c r="B220" i="4"/>
  <c r="B220" i="5" s="1"/>
  <c r="M220" i="5" s="1"/>
  <c r="B232" i="4"/>
  <c r="B232" i="5" s="1"/>
  <c r="M232" i="5" s="1"/>
  <c r="B225" i="4"/>
  <c r="B225" i="5" s="1"/>
  <c r="M225" i="5" s="1"/>
  <c r="B215" i="4"/>
  <c r="B215" i="5" s="1"/>
  <c r="M215" i="5" s="1"/>
  <c r="B224" i="4"/>
  <c r="B224" i="5" s="1"/>
  <c r="M224" i="5" s="1"/>
  <c r="B217" i="4"/>
  <c r="B217" i="5" s="1"/>
  <c r="M217" i="5" s="1"/>
  <c r="B213" i="4"/>
  <c r="B213" i="5" s="1"/>
  <c r="M213" i="5" s="1"/>
  <c r="B216" i="4"/>
  <c r="B216" i="5" s="1"/>
  <c r="M216" i="5" s="1"/>
  <c r="B236" i="4"/>
  <c r="B236" i="5" s="1"/>
  <c r="M236" i="5" s="1"/>
  <c r="B219" i="4"/>
  <c r="B219" i="5" s="1"/>
  <c r="M219" i="5" s="1"/>
  <c r="B160" i="10"/>
  <c r="L160" i="10" s="1"/>
  <c r="M160" i="10" s="1"/>
  <c r="B182" i="10"/>
  <c r="L182" i="10" s="1"/>
  <c r="M182" i="10" s="1"/>
  <c r="B163" i="10"/>
  <c r="L163" i="10" s="1"/>
  <c r="M163" i="10" s="1"/>
  <c r="B170" i="10"/>
  <c r="L170" i="10" s="1"/>
  <c r="M170" i="10" s="1"/>
  <c r="B173" i="10"/>
  <c r="L173" i="10" s="1"/>
  <c r="M173" i="10" s="1"/>
  <c r="B183" i="10"/>
  <c r="L183" i="10" s="1"/>
  <c r="M183" i="10" s="1"/>
  <c r="B172" i="10"/>
  <c r="L172" i="10" s="1"/>
  <c r="M172" i="10" s="1"/>
  <c r="B167" i="10"/>
  <c r="L167" i="10" s="1"/>
  <c r="M167" i="10" s="1"/>
  <c r="B168" i="10"/>
  <c r="L168" i="10" s="1"/>
  <c r="M168" i="10" s="1"/>
  <c r="B179" i="10"/>
  <c r="L179" i="10" s="1"/>
  <c r="M179" i="10" s="1"/>
  <c r="B162" i="10"/>
  <c r="L162" i="10" s="1"/>
  <c r="M162" i="10" s="1"/>
  <c r="E159" i="10"/>
  <c r="B171" i="10"/>
  <c r="L171" i="10" s="1"/>
  <c r="M171" i="10" s="1"/>
  <c r="B165" i="10"/>
  <c r="L165" i="10" s="1"/>
  <c r="M165" i="10" s="1"/>
  <c r="B175" i="10"/>
  <c r="L175" i="10" s="1"/>
  <c r="M175" i="10" s="1"/>
  <c r="B169" i="10"/>
  <c r="L169" i="10" s="1"/>
  <c r="M169" i="10" s="1"/>
  <c r="B164" i="10"/>
  <c r="L164" i="10" s="1"/>
  <c r="M164" i="10" s="1"/>
  <c r="B176" i="10"/>
  <c r="L176" i="10" s="1"/>
  <c r="M176" i="10" s="1"/>
  <c r="B180" i="10"/>
  <c r="L180" i="10" s="1"/>
  <c r="M180" i="10" s="1"/>
  <c r="B177" i="10"/>
  <c r="L177" i="10" s="1"/>
  <c r="M177" i="10" s="1"/>
  <c r="B181" i="10"/>
  <c r="L181" i="10" s="1"/>
  <c r="M181" i="10" s="1"/>
  <c r="B178" i="10"/>
  <c r="L178" i="10" s="1"/>
  <c r="M178" i="10" s="1"/>
  <c r="B166" i="10"/>
  <c r="L166" i="10" s="1"/>
  <c r="M166" i="10" s="1"/>
  <c r="B184" i="10"/>
  <c r="L184" i="10" s="1"/>
  <c r="M184" i="10" s="1"/>
  <c r="B174" i="10"/>
  <c r="L174" i="10" s="1"/>
  <c r="M174" i="10" s="1"/>
  <c r="B161" i="10"/>
  <c r="L161" i="10" s="1"/>
  <c r="M161" i="10" s="1"/>
  <c r="B80" i="4"/>
  <c r="B80" i="5" s="1"/>
  <c r="M80" i="5" s="1"/>
  <c r="B71" i="4"/>
  <c r="B71" i="5" s="1"/>
  <c r="M71" i="5" s="1"/>
  <c r="B60" i="4"/>
  <c r="B60" i="5" s="1"/>
  <c r="M60" i="5" s="1"/>
  <c r="B70" i="4"/>
  <c r="B70" i="5" s="1"/>
  <c r="M70" i="5" s="1"/>
  <c r="B67" i="4"/>
  <c r="B67" i="5" s="1"/>
  <c r="M67" i="5" s="1"/>
  <c r="B56" i="4"/>
  <c r="B56" i="5" s="1"/>
  <c r="M56" i="5" s="1"/>
  <c r="B79" i="4"/>
  <c r="B79" i="5" s="1"/>
  <c r="M79" i="5" s="1"/>
  <c r="B72" i="4"/>
  <c r="B72" i="5" s="1"/>
  <c r="M72" i="5" s="1"/>
  <c r="B77" i="4"/>
  <c r="B77" i="5" s="1"/>
  <c r="M77" i="5" s="1"/>
  <c r="B74" i="4"/>
  <c r="B74" i="5" s="1"/>
  <c r="M74" i="5" s="1"/>
  <c r="B75" i="4"/>
  <c r="B75" i="5" s="1"/>
  <c r="M75" i="5" s="1"/>
  <c r="B64" i="4"/>
  <c r="B64" i="5" s="1"/>
  <c r="M64" i="5" s="1"/>
  <c r="B57" i="4"/>
  <c r="B57" i="5" s="1"/>
  <c r="M57" i="5" s="1"/>
  <c r="B62" i="4"/>
  <c r="B62" i="5" s="1"/>
  <c r="M62" i="5" s="1"/>
  <c r="B69" i="4"/>
  <c r="B69" i="5" s="1"/>
  <c r="M69" i="5" s="1"/>
  <c r="B58" i="4"/>
  <c r="B58" i="5" s="1"/>
  <c r="M58" i="5" s="1"/>
  <c r="B78" i="4"/>
  <c r="B78" i="5" s="1"/>
  <c r="M78" i="5" s="1"/>
  <c r="B76" i="4"/>
  <c r="B76" i="5" s="1"/>
  <c r="M76" i="5" s="1"/>
  <c r="B65" i="4"/>
  <c r="B65" i="5" s="1"/>
  <c r="M65" i="5" s="1"/>
  <c r="B63" i="4"/>
  <c r="B63" i="5" s="1"/>
  <c r="M63" i="5" s="1"/>
  <c r="B68" i="4"/>
  <c r="B68" i="5" s="1"/>
  <c r="M68" i="5" s="1"/>
  <c r="B61" i="4"/>
  <c r="B61" i="5" s="1"/>
  <c r="M61" i="5" s="1"/>
  <c r="B59" i="4"/>
  <c r="B59" i="5" s="1"/>
  <c r="M59" i="5" s="1"/>
  <c r="B73" i="4"/>
  <c r="B73" i="5" s="1"/>
  <c r="M73" i="5" s="1"/>
  <c r="B66" i="4"/>
  <c r="B66" i="5" s="1"/>
  <c r="M66" i="5" s="1"/>
  <c r="B100" i="4"/>
  <c r="B100" i="5" s="1"/>
  <c r="M100" i="5" s="1"/>
  <c r="B102" i="4"/>
  <c r="B102" i="5" s="1"/>
  <c r="M102" i="5" s="1"/>
  <c r="B94" i="4"/>
  <c r="B94" i="5" s="1"/>
  <c r="M94" i="5" s="1"/>
  <c r="B83" i="4"/>
  <c r="B83" i="5" s="1"/>
  <c r="M83" i="5" s="1"/>
  <c r="B93" i="4"/>
  <c r="B93" i="5" s="1"/>
  <c r="M93" i="5" s="1"/>
  <c r="B82" i="4"/>
  <c r="B82" i="5" s="1"/>
  <c r="M82" i="5" s="1"/>
  <c r="B88" i="4"/>
  <c r="B88" i="5" s="1"/>
  <c r="M88" i="5" s="1"/>
  <c r="B86" i="4"/>
  <c r="B86" i="5" s="1"/>
  <c r="M86" i="5" s="1"/>
  <c r="B101" i="4"/>
  <c r="B101" i="5" s="1"/>
  <c r="M101" i="5" s="1"/>
  <c r="B106" i="4"/>
  <c r="B106" i="5" s="1"/>
  <c r="M106" i="5" s="1"/>
  <c r="B103" i="4"/>
  <c r="B103" i="5" s="1"/>
  <c r="M103" i="5" s="1"/>
  <c r="B95" i="4"/>
  <c r="B95" i="5" s="1"/>
  <c r="M95" i="5" s="1"/>
  <c r="B90" i="4"/>
  <c r="B90" i="5" s="1"/>
  <c r="M90" i="5" s="1"/>
  <c r="B105" i="4"/>
  <c r="B105" i="5" s="1"/>
  <c r="M105" i="5" s="1"/>
  <c r="B91" i="4"/>
  <c r="B91" i="5" s="1"/>
  <c r="M91" i="5" s="1"/>
  <c r="B104" i="4"/>
  <c r="B104" i="5" s="1"/>
  <c r="M104" i="5" s="1"/>
  <c r="B84" i="4"/>
  <c r="B84" i="5" s="1"/>
  <c r="M84" i="5" s="1"/>
  <c r="B98" i="4"/>
  <c r="B98" i="5" s="1"/>
  <c r="M98" i="5" s="1"/>
  <c r="B85" i="4"/>
  <c r="B85" i="5" s="1"/>
  <c r="M85" i="5" s="1"/>
  <c r="B96" i="4"/>
  <c r="B96" i="5" s="1"/>
  <c r="M96" i="5" s="1"/>
  <c r="B87" i="4"/>
  <c r="B87" i="5" s="1"/>
  <c r="M87" i="5" s="1"/>
  <c r="B99" i="4"/>
  <c r="B99" i="5" s="1"/>
  <c r="M99" i="5" s="1"/>
  <c r="B89" i="4"/>
  <c r="B89" i="5" s="1"/>
  <c r="M89" i="5" s="1"/>
  <c r="B92" i="4"/>
  <c r="B92" i="5" s="1"/>
  <c r="M92" i="5" s="1"/>
  <c r="B97" i="4"/>
  <c r="B97" i="5" s="1"/>
  <c r="M97" i="5" s="1"/>
  <c r="B22" i="4"/>
  <c r="B22" i="5" s="1"/>
  <c r="M22" i="5" s="1"/>
  <c r="B25" i="4"/>
  <c r="B25" i="5" s="1"/>
  <c r="M25" i="5" s="1"/>
  <c r="B19" i="4"/>
  <c r="B19" i="5" s="1"/>
  <c r="M19" i="5" s="1"/>
  <c r="B13" i="4"/>
  <c r="B13" i="5" s="1"/>
  <c r="M13" i="5" s="1"/>
  <c r="B18" i="4"/>
  <c r="B18" i="5" s="1"/>
  <c r="M18" i="5" s="1"/>
  <c r="B16" i="4"/>
  <c r="B16" i="5" s="1"/>
  <c r="M16" i="5" s="1"/>
  <c r="B20" i="4"/>
  <c r="B20" i="5" s="1"/>
  <c r="M20" i="5" s="1"/>
  <c r="B27" i="4"/>
  <c r="B27" i="5" s="1"/>
  <c r="M27" i="5" s="1"/>
  <c r="B14" i="4"/>
  <c r="B14" i="5" s="1"/>
  <c r="M14" i="5" s="1"/>
  <c r="B15" i="4"/>
  <c r="B15" i="5" s="1"/>
  <c r="M15" i="5" s="1"/>
  <c r="B9" i="4"/>
  <c r="B9" i="5" s="1"/>
  <c r="M9" i="5" s="1"/>
  <c r="B21" i="4"/>
  <c r="B21" i="5" s="1"/>
  <c r="M21" i="5" s="1"/>
  <c r="B17" i="4"/>
  <c r="B17" i="5" s="1"/>
  <c r="M17" i="5" s="1"/>
  <c r="B12" i="4"/>
  <c r="B12" i="5" s="1"/>
  <c r="M12" i="5" s="1"/>
  <c r="B5" i="4"/>
  <c r="B5" i="5" s="1"/>
  <c r="M5" i="5" s="1"/>
  <c r="B26" i="4"/>
  <c r="B26" i="5" s="1"/>
  <c r="M26" i="5" s="1"/>
  <c r="B28" i="4"/>
  <c r="B28" i="5" s="1"/>
  <c r="M28" i="5" s="1"/>
  <c r="B23" i="4"/>
  <c r="B23" i="5" s="1"/>
  <c r="M23" i="5" s="1"/>
  <c r="B6" i="4"/>
  <c r="B6" i="5" s="1"/>
  <c r="M6" i="5" s="1"/>
  <c r="B4" i="4"/>
  <c r="B4" i="5" s="1"/>
  <c r="M4" i="5" s="1"/>
  <c r="B7" i="4"/>
  <c r="B7" i="5" s="1"/>
  <c r="M7" i="5" s="1"/>
  <c r="B10" i="4"/>
  <c r="B10" i="5" s="1"/>
  <c r="M10" i="5" s="1"/>
  <c r="B11" i="4"/>
  <c r="B11" i="5" s="1"/>
  <c r="M11" i="5" s="1"/>
  <c r="B24" i="4"/>
  <c r="B24" i="5" s="1"/>
  <c r="M24" i="5" s="1"/>
  <c r="B8" i="4"/>
  <c r="B8" i="5" s="1"/>
  <c r="M8" i="5" s="1"/>
  <c r="G7" i="2" l="1"/>
  <c r="H7" i="2" s="1"/>
  <c r="G294" i="2"/>
  <c r="G105" i="2"/>
  <c r="G23" i="2"/>
  <c r="H23" i="2" s="1"/>
  <c r="G277" i="2"/>
  <c r="M240" i="10"/>
  <c r="N313" i="5"/>
  <c r="N300" i="5"/>
  <c r="N311" i="5"/>
  <c r="N265" i="5"/>
  <c r="N272" i="5"/>
  <c r="G181" i="2"/>
  <c r="G226" i="2"/>
  <c r="G19" i="2"/>
  <c r="H19" i="2" s="1"/>
  <c r="G237" i="2"/>
  <c r="G79" i="2"/>
  <c r="G301" i="2"/>
  <c r="G17" i="2"/>
  <c r="H17" i="2" s="1"/>
  <c r="G77" i="2"/>
  <c r="H77" i="2" s="1"/>
  <c r="H89" i="2"/>
  <c r="G76" i="2"/>
  <c r="H76" i="2" s="1"/>
  <c r="G197" i="2"/>
  <c r="G93" i="2"/>
  <c r="N414" i="5"/>
  <c r="N357" i="5"/>
  <c r="G296" i="2"/>
  <c r="G239" i="2"/>
  <c r="G227" i="2"/>
  <c r="G222" i="2"/>
  <c r="G104" i="2"/>
  <c r="G186" i="2"/>
  <c r="G170" i="2"/>
  <c r="G184" i="2"/>
  <c r="N273" i="5"/>
  <c r="G73" i="2"/>
  <c r="H73" i="2" s="1"/>
  <c r="M241" i="10"/>
  <c r="N298" i="5"/>
  <c r="N314" i="5"/>
  <c r="N306" i="5"/>
  <c r="M296" i="10"/>
  <c r="N412" i="5"/>
  <c r="N399" i="5"/>
  <c r="N378" i="5"/>
  <c r="N337" i="5"/>
  <c r="N316" i="5"/>
  <c r="N397" i="5"/>
  <c r="N329" i="5"/>
  <c r="N408" i="5"/>
  <c r="N356" i="5"/>
  <c r="N353" i="5"/>
  <c r="N368" i="5"/>
  <c r="H90" i="2"/>
  <c r="G236" i="2"/>
  <c r="G233" i="2"/>
  <c r="G307" i="2"/>
  <c r="G175" i="2"/>
  <c r="G195" i="2"/>
  <c r="G116" i="2"/>
  <c r="G244" i="2"/>
  <c r="G190" i="2"/>
  <c r="G260" i="2"/>
  <c r="G292" i="2"/>
  <c r="G180" i="2"/>
  <c r="G205" i="2"/>
  <c r="G254" i="2"/>
  <c r="G174" i="2"/>
  <c r="H84" i="2"/>
  <c r="G213" i="2"/>
  <c r="H97" i="2"/>
  <c r="G210" i="2"/>
  <c r="G284" i="2"/>
  <c r="G255" i="2"/>
  <c r="G286" i="2"/>
  <c r="G228" i="2"/>
  <c r="G311" i="2"/>
  <c r="G10" i="2"/>
  <c r="H10" i="2" s="1"/>
  <c r="G51" i="2"/>
  <c r="H51" i="2" s="1"/>
  <c r="N305" i="5"/>
  <c r="N304" i="5"/>
  <c r="N394" i="5"/>
  <c r="N398" i="5"/>
  <c r="N349" i="5"/>
  <c r="N336" i="5"/>
  <c r="N396" i="5"/>
  <c r="N328" i="5"/>
  <c r="N407" i="5"/>
  <c r="N355" i="5"/>
  <c r="N352" i="5"/>
  <c r="N367" i="5"/>
  <c r="G256" i="2"/>
  <c r="G182" i="2"/>
  <c r="G250" i="2"/>
  <c r="G92" i="2"/>
  <c r="G99" i="2"/>
  <c r="G204" i="2"/>
  <c r="G306" i="2"/>
  <c r="G219" i="2"/>
  <c r="G272" i="2"/>
  <c r="G262" i="2"/>
  <c r="G81" i="2"/>
  <c r="G148" i="2"/>
  <c r="G238" i="2"/>
  <c r="G203" i="2"/>
  <c r="G289" i="2"/>
  <c r="G200" i="2"/>
  <c r="N410" i="5"/>
  <c r="N317" i="5"/>
  <c r="N342" i="5"/>
  <c r="N369" i="5"/>
  <c r="G98" i="2"/>
  <c r="G206" i="2"/>
  <c r="G194" i="2"/>
  <c r="G169" i="2"/>
  <c r="G252" i="2"/>
  <c r="G281" i="2"/>
  <c r="G283" i="2"/>
  <c r="N303" i="5"/>
  <c r="N283" i="5"/>
  <c r="N381" i="5"/>
  <c r="N348" i="5"/>
  <c r="N395" i="5"/>
  <c r="N406" i="5"/>
  <c r="N338" i="5"/>
  <c r="N403" i="5"/>
  <c r="N335" i="5"/>
  <c r="N366" i="5"/>
  <c r="G214" i="2"/>
  <c r="G230" i="2"/>
  <c r="G224" i="2"/>
  <c r="G269" i="2"/>
  <c r="G259" i="2"/>
  <c r="G258" i="2"/>
  <c r="G215" i="2"/>
  <c r="G231" i="2"/>
  <c r="G193" i="2"/>
  <c r="G208" i="2"/>
  <c r="G274" i="2"/>
  <c r="G253" i="2"/>
  <c r="G171" i="2"/>
  <c r="G87" i="2"/>
  <c r="G163" i="2"/>
  <c r="G91" i="2"/>
  <c r="G198" i="2"/>
  <c r="G126" i="2"/>
  <c r="G287" i="2"/>
  <c r="G267" i="2"/>
  <c r="G265" i="2"/>
  <c r="G241" i="2"/>
  <c r="G168" i="2"/>
  <c r="N413" i="5"/>
  <c r="N386" i="5"/>
  <c r="N326" i="5"/>
  <c r="N409" i="5"/>
  <c r="N370" i="5"/>
  <c r="N332" i="5"/>
  <c r="G291" i="2"/>
  <c r="G273" i="2"/>
  <c r="G74" i="2"/>
  <c r="H74" i="2" s="1"/>
  <c r="M113" i="10"/>
  <c r="N302" i="5"/>
  <c r="N325" i="5"/>
  <c r="G72" i="2"/>
  <c r="H72" i="2" s="1"/>
  <c r="N297" i="5"/>
  <c r="N307" i="5"/>
  <c r="M243" i="10"/>
  <c r="N339" i="5"/>
  <c r="N402" i="5"/>
  <c r="G229" i="2"/>
  <c r="G220" i="2"/>
  <c r="G295" i="2"/>
  <c r="G177" i="2"/>
  <c r="G268" i="2"/>
  <c r="G298" i="2"/>
  <c r="G6" i="2"/>
  <c r="H6" i="2" s="1"/>
  <c r="M142" i="10"/>
  <c r="N309" i="5"/>
  <c r="N295" i="5"/>
  <c r="N310" i="5"/>
  <c r="M63" i="10"/>
  <c r="N373" i="5"/>
  <c r="N345" i="5"/>
  <c r="N359" i="5"/>
  <c r="N389" i="5"/>
  <c r="N331" i="5"/>
  <c r="N364" i="5"/>
  <c r="N323" i="5"/>
  <c r="N363" i="5"/>
  <c r="N390" i="5"/>
  <c r="N320" i="5"/>
  <c r="N385" i="5"/>
  <c r="N315" i="5"/>
  <c r="N400" i="5"/>
  <c r="N350" i="5"/>
  <c r="G278" i="2"/>
  <c r="H88" i="2"/>
  <c r="G134" i="2"/>
  <c r="G235" i="2"/>
  <c r="G245" i="2"/>
  <c r="G279" i="2"/>
  <c r="G189" i="2"/>
  <c r="G80" i="2"/>
  <c r="G246" i="2"/>
  <c r="G305" i="2"/>
  <c r="G216" i="2"/>
  <c r="G178" i="2"/>
  <c r="G308" i="2"/>
  <c r="G271" i="2"/>
  <c r="G223" i="2"/>
  <c r="G288" i="2"/>
  <c r="G251" i="2"/>
  <c r="G243" i="2"/>
  <c r="G199" i="2"/>
  <c r="G299" i="2"/>
  <c r="G300" i="2"/>
  <c r="N404" i="5"/>
  <c r="N340" i="5"/>
  <c r="N354" i="5"/>
  <c r="G188" i="2"/>
  <c r="G247" i="2"/>
  <c r="G86" i="2"/>
  <c r="G85" i="2"/>
  <c r="G94" i="2"/>
  <c r="G310" i="2"/>
  <c r="M192" i="10"/>
  <c r="G78" i="2"/>
  <c r="H78" i="2" s="1"/>
  <c r="G14" i="2"/>
  <c r="H14" i="2" s="1"/>
  <c r="M191" i="10"/>
  <c r="M58" i="10"/>
  <c r="N312" i="5"/>
  <c r="N377" i="5"/>
  <c r="N393" i="5"/>
  <c r="M108" i="10"/>
  <c r="M60" i="10"/>
  <c r="N293" i="5"/>
  <c r="N392" i="5"/>
  <c r="N365" i="5"/>
  <c r="N321" i="5"/>
  <c r="N334" i="5"/>
  <c r="N351" i="5"/>
  <c r="G173" i="2"/>
  <c r="G185" i="2"/>
  <c r="G264" i="2"/>
  <c r="G302" i="2"/>
  <c r="G196" i="2"/>
  <c r="G211" i="2"/>
  <c r="H83" i="2"/>
  <c r="G56" i="2"/>
  <c r="H56" i="2" s="1"/>
  <c r="N299" i="5"/>
  <c r="N296" i="5"/>
  <c r="N294" i="5"/>
  <c r="N308" i="5"/>
  <c r="N372" i="5"/>
  <c r="N344" i="5"/>
  <c r="N358" i="5"/>
  <c r="N388" i="5"/>
  <c r="N330" i="5"/>
  <c r="N361" i="5"/>
  <c r="N322" i="5"/>
  <c r="N416" i="5"/>
  <c r="N362" i="5"/>
  <c r="N375" i="5"/>
  <c r="N384" i="5"/>
  <c r="N383" i="5"/>
  <c r="N346" i="5"/>
  <c r="G192" i="2"/>
  <c r="G95" i="2"/>
  <c r="G309" i="2"/>
  <c r="G304" i="2"/>
  <c r="G225" i="2"/>
  <c r="G290" i="2"/>
  <c r="G261" i="2"/>
  <c r="G248" i="2"/>
  <c r="G275" i="2"/>
  <c r="G249" i="2"/>
  <c r="G172" i="2"/>
  <c r="G282" i="2"/>
  <c r="N380" i="5"/>
  <c r="N324" i="5"/>
  <c r="N379" i="5"/>
  <c r="N391" i="5"/>
  <c r="N401" i="5"/>
  <c r="G276" i="2"/>
  <c r="G270" i="2"/>
  <c r="G209" i="2"/>
  <c r="G242" i="2"/>
  <c r="G207" i="2"/>
  <c r="G212" i="2"/>
  <c r="G187" i="2"/>
  <c r="G75" i="2"/>
  <c r="H75" i="2" s="1"/>
  <c r="N301" i="5"/>
  <c r="N347" i="5"/>
  <c r="N318" i="5"/>
  <c r="N405" i="5"/>
  <c r="N341" i="5"/>
  <c r="N387" i="5"/>
  <c r="N411" i="5"/>
  <c r="N327" i="5"/>
  <c r="N360" i="5"/>
  <c r="N319" i="5"/>
  <c r="N415" i="5"/>
  <c r="N343" i="5"/>
  <c r="N374" i="5"/>
  <c r="N371" i="5"/>
  <c r="N382" i="5"/>
  <c r="N333" i="5"/>
  <c r="G266" i="2"/>
  <c r="G303" i="2"/>
  <c r="G183" i="2"/>
  <c r="G191" i="2"/>
  <c r="G111" i="2"/>
  <c r="G176" i="2"/>
  <c r="G257" i="2"/>
  <c r="G297" i="2"/>
  <c r="G217" i="2"/>
  <c r="H96" i="2"/>
  <c r="G285" i="2"/>
  <c r="G240" i="2"/>
  <c r="G280" i="2"/>
  <c r="G232" i="2"/>
  <c r="G201" i="2"/>
  <c r="G293" i="2"/>
  <c r="G179" i="2"/>
  <c r="G234" i="2"/>
  <c r="G221" i="2"/>
  <c r="G202" i="2"/>
  <c r="G263" i="2"/>
  <c r="G82" i="2"/>
  <c r="G218" i="2"/>
  <c r="G67" i="2"/>
  <c r="H67" i="2" s="1"/>
  <c r="M239" i="10"/>
  <c r="M238" i="10"/>
  <c r="M186" i="10"/>
  <c r="M188" i="10"/>
  <c r="M190" i="10"/>
  <c r="M189" i="10"/>
  <c r="M187" i="10"/>
  <c r="M295" i="10"/>
  <c r="M293" i="10"/>
  <c r="M294" i="10"/>
  <c r="M292" i="10"/>
  <c r="M291" i="10"/>
  <c r="M290" i="10"/>
  <c r="M141" i="10"/>
  <c r="M140" i="10"/>
  <c r="M139" i="10"/>
  <c r="M138" i="10"/>
  <c r="M134" i="10"/>
  <c r="M137" i="10"/>
  <c r="M112" i="10"/>
  <c r="M111" i="10"/>
  <c r="M109" i="10"/>
  <c r="M110" i="10"/>
  <c r="M62" i="10"/>
  <c r="M61" i="10"/>
  <c r="M59" i="10"/>
  <c r="M57" i="10"/>
  <c r="M56" i="10"/>
  <c r="N282" i="5"/>
  <c r="N275" i="5"/>
  <c r="N288" i="5"/>
  <c r="N285" i="5"/>
  <c r="N274" i="5"/>
  <c r="N267" i="5"/>
  <c r="N286" i="5"/>
  <c r="N280" i="5"/>
  <c r="N279" i="5"/>
  <c r="N287" i="5"/>
  <c r="N278" i="5"/>
  <c r="N499" i="5"/>
  <c r="N641" i="5"/>
  <c r="N621" i="5"/>
  <c r="N600" i="5"/>
  <c r="N446" i="5"/>
  <c r="N570" i="5"/>
  <c r="N587" i="5"/>
  <c r="N695" i="5"/>
  <c r="N707" i="5"/>
  <c r="N458" i="5"/>
  <c r="N537" i="5"/>
  <c r="N512" i="5"/>
  <c r="N637" i="5"/>
  <c r="N572" i="5"/>
  <c r="N281" i="5"/>
  <c r="N268" i="5"/>
  <c r="N723" i="5"/>
  <c r="N763" i="5"/>
  <c r="N747" i="5"/>
  <c r="N739" i="5"/>
  <c r="N755" i="5"/>
  <c r="N731" i="5"/>
  <c r="N741" i="5"/>
  <c r="N753" i="5"/>
  <c r="N751" i="5"/>
  <c r="N722" i="5"/>
  <c r="N736" i="5"/>
  <c r="N734" i="5"/>
  <c r="N767" i="5"/>
  <c r="N756" i="5"/>
  <c r="N762" i="5"/>
  <c r="N733" i="5"/>
  <c r="N750" i="5"/>
  <c r="N749" i="5"/>
  <c r="N730" i="5"/>
  <c r="N761" i="5"/>
  <c r="N764" i="5"/>
  <c r="N735" i="5"/>
  <c r="N746" i="5"/>
  <c r="N726" i="5"/>
  <c r="N765" i="5"/>
  <c r="N742" i="5"/>
  <c r="N752" i="5"/>
  <c r="N745" i="5"/>
  <c r="N768" i="5"/>
  <c r="N759" i="5"/>
  <c r="N724" i="5"/>
  <c r="N744" i="5"/>
  <c r="N738" i="5"/>
  <c r="N760" i="5"/>
  <c r="N740" i="5"/>
  <c r="N766" i="5"/>
  <c r="N732" i="5"/>
  <c r="N729" i="5"/>
  <c r="N758" i="5"/>
  <c r="N737" i="5"/>
  <c r="N754" i="5"/>
  <c r="N757" i="5"/>
  <c r="N728" i="5"/>
  <c r="N748" i="5"/>
  <c r="N727" i="5"/>
  <c r="N743" i="5"/>
  <c r="N725" i="5"/>
  <c r="N667" i="5"/>
  <c r="N532" i="5"/>
  <c r="N507" i="5"/>
  <c r="N533" i="5"/>
  <c r="N568" i="5"/>
  <c r="N607" i="5"/>
  <c r="N702" i="5"/>
  <c r="N585" i="5"/>
  <c r="N675" i="5"/>
  <c r="N615" i="5"/>
  <c r="N542" i="5"/>
  <c r="N449" i="5"/>
  <c r="N427" i="5"/>
  <c r="N718" i="5"/>
  <c r="N644" i="5"/>
  <c r="N597" i="5"/>
  <c r="N464" i="5"/>
  <c r="N668" i="5"/>
  <c r="N608" i="5"/>
  <c r="N525" i="5"/>
  <c r="N664" i="5"/>
  <c r="N581" i="5"/>
  <c r="N493" i="5"/>
  <c r="N676" i="5"/>
  <c r="N616" i="5"/>
  <c r="N548" i="5"/>
  <c r="N472" i="5"/>
  <c r="N439" i="5"/>
  <c r="N531" i="5"/>
  <c r="N470" i="5"/>
  <c r="N494" i="5"/>
  <c r="N566" i="5"/>
  <c r="N477" i="5"/>
  <c r="N424" i="5"/>
  <c r="N520" i="5"/>
  <c r="N443" i="5"/>
  <c r="N284" i="5"/>
  <c r="N666" i="5"/>
  <c r="N655" i="5"/>
  <c r="N503" i="5"/>
  <c r="N715" i="5"/>
  <c r="N713" i="5"/>
  <c r="N565" i="5"/>
  <c r="N606" i="5"/>
  <c r="N625" i="5"/>
  <c r="N717" i="5"/>
  <c r="N584" i="5"/>
  <c r="N661" i="5"/>
  <c r="N614" i="5"/>
  <c r="N483" i="5"/>
  <c r="N448" i="5"/>
  <c r="N426" i="5"/>
  <c r="N705" i="5"/>
  <c r="N643" i="5"/>
  <c r="N596" i="5"/>
  <c r="N653" i="5"/>
  <c r="N589" i="5"/>
  <c r="N524" i="5"/>
  <c r="N711" i="5"/>
  <c r="N650" i="5"/>
  <c r="N580" i="5"/>
  <c r="N492" i="5"/>
  <c r="N709" i="5"/>
  <c r="N663" i="5"/>
  <c r="N603" i="5"/>
  <c r="N545" i="5"/>
  <c r="N469" i="5"/>
  <c r="N438" i="5"/>
  <c r="N517" i="5"/>
  <c r="N457" i="5"/>
  <c r="N481" i="5"/>
  <c r="N553" i="5"/>
  <c r="N476" i="5"/>
  <c r="N423" i="5"/>
  <c r="N505" i="5"/>
  <c r="N442" i="5"/>
  <c r="N626" i="5"/>
  <c r="N685" i="5"/>
  <c r="N654" i="5"/>
  <c r="N502" i="5"/>
  <c r="N642" i="5"/>
  <c r="N712" i="5"/>
  <c r="N564" i="5"/>
  <c r="N530" i="5"/>
  <c r="N624" i="5"/>
  <c r="N716" i="5"/>
  <c r="N583" i="5"/>
  <c r="N660" i="5"/>
  <c r="N601" i="5"/>
  <c r="N482" i="5"/>
  <c r="N447" i="5"/>
  <c r="N704" i="5"/>
  <c r="N629" i="5"/>
  <c r="N595" i="5"/>
  <c r="N714" i="5"/>
  <c r="N652" i="5"/>
  <c r="N588" i="5"/>
  <c r="N523" i="5"/>
  <c r="N710" i="5"/>
  <c r="N635" i="5"/>
  <c r="N579" i="5"/>
  <c r="N708" i="5"/>
  <c r="N662" i="5"/>
  <c r="N602" i="5"/>
  <c r="N544" i="5"/>
  <c r="N468" i="5"/>
  <c r="N435" i="5"/>
  <c r="N598" i="5"/>
  <c r="N516" i="5"/>
  <c r="N456" i="5"/>
  <c r="N480" i="5"/>
  <c r="N552" i="5"/>
  <c r="N475" i="5"/>
  <c r="N422" i="5"/>
  <c r="N504" i="5"/>
  <c r="N421" i="5"/>
  <c r="N651" i="5"/>
  <c r="N582" i="5"/>
  <c r="N628" i="5"/>
  <c r="N639" i="5"/>
  <c r="N634" i="5"/>
  <c r="N577" i="5"/>
  <c r="N501" i="5"/>
  <c r="N466" i="5"/>
  <c r="N490" i="5"/>
  <c r="N420" i="5"/>
  <c r="N270" i="5"/>
  <c r="N271" i="5"/>
  <c r="N269" i="5"/>
  <c r="N276" i="5"/>
  <c r="Q318" i="10"/>
  <c r="R318" i="10"/>
  <c r="P318" i="10"/>
  <c r="N684" i="5"/>
  <c r="N562" i="5"/>
  <c r="N656" i="5"/>
  <c r="N513" i="5"/>
  <c r="N498" i="5"/>
  <c r="N592" i="5"/>
  <c r="N640" i="5"/>
  <c r="N686" i="5"/>
  <c r="N620" i="5"/>
  <c r="N700" i="5"/>
  <c r="N721" i="5"/>
  <c r="N647" i="5"/>
  <c r="N573" i="5"/>
  <c r="N478" i="5"/>
  <c r="N433" i="5"/>
  <c r="N688" i="5"/>
  <c r="N627" i="5"/>
  <c r="N541" i="5"/>
  <c r="N698" i="5"/>
  <c r="N638" i="5"/>
  <c r="N557" i="5"/>
  <c r="N518" i="5"/>
  <c r="N694" i="5"/>
  <c r="N619" i="5"/>
  <c r="N551" i="5"/>
  <c r="N693" i="5"/>
  <c r="N648" i="5"/>
  <c r="N576" i="5"/>
  <c r="N488" i="5"/>
  <c r="N455" i="5"/>
  <c r="N561" i="5"/>
  <c r="N500" i="5"/>
  <c r="N436" i="5"/>
  <c r="N526" i="5"/>
  <c r="N451" i="5"/>
  <c r="N536" i="5"/>
  <c r="N462" i="5"/>
  <c r="N474" i="5"/>
  <c r="N563" i="5"/>
  <c r="N593" i="5"/>
  <c r="N701" i="5"/>
  <c r="N479" i="5"/>
  <c r="N519" i="5"/>
  <c r="N649" i="5"/>
  <c r="N434" i="5"/>
  <c r="N437" i="5"/>
  <c r="N527" i="5"/>
  <c r="N264" i="5"/>
  <c r="N681" i="5"/>
  <c r="N611" i="5"/>
  <c r="N591" i="5"/>
  <c r="N673" i="5"/>
  <c r="N697" i="5"/>
  <c r="N720" i="5"/>
  <c r="N467" i="5"/>
  <c r="N432" i="5"/>
  <c r="N674" i="5"/>
  <c r="N613" i="5"/>
  <c r="N540" i="5"/>
  <c r="N683" i="5"/>
  <c r="N623" i="5"/>
  <c r="N556" i="5"/>
  <c r="N515" i="5"/>
  <c r="N679" i="5"/>
  <c r="N618" i="5"/>
  <c r="N550" i="5"/>
  <c r="N692" i="5"/>
  <c r="N633" i="5"/>
  <c r="N575" i="5"/>
  <c r="N485" i="5"/>
  <c r="N454" i="5"/>
  <c r="N560" i="5"/>
  <c r="N487" i="5"/>
  <c r="N417" i="5"/>
  <c r="N511" i="5"/>
  <c r="N450" i="5"/>
  <c r="N522" i="5"/>
  <c r="N445" i="5"/>
  <c r="N461" i="5"/>
  <c r="N266" i="5"/>
  <c r="N671" i="5"/>
  <c r="N558" i="5"/>
  <c r="N538" i="5"/>
  <c r="N509" i="5"/>
  <c r="N418" i="5"/>
  <c r="N590" i="5"/>
  <c r="N636" i="5"/>
  <c r="N672" i="5"/>
  <c r="N696" i="5"/>
  <c r="N706" i="5"/>
  <c r="N631" i="5"/>
  <c r="N571" i="5"/>
  <c r="N453" i="5"/>
  <c r="N431" i="5"/>
  <c r="N658" i="5"/>
  <c r="N612" i="5"/>
  <c r="N539" i="5"/>
  <c r="N682" i="5"/>
  <c r="N622" i="5"/>
  <c r="N529" i="5"/>
  <c r="N514" i="5"/>
  <c r="N678" i="5"/>
  <c r="N605" i="5"/>
  <c r="N497" i="5"/>
  <c r="N691" i="5"/>
  <c r="N632" i="5"/>
  <c r="N574" i="5"/>
  <c r="N484" i="5"/>
  <c r="N441" i="5"/>
  <c r="N547" i="5"/>
  <c r="N486" i="5"/>
  <c r="N510" i="5"/>
  <c r="N429" i="5"/>
  <c r="N586" i="5"/>
  <c r="N506" i="5"/>
  <c r="N444" i="5"/>
  <c r="N534" i="5"/>
  <c r="N460" i="5"/>
  <c r="N680" i="5"/>
  <c r="N687" i="5"/>
  <c r="N659" i="5"/>
  <c r="N689" i="5"/>
  <c r="N699" i="5"/>
  <c r="N554" i="5"/>
  <c r="N489" i="5"/>
  <c r="N578" i="5"/>
  <c r="N463" i="5"/>
  <c r="N559" i="5"/>
  <c r="N419" i="5"/>
  <c r="N646" i="5"/>
  <c r="N277" i="5"/>
  <c r="N670" i="5"/>
  <c r="N555" i="5"/>
  <c r="N535" i="5"/>
  <c r="N508" i="5"/>
  <c r="N657" i="5"/>
  <c r="N569" i="5"/>
  <c r="N610" i="5"/>
  <c r="N703" i="5"/>
  <c r="N594" i="5"/>
  <c r="N690" i="5"/>
  <c r="N630" i="5"/>
  <c r="N543" i="5"/>
  <c r="N452" i="5"/>
  <c r="N430" i="5"/>
  <c r="N719" i="5"/>
  <c r="N645" i="5"/>
  <c r="N599" i="5"/>
  <c r="N465" i="5"/>
  <c r="N669" i="5"/>
  <c r="N609" i="5"/>
  <c r="N528" i="5"/>
  <c r="N665" i="5"/>
  <c r="N604" i="5"/>
  <c r="N496" i="5"/>
  <c r="N677" i="5"/>
  <c r="N617" i="5"/>
  <c r="N549" i="5"/>
  <c r="N473" i="5"/>
  <c r="N440" i="5"/>
  <c r="N546" i="5"/>
  <c r="N471" i="5"/>
  <c r="N495" i="5"/>
  <c r="N428" i="5"/>
  <c r="N567" i="5"/>
  <c r="N491" i="5"/>
  <c r="N425" i="5"/>
  <c r="N521" i="5"/>
  <c r="N459" i="5"/>
  <c r="N210" i="5"/>
  <c r="N39" i="5"/>
  <c r="N32" i="5"/>
  <c r="N45" i="5"/>
  <c r="N203" i="5"/>
  <c r="N35" i="5"/>
  <c r="N164" i="5"/>
  <c r="N155" i="5"/>
  <c r="N290" i="5"/>
  <c r="N202" i="5"/>
  <c r="N43" i="5"/>
  <c r="N34" i="5"/>
  <c r="N36" i="5"/>
  <c r="N33" i="5"/>
  <c r="N54" i="5"/>
  <c r="N51" i="5"/>
  <c r="N255" i="5"/>
  <c r="N129" i="5"/>
  <c r="N115" i="5"/>
  <c r="N242" i="5"/>
  <c r="N225" i="5"/>
  <c r="N230" i="5"/>
  <c r="N212" i="5"/>
  <c r="N191" i="5"/>
  <c r="N207" i="5"/>
  <c r="N259" i="5"/>
  <c r="N244" i="5"/>
  <c r="N252" i="5"/>
  <c r="N243" i="5"/>
  <c r="N187" i="5"/>
  <c r="N195" i="5"/>
  <c r="N246" i="5"/>
  <c r="N258" i="5"/>
  <c r="N261" i="5"/>
  <c r="N178" i="5"/>
  <c r="N257" i="5"/>
  <c r="N193" i="5"/>
  <c r="N240" i="5"/>
  <c r="N251" i="5"/>
  <c r="N175" i="5"/>
  <c r="N48" i="5"/>
  <c r="N44" i="5"/>
  <c r="N241" i="5"/>
  <c r="N250" i="5"/>
  <c r="N248" i="5"/>
  <c r="N38" i="5"/>
  <c r="N292" i="5"/>
  <c r="N249" i="5"/>
  <c r="N291" i="5"/>
  <c r="N262" i="5"/>
  <c r="N31" i="5"/>
  <c r="N247" i="5"/>
  <c r="N46" i="5"/>
  <c r="N49" i="5"/>
  <c r="N52" i="5"/>
  <c r="N42" i="5"/>
  <c r="N37" i="5"/>
  <c r="N47" i="5"/>
  <c r="N30" i="5"/>
  <c r="N41" i="5"/>
  <c r="N253" i="5"/>
  <c r="N256" i="5"/>
  <c r="N260" i="5"/>
  <c r="N40" i="5"/>
  <c r="N239" i="5"/>
  <c r="N50" i="5"/>
  <c r="N53" i="5"/>
  <c r="N204" i="5"/>
  <c r="N254" i="5"/>
  <c r="N245" i="5"/>
  <c r="N238" i="5"/>
  <c r="N144" i="5"/>
  <c r="G34" i="2"/>
  <c r="H34" i="2" s="1"/>
  <c r="G46" i="2"/>
  <c r="H46" i="2" s="1"/>
  <c r="N232" i="5"/>
  <c r="N143" i="5"/>
  <c r="N180" i="5"/>
  <c r="N236" i="5"/>
  <c r="N231" i="5"/>
  <c r="N157" i="5"/>
  <c r="N151" i="5"/>
  <c r="G22" i="2"/>
  <c r="H22" i="2" s="1"/>
  <c r="G28" i="2"/>
  <c r="N167" i="5"/>
  <c r="G55" i="2"/>
  <c r="H55" i="2" s="1"/>
  <c r="G42" i="2"/>
  <c r="G62" i="2"/>
  <c r="H62" i="2" s="1"/>
  <c r="N196" i="5"/>
  <c r="G68" i="2"/>
  <c r="H68" i="2" s="1"/>
  <c r="N216" i="5"/>
  <c r="N234" i="5"/>
  <c r="N233" i="5"/>
  <c r="N152" i="5"/>
  <c r="N150" i="5"/>
  <c r="N153" i="5"/>
  <c r="N170" i="5"/>
  <c r="N181" i="5"/>
  <c r="N208" i="5"/>
  <c r="G39" i="2"/>
  <c r="H39" i="2" s="1"/>
  <c r="G69" i="2"/>
  <c r="H69" i="2" s="1"/>
  <c r="G18" i="2"/>
  <c r="H18" i="2" s="1"/>
  <c r="N141" i="5"/>
  <c r="G60" i="2"/>
  <c r="H60" i="2" s="1"/>
  <c r="G63" i="2"/>
  <c r="H63" i="2" s="1"/>
  <c r="G61" i="2"/>
  <c r="H61" i="2" s="1"/>
  <c r="N219" i="5"/>
  <c r="N135" i="5"/>
  <c r="N173" i="5"/>
  <c r="N220" i="5"/>
  <c r="N146" i="5"/>
  <c r="N179" i="5"/>
  <c r="G59" i="2"/>
  <c r="H59" i="2" s="1"/>
  <c r="G54" i="2"/>
  <c r="H54" i="2" s="1"/>
  <c r="N171" i="5"/>
  <c r="N8" i="5"/>
  <c r="G27" i="2"/>
  <c r="H27" i="2" s="1"/>
  <c r="G41" i="2"/>
  <c r="H41" i="2" s="1"/>
  <c r="G20" i="2"/>
  <c r="N97" i="5"/>
  <c r="N213" i="5"/>
  <c r="N226" i="5"/>
  <c r="N235" i="5"/>
  <c r="N134" i="5"/>
  <c r="N154" i="5"/>
  <c r="N158" i="5"/>
  <c r="N165" i="5"/>
  <c r="N183" i="5"/>
  <c r="G4" i="2"/>
  <c r="H4" i="2" s="1"/>
  <c r="G70" i="2"/>
  <c r="N166" i="5"/>
  <c r="G47" i="2"/>
  <c r="H47" i="2" s="1"/>
  <c r="G15" i="2"/>
  <c r="H15" i="2" s="1"/>
  <c r="G33" i="2"/>
  <c r="H33" i="2" s="1"/>
  <c r="G36" i="2"/>
  <c r="H36" i="2" s="1"/>
  <c r="G37" i="2"/>
  <c r="G30" i="2"/>
  <c r="H30" i="2" s="1"/>
  <c r="N177" i="5"/>
  <c r="N227" i="5"/>
  <c r="N148" i="5"/>
  <c r="N111" i="5"/>
  <c r="N118" i="5"/>
  <c r="N119" i="5"/>
  <c r="N113" i="5"/>
  <c r="N132" i="5"/>
  <c r="N108" i="5"/>
  <c r="N128" i="5"/>
  <c r="N127" i="5"/>
  <c r="N131" i="5"/>
  <c r="N117" i="5"/>
  <c r="N130" i="5"/>
  <c r="N121" i="5"/>
  <c r="N112" i="5"/>
  <c r="N124" i="5"/>
  <c r="N110" i="5"/>
  <c r="N122" i="5"/>
  <c r="N109" i="5"/>
  <c r="N126" i="5"/>
  <c r="N120" i="5"/>
  <c r="N116" i="5"/>
  <c r="N114" i="5"/>
  <c r="N123" i="5"/>
  <c r="N229" i="5"/>
  <c r="N136" i="5"/>
  <c r="N163" i="5"/>
  <c r="N194" i="5"/>
  <c r="N199" i="5"/>
  <c r="N197" i="5"/>
  <c r="N192" i="5"/>
  <c r="N189" i="5"/>
  <c r="N198" i="5"/>
  <c r="N188" i="5"/>
  <c r="N201" i="5"/>
  <c r="N209" i="5"/>
  <c r="N186" i="5"/>
  <c r="N206" i="5"/>
  <c r="G16" i="2"/>
  <c r="H16" i="2" s="1"/>
  <c r="N162" i="5"/>
  <c r="G45" i="2"/>
  <c r="H45" i="2" s="1"/>
  <c r="G26" i="2"/>
  <c r="H26" i="2" s="1"/>
  <c r="G31" i="2"/>
  <c r="H31" i="2" s="1"/>
  <c r="G43" i="2"/>
  <c r="N224" i="5"/>
  <c r="N223" i="5"/>
  <c r="N218" i="5"/>
  <c r="N145" i="5"/>
  <c r="N142" i="5"/>
  <c r="N149" i="5"/>
  <c r="N169" i="5"/>
  <c r="G66" i="2"/>
  <c r="H66" i="2" s="1"/>
  <c r="N200" i="5"/>
  <c r="G24" i="2"/>
  <c r="H24" i="2" s="1"/>
  <c r="N190" i="5"/>
  <c r="G48" i="2"/>
  <c r="H48" i="2" s="1"/>
  <c r="G65" i="2"/>
  <c r="H65" i="2" s="1"/>
  <c r="G35" i="2"/>
  <c r="H35" i="2" s="1"/>
  <c r="N205" i="5"/>
  <c r="N182" i="5"/>
  <c r="G50" i="2"/>
  <c r="H50" i="2" s="1"/>
  <c r="N214" i="5"/>
  <c r="N138" i="5"/>
  <c r="N161" i="5"/>
  <c r="N66" i="5"/>
  <c r="N217" i="5"/>
  <c r="N228" i="5"/>
  <c r="N147" i="5"/>
  <c r="N137" i="5"/>
  <c r="N160" i="5"/>
  <c r="G32" i="2"/>
  <c r="H32" i="2" s="1"/>
  <c r="G40" i="2"/>
  <c r="H40" i="2" s="1"/>
  <c r="G12" i="2"/>
  <c r="N215" i="5"/>
  <c r="N221" i="5"/>
  <c r="N222" i="5"/>
  <c r="N156" i="5"/>
  <c r="N140" i="5"/>
  <c r="N139" i="5"/>
  <c r="N174" i="5"/>
  <c r="N168" i="5"/>
  <c r="G5" i="2"/>
  <c r="H5" i="2" s="1"/>
  <c r="G57" i="2"/>
  <c r="G9" i="2"/>
  <c r="H9" i="2" s="1"/>
  <c r="N176" i="5"/>
  <c r="N125" i="5"/>
  <c r="G8" i="2"/>
  <c r="H8" i="2" s="1"/>
  <c r="G52" i="2"/>
  <c r="G49" i="2"/>
  <c r="H49" i="2" s="1"/>
  <c r="G25" i="2"/>
  <c r="H25" i="2" s="1"/>
  <c r="N184" i="5"/>
  <c r="G11" i="2"/>
  <c r="H11" i="2" s="1"/>
  <c r="N172" i="5"/>
  <c r="N73" i="5"/>
  <c r="N61" i="5"/>
  <c r="N63" i="5"/>
  <c r="N76" i="5"/>
  <c r="N58" i="5"/>
  <c r="N62" i="5"/>
  <c r="N64" i="5"/>
  <c r="N74" i="5"/>
  <c r="N72" i="5"/>
  <c r="N56" i="5"/>
  <c r="N70" i="5"/>
  <c r="N71" i="5"/>
  <c r="N59" i="5"/>
  <c r="N68" i="5"/>
  <c r="N65" i="5"/>
  <c r="N78" i="5"/>
  <c r="N69" i="5"/>
  <c r="N57" i="5"/>
  <c r="N75" i="5"/>
  <c r="N77" i="5"/>
  <c r="N79" i="5"/>
  <c r="N67" i="5"/>
  <c r="N60" i="5"/>
  <c r="N80" i="5"/>
  <c r="N92" i="5"/>
  <c r="N99" i="5"/>
  <c r="N96" i="5"/>
  <c r="N98" i="5"/>
  <c r="N104" i="5"/>
  <c r="N105" i="5"/>
  <c r="N95" i="5"/>
  <c r="N106" i="5"/>
  <c r="N86" i="5"/>
  <c r="N82" i="5"/>
  <c r="N83" i="5"/>
  <c r="N102" i="5"/>
  <c r="N89" i="5"/>
  <c r="N87" i="5"/>
  <c r="N85" i="5"/>
  <c r="N84" i="5"/>
  <c r="N91" i="5"/>
  <c r="N90" i="5"/>
  <c r="N103" i="5"/>
  <c r="N101" i="5"/>
  <c r="N88" i="5"/>
  <c r="N93" i="5"/>
  <c r="N94" i="5"/>
  <c r="N100" i="5"/>
  <c r="N24" i="5"/>
  <c r="N10" i="5"/>
  <c r="N4" i="5"/>
  <c r="N23" i="5"/>
  <c r="N26" i="5"/>
  <c r="N12" i="5"/>
  <c r="N21" i="5"/>
  <c r="N15" i="5"/>
  <c r="N27" i="5"/>
  <c r="N16" i="5"/>
  <c r="N13" i="5"/>
  <c r="N25" i="5"/>
  <c r="N11" i="5"/>
  <c r="N7" i="5"/>
  <c r="N6" i="5"/>
  <c r="N28" i="5"/>
  <c r="N5" i="5"/>
  <c r="N17" i="5"/>
  <c r="N9" i="5"/>
  <c r="N14" i="5"/>
  <c r="N20" i="5"/>
  <c r="N18" i="5"/>
  <c r="N19" i="5"/>
  <c r="N22" i="5"/>
</calcChain>
</file>

<file path=xl/sharedStrings.xml><?xml version="1.0" encoding="utf-8"?>
<sst xmlns="http://schemas.openxmlformats.org/spreadsheetml/2006/main" count="577" uniqueCount="283">
  <si>
    <t>Nr</t>
  </si>
  <si>
    <t>Klubb</t>
  </si>
  <si>
    <t>Født</t>
  </si>
  <si>
    <t>Grad</t>
  </si>
  <si>
    <t>Merknader</t>
  </si>
  <si>
    <t>SUM</t>
  </si>
  <si>
    <t>Plass</t>
  </si>
  <si>
    <t>Res. tot</t>
  </si>
  <si>
    <t>Ekstra</t>
  </si>
  <si>
    <t>3.</t>
  </si>
  <si>
    <t>2.</t>
  </si>
  <si>
    <t>1.</t>
  </si>
  <si>
    <t>runde</t>
  </si>
  <si>
    <t>Dommeravgjørelse</t>
  </si>
  <si>
    <t>Mønster</t>
  </si>
  <si>
    <t>Max</t>
  </si>
  <si>
    <t>Min</t>
  </si>
  <si>
    <t>Sum</t>
  </si>
  <si>
    <t>Navn</t>
  </si>
  <si>
    <t>7. Cup</t>
  </si>
  <si>
    <t>6. Cup</t>
  </si>
  <si>
    <t>5. Cup</t>
  </si>
  <si>
    <t>4. Cup</t>
  </si>
  <si>
    <t>3. Cup</t>
  </si>
  <si>
    <t>2. Cup</t>
  </si>
  <si>
    <t>1. Cup</t>
  </si>
  <si>
    <t>1. Dan</t>
  </si>
  <si>
    <t>2. Dan</t>
  </si>
  <si>
    <t>3. Dan</t>
  </si>
  <si>
    <t>4. Dan</t>
  </si>
  <si>
    <t>5. Dan</t>
  </si>
  <si>
    <t>6. Dan</t>
  </si>
  <si>
    <t>IKKE ANGITT</t>
  </si>
  <si>
    <t>X</t>
  </si>
  <si>
    <t>Mønster for første runde</t>
  </si>
  <si>
    <t>X og x</t>
  </si>
  <si>
    <t>Mønster for andre og tredje runde</t>
  </si>
  <si>
    <t>Lisens</t>
  </si>
  <si>
    <t>Antall dommere</t>
  </si>
  <si>
    <t>Dommere</t>
  </si>
  <si>
    <t>Il-jang</t>
  </si>
  <si>
    <t>Yi-jang</t>
  </si>
  <si>
    <t>Sam-jang</t>
  </si>
  <si>
    <t>Sah-jang</t>
  </si>
  <si>
    <t>Oh-jang</t>
  </si>
  <si>
    <t>Yuk-jang</t>
  </si>
  <si>
    <t>Chil-jang</t>
  </si>
  <si>
    <t>Pal-jang</t>
  </si>
  <si>
    <t>Koryo</t>
  </si>
  <si>
    <t>Keumgang</t>
  </si>
  <si>
    <t>Taebeck</t>
  </si>
  <si>
    <t>Pyong won</t>
  </si>
  <si>
    <t>Sipjin</t>
  </si>
  <si>
    <t>Jitae</t>
  </si>
  <si>
    <t>Chong kwon</t>
  </si>
  <si>
    <t>Han soo</t>
  </si>
  <si>
    <t>Il yo</t>
  </si>
  <si>
    <t>x</t>
  </si>
  <si>
    <t>F2</t>
  </si>
  <si>
    <t>F1F2</t>
  </si>
  <si>
    <t>Finale 1</t>
  </si>
  <si>
    <t>Finale 2</t>
  </si>
  <si>
    <t>Til</t>
  </si>
  <si>
    <t>Finale</t>
  </si>
  <si>
    <t>RUNDE 2</t>
  </si>
  <si>
    <t>RUNDE 1</t>
  </si>
  <si>
    <t>FINALE 1</t>
  </si>
  <si>
    <t>FINALE 2</t>
  </si>
  <si>
    <t>neste</t>
  </si>
  <si>
    <t>Utøvere - Ring X</t>
  </si>
  <si>
    <t>Fornavn</t>
  </si>
  <si>
    <t>Etternavn</t>
  </si>
  <si>
    <t>Kjønn</t>
  </si>
  <si>
    <t>Barn, Gutter cup</t>
  </si>
  <si>
    <t>Barn, Jenter cup</t>
  </si>
  <si>
    <t>M</t>
  </si>
  <si>
    <t>F</t>
  </si>
  <si>
    <t>BARN 2 RUNDER</t>
  </si>
  <si>
    <t>Gå til finalen</t>
  </si>
  <si>
    <t>Det noters ikke poeng</t>
  </si>
  <si>
    <t>i denne klassen</t>
  </si>
  <si>
    <t>Mai</t>
  </si>
  <si>
    <t>Marwa</t>
  </si>
  <si>
    <t>Hwa Rang Team Drammen</t>
  </si>
  <si>
    <t>Mia</t>
  </si>
  <si>
    <t>Cornelia</t>
  </si>
  <si>
    <t>Tuva</t>
  </si>
  <si>
    <t>Klaarika</t>
  </si>
  <si>
    <t>Jensen</t>
  </si>
  <si>
    <t>Sonja Amelia</t>
  </si>
  <si>
    <t>Østby</t>
  </si>
  <si>
    <t>Jan Åge</t>
  </si>
  <si>
    <t>Bibian</t>
  </si>
  <si>
    <t>Eriksen</t>
  </si>
  <si>
    <t>Hamar Taekwondo Klubb</t>
  </si>
  <si>
    <t>Keum Gang Taekwondo - St.hanshaugen</t>
  </si>
  <si>
    <t>Oslo Nord Taekwondo klubb</t>
  </si>
  <si>
    <t>Solør Tae Kwondoklubb</t>
  </si>
  <si>
    <t xml:space="preserve">Bonsak </t>
  </si>
  <si>
    <t>Ayla</t>
  </si>
  <si>
    <t xml:space="preserve">Ruud-Olsen </t>
  </si>
  <si>
    <t>Astrid</t>
  </si>
  <si>
    <t>Forberg</t>
  </si>
  <si>
    <t xml:space="preserve"> Mille</t>
  </si>
  <si>
    <t xml:space="preserve">Stryger Prøitz </t>
  </si>
  <si>
    <t>Milla</t>
  </si>
  <si>
    <t>Rafee</t>
  </si>
  <si>
    <t>Suraya</t>
  </si>
  <si>
    <t xml:space="preserve">Vu Thien </t>
  </si>
  <si>
    <t>Kim</t>
  </si>
  <si>
    <t xml:space="preserve">Kreso </t>
  </si>
  <si>
    <t>Selma</t>
  </si>
  <si>
    <t xml:space="preserve">Monsen </t>
  </si>
  <si>
    <t>Thomas</t>
  </si>
  <si>
    <t xml:space="preserve">Eide </t>
  </si>
  <si>
    <t>Jørgen</t>
  </si>
  <si>
    <t xml:space="preserve">Kiqina </t>
  </si>
  <si>
    <t>Shaban</t>
  </si>
  <si>
    <t xml:space="preserve">Tran </t>
  </si>
  <si>
    <t>Erik</t>
  </si>
  <si>
    <t xml:space="preserve">Furuli Mats </t>
  </si>
  <si>
    <t>William</t>
  </si>
  <si>
    <t>Klasse 120 - Ungdom - Gutter cup lav</t>
  </si>
  <si>
    <t>Klasse 100 - Ungdom - Jenter cup lav</t>
  </si>
  <si>
    <t>Klasse 110 - Ungdom - Jenter cup høy</t>
  </si>
  <si>
    <t xml:space="preserve">Finsrud </t>
  </si>
  <si>
    <t>Madelene Hasanica</t>
  </si>
  <si>
    <t>Daniel</t>
  </si>
  <si>
    <t>Klasse 120 - Ungdom - Gutter cup høy</t>
  </si>
  <si>
    <t xml:space="preserve">Linder </t>
  </si>
  <si>
    <t xml:space="preserve">Nader </t>
  </si>
  <si>
    <t xml:space="preserve">Rikter-Svendsen </t>
  </si>
  <si>
    <t xml:space="preserve">Standal </t>
  </si>
  <si>
    <t>Mudo</t>
  </si>
  <si>
    <t>Nittedal Taekwondo Klubb</t>
  </si>
  <si>
    <t>Oslo Mudo Klubb - hovedkontor</t>
  </si>
  <si>
    <t xml:space="preserve">Thoresen </t>
  </si>
  <si>
    <t>Pål Simon S.</t>
  </si>
  <si>
    <t>Henning Torp</t>
  </si>
  <si>
    <t xml:space="preserve">Dang </t>
  </si>
  <si>
    <t>Danny</t>
  </si>
  <si>
    <t xml:space="preserve">Fossum </t>
  </si>
  <si>
    <t>Maren</t>
  </si>
  <si>
    <t xml:space="preserve">Quach </t>
  </si>
  <si>
    <t>Vincent</t>
  </si>
  <si>
    <t xml:space="preserve">Østli </t>
  </si>
  <si>
    <t>Sune</t>
  </si>
  <si>
    <t xml:space="preserve">Eilertsen </t>
  </si>
  <si>
    <t>Paal Anders</t>
  </si>
  <si>
    <t xml:space="preserve">Le Dahn </t>
  </si>
  <si>
    <t>Khoa</t>
  </si>
  <si>
    <t>Nesodden Tae Kwon-Do Klubb</t>
  </si>
  <si>
    <t xml:space="preserve">Nilsen Kim </t>
  </si>
  <si>
    <t>Atle</t>
  </si>
  <si>
    <t xml:space="preserve">Golan Ronen </t>
  </si>
  <si>
    <t>Rafael</t>
  </si>
  <si>
    <t xml:space="preserve">Siirak </t>
  </si>
  <si>
    <t>Ski Tae Kwon-Do Klubb</t>
  </si>
  <si>
    <t xml:space="preserve">Bansal </t>
  </si>
  <si>
    <t>Nina</t>
  </si>
  <si>
    <t xml:space="preserve">Holum </t>
  </si>
  <si>
    <t>Nathalie</t>
  </si>
  <si>
    <t>Chonkwon Vestli Taekwondo Klubb</t>
  </si>
  <si>
    <t xml:space="preserve">Hoang Phi </t>
  </si>
  <si>
    <t>Thien</t>
  </si>
  <si>
    <t xml:space="preserve">Cabar </t>
  </si>
  <si>
    <t>Ferhat</t>
  </si>
  <si>
    <t xml:space="preserve">Wien </t>
  </si>
  <si>
    <t>Joachim</t>
  </si>
  <si>
    <t>Nilsen</t>
  </si>
  <si>
    <t>Joakim</t>
  </si>
  <si>
    <t>Klasse 340/360 -  Senior I og Senior III - Kvinner dan</t>
  </si>
  <si>
    <t>Lillian</t>
  </si>
  <si>
    <t>Klasse 370 / 380 / 390 - Senior I, II og III - Menn dan</t>
  </si>
  <si>
    <t>Nergaard</t>
  </si>
  <si>
    <t>Evald</t>
  </si>
  <si>
    <t>Klasse 400 / 450 - Mix Par</t>
  </si>
  <si>
    <t>Nilsen og Tellnes</t>
  </si>
  <si>
    <t>Bibi og Tran</t>
  </si>
  <si>
    <t>Dang og Fossum</t>
  </si>
  <si>
    <t>Fossum og Nilsen</t>
  </si>
  <si>
    <t>Finsrud og Ngo</t>
  </si>
  <si>
    <t>Duy</t>
  </si>
  <si>
    <t>Nes</t>
  </si>
  <si>
    <t>Sverre</t>
  </si>
  <si>
    <t xml:space="preserve">Thi Trang Tran </t>
  </si>
  <si>
    <t>Than</t>
  </si>
  <si>
    <t xml:space="preserve">Heggedal </t>
  </si>
  <si>
    <t>Rikke</t>
  </si>
  <si>
    <t xml:space="preserve">Hua </t>
  </si>
  <si>
    <t>Aisha</t>
  </si>
  <si>
    <t xml:space="preserve">Bibi </t>
  </si>
  <si>
    <t xml:space="preserve">Svingen </t>
  </si>
  <si>
    <t>Heidi</t>
  </si>
  <si>
    <t>Klasse 220 / 230 - Junior - Menn Cup</t>
  </si>
  <si>
    <t>Klasse 200 / 210 - Junior - Jenter Cup</t>
  </si>
  <si>
    <t>Klasse 170/270 - Ungdom og Junior - dangraderte gutter</t>
  </si>
  <si>
    <t>Klasse 240- Junior - dangraderte kvinner</t>
  </si>
  <si>
    <t>Rui</t>
  </si>
  <si>
    <t>Nikoline</t>
  </si>
  <si>
    <t xml:space="preserve">Tellnes Solvang </t>
  </si>
  <si>
    <t>Kine</t>
  </si>
  <si>
    <t xml:space="preserve">Grøndahl </t>
  </si>
  <si>
    <t>Robyn</t>
  </si>
  <si>
    <t>Amaranta</t>
  </si>
  <si>
    <t>Yessenia</t>
  </si>
  <si>
    <t>Chris</t>
  </si>
  <si>
    <t>Bakkebråthen</t>
  </si>
  <si>
    <t>Philip</t>
  </si>
  <si>
    <t>Glesne</t>
  </si>
  <si>
    <t>Hamdullah</t>
  </si>
  <si>
    <t>Memathuallah</t>
  </si>
  <si>
    <t>Somayeh</t>
  </si>
  <si>
    <t>Gaznawi</t>
  </si>
  <si>
    <t>Steigen Taekwondo Klubb</t>
  </si>
  <si>
    <t>Regine</t>
  </si>
  <si>
    <t>Alslie</t>
  </si>
  <si>
    <t>Klasse 331 / 333 - Senior I og Senior III cupgraderte kvinner og menn</t>
  </si>
  <si>
    <t>Klasse Synkron</t>
  </si>
  <si>
    <t>Nader, Rikter-Svendsen og Standal</t>
  </si>
  <si>
    <t>Eriksen, Fossum, Finsrud</t>
  </si>
  <si>
    <t>Vu</t>
  </si>
  <si>
    <t>Long Thanh</t>
  </si>
  <si>
    <t>Mudo Lørenskog</t>
  </si>
  <si>
    <t>Didrik</t>
  </si>
  <si>
    <t>Wilkens</t>
  </si>
  <si>
    <t>Ngo</t>
  </si>
  <si>
    <t>Moberg</t>
  </si>
  <si>
    <t>Brage</t>
  </si>
  <si>
    <t>Danny Dang</t>
  </si>
  <si>
    <t xml:space="preserve">Than Thi Trang Tran </t>
  </si>
  <si>
    <t>Hwarang Team Drammen</t>
  </si>
  <si>
    <t>Vo</t>
  </si>
  <si>
    <t>Hanbon - Ungdom - Cupgradert</t>
  </si>
  <si>
    <t xml:space="preserve">Bakkebråten og Glesne </t>
  </si>
  <si>
    <t xml:space="preserve">Nader og Rikter-Svendsen </t>
  </si>
  <si>
    <t xml:space="preserve">Finsrud og Ngo </t>
  </si>
  <si>
    <t>Hanbon - Junior - Cup og dangradert</t>
  </si>
  <si>
    <t xml:space="preserve">Memathualla og Trang Tran </t>
  </si>
  <si>
    <t/>
  </si>
  <si>
    <t xml:space="preserve">Reitan og Fossum </t>
  </si>
  <si>
    <t xml:space="preserve">Quach og Moberg </t>
  </si>
  <si>
    <t xml:space="preserve">Gaznawi og Alslie </t>
  </si>
  <si>
    <t>Steigen Taekwondoklubb</t>
  </si>
  <si>
    <t>Hanbon - Senior Dangradert</t>
  </si>
  <si>
    <t xml:space="preserve">Cabar og Tran </t>
  </si>
  <si>
    <t xml:space="preserve">Hoang og Le </t>
  </si>
  <si>
    <t xml:space="preserve">Fossum og Nilsen </t>
  </si>
  <si>
    <t>Showbreak - Junior</t>
  </si>
  <si>
    <t>Hamdullah Memathuallah</t>
  </si>
  <si>
    <t>Chris Bakkebråten</t>
  </si>
  <si>
    <t>Heidi Svingen</t>
  </si>
  <si>
    <t>Thi Trang Tran</t>
  </si>
  <si>
    <t>Khoa Le Dahn</t>
  </si>
  <si>
    <t>Showbreak - Senior</t>
  </si>
  <si>
    <t xml:space="preserve">Ferhat Cabar </t>
  </si>
  <si>
    <t xml:space="preserve">Se Buorn Tran </t>
  </si>
  <si>
    <t xml:space="preserve">Thomas Rago </t>
  </si>
  <si>
    <t xml:space="preserve">Kim Atle Nilsen </t>
  </si>
  <si>
    <t>Speedbreak - Ungdom</t>
  </si>
  <si>
    <t xml:space="preserve"> Hamdullah Memathuallah</t>
  </si>
  <si>
    <t xml:space="preserve"> Thomas Monsen</t>
  </si>
  <si>
    <t xml:space="preserve"> Marwa Nader</t>
  </si>
  <si>
    <t xml:space="preserve">Mats William Furuli </t>
  </si>
  <si>
    <t xml:space="preserve">Selma Kreso </t>
  </si>
  <si>
    <t>Mai Rikter-Svendsen</t>
  </si>
  <si>
    <t>Bibian Eriksen</t>
  </si>
  <si>
    <t>Daniel Ngo</t>
  </si>
  <si>
    <t>Speedbreak - Junior</t>
  </si>
  <si>
    <t>Paal Anders Eilertsen</t>
  </si>
  <si>
    <t xml:space="preserve">Henning Torp Carlsen </t>
  </si>
  <si>
    <t xml:space="preserve">Heidi Svingen </t>
  </si>
  <si>
    <t>Fredrik Monsen</t>
  </si>
  <si>
    <t>Nikoline Rui</t>
  </si>
  <si>
    <t>Speedbreak - Senior</t>
  </si>
  <si>
    <t xml:space="preserve">Madelene Hasanica Finsrud </t>
  </si>
  <si>
    <t>Somayeh Gaznawi</t>
  </si>
  <si>
    <t>Steigen Taekwonoklubb</t>
  </si>
  <si>
    <t xml:space="preserve">Vincent Quach </t>
  </si>
  <si>
    <t>Brage Moberg</t>
  </si>
  <si>
    <t>Regine Alslie</t>
  </si>
  <si>
    <t xml:space="preserve">Maren Fossum </t>
  </si>
  <si>
    <t>Andreas Reitan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</si>
</sst>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5">
    <xf numFmtId="0" fontId="0" fillId="0" borderId="0"/>
    <xf numFmtId="43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4" applyNumberFormat="0" applyAlignment="0" applyProtection="0"/>
    <xf numFmtId="0" fontId="29" fillId="10" borderId="15" applyNumberFormat="0" applyAlignment="0" applyProtection="0"/>
    <xf numFmtId="0" fontId="30" fillId="10" borderId="14" applyNumberFormat="0" applyAlignment="0" applyProtection="0"/>
    <xf numFmtId="0" fontId="31" fillId="0" borderId="16" applyNumberFormat="0" applyFill="0" applyAlignment="0" applyProtection="0"/>
    <xf numFmtId="0" fontId="32" fillId="11" borderId="1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0" borderId="0"/>
    <xf numFmtId="0" fontId="7" fillId="12" borderId="18" applyNumberFormat="0" applyFont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12" borderId="18" applyNumberFormat="0" applyFont="0" applyAlignment="0" applyProtection="0"/>
    <xf numFmtId="0" fontId="9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18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18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8" applyNumberFormat="0" applyFont="0" applyAlignment="0" applyProtection="0"/>
  </cellStyleXfs>
  <cellXfs count="29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/>
    <xf numFmtId="0" fontId="0" fillId="2" borderId="0" xfId="0" applyFill="1"/>
    <xf numFmtId="0" fontId="8" fillId="2" borderId="0" xfId="0" applyFont="1" applyFill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164" fontId="10" fillId="0" borderId="0" xfId="0" applyNumberFormat="1" applyFont="1" applyAlignment="1">
      <alignment horizontal="center"/>
    </xf>
    <xf numFmtId="0" fontId="0" fillId="0" borderId="0" xfId="0" applyFill="1"/>
    <xf numFmtId="0" fontId="0" fillId="0" borderId="2" xfId="0" applyFill="1" applyBorder="1"/>
    <xf numFmtId="164" fontId="8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/>
    </xf>
    <xf numFmtId="164" fontId="15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2" borderId="1" xfId="0" applyFont="1" applyFill="1" applyBorder="1" applyProtection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64" fontId="11" fillId="0" borderId="3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Alignment="1" applyProtection="1">
      <alignment horizontal="center"/>
      <protection locked="0"/>
    </xf>
    <xf numFmtId="164" fontId="11" fillId="0" borderId="4" xfId="0" applyNumberFormat="1" applyFont="1" applyFill="1" applyBorder="1" applyAlignment="1" applyProtection="1">
      <alignment horizontal="center"/>
      <protection locked="0"/>
    </xf>
    <xf numFmtId="164" fontId="16" fillId="0" borderId="0" xfId="0" applyNumberFormat="1" applyFont="1" applyAlignment="1">
      <alignment horizontal="center"/>
    </xf>
    <xf numFmtId="0" fontId="12" fillId="0" borderId="0" xfId="0" applyFont="1" applyProtection="1">
      <protection locked="0"/>
    </xf>
    <xf numFmtId="164" fontId="0" fillId="0" borderId="0" xfId="0" applyNumberFormat="1" applyFill="1" applyAlignment="1" applyProtection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Fill="1" applyProtection="1"/>
    <xf numFmtId="0" fontId="0" fillId="0" borderId="2" xfId="0" applyFill="1" applyBorder="1" applyProtection="1"/>
    <xf numFmtId="164" fontId="11" fillId="0" borderId="3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Alignment="1" applyProtection="1">
      <alignment horizontal="center"/>
    </xf>
    <xf numFmtId="164" fontId="11" fillId="0" borderId="4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14" fontId="11" fillId="0" borderId="0" xfId="0" applyNumberFormat="1" applyFont="1" applyAlignment="1" applyProtection="1">
      <alignment horizontal="center"/>
      <protection locked="0"/>
    </xf>
    <xf numFmtId="164" fontId="11" fillId="0" borderId="0" xfId="0" quotePrefix="1" applyNumberFormat="1" applyFont="1" applyFill="1" applyAlignment="1" applyProtection="1">
      <alignment horizontal="center"/>
      <protection locked="0"/>
    </xf>
    <xf numFmtId="164" fontId="18" fillId="0" borderId="0" xfId="0" applyNumberFormat="1" applyFont="1" applyFill="1" applyAlignment="1" applyProtection="1">
      <alignment horizontal="center"/>
    </xf>
    <xf numFmtId="164" fontId="18" fillId="0" borderId="0" xfId="0" applyNumberFormat="1" applyFont="1" applyFill="1" applyAlignment="1">
      <alignment horizontal="center"/>
    </xf>
    <xf numFmtId="0" fontId="18" fillId="0" borderId="0" xfId="0" applyFont="1"/>
    <xf numFmtId="1" fontId="18" fillId="0" borderId="0" xfId="0" applyNumberFormat="1" applyFont="1" applyFill="1" applyAlignment="1" applyProtection="1">
      <alignment horizontal="center"/>
    </xf>
    <xf numFmtId="1" fontId="18" fillId="0" borderId="0" xfId="0" applyNumberFormat="1" applyFont="1" applyFill="1" applyAlignment="1">
      <alignment horizontal="center"/>
    </xf>
    <xf numFmtId="0" fontId="13" fillId="0" borderId="0" xfId="0" applyFont="1" applyAlignment="1" applyProtection="1">
      <alignment horizontal="center"/>
    </xf>
    <xf numFmtId="0" fontId="18" fillId="0" borderId="0" xfId="0" applyFont="1" applyProtection="1"/>
    <xf numFmtId="164" fontId="13" fillId="3" borderId="3" xfId="0" applyNumberFormat="1" applyFont="1" applyFill="1" applyBorder="1" applyAlignment="1" applyProtection="1">
      <alignment horizontal="left"/>
    </xf>
    <xf numFmtId="164" fontId="13" fillId="3" borderId="0" xfId="0" applyNumberFormat="1" applyFont="1" applyFill="1" applyAlignment="1" applyProtection="1">
      <alignment horizontal="center"/>
    </xf>
    <xf numFmtId="164" fontId="13" fillId="3" borderId="4" xfId="0" applyNumberFormat="1" applyFont="1" applyFill="1" applyBorder="1" applyAlignment="1" applyProtection="1">
      <alignment horizontal="center"/>
    </xf>
    <xf numFmtId="1" fontId="18" fillId="3" borderId="0" xfId="0" applyNumberFormat="1" applyFont="1" applyFill="1" applyAlignment="1">
      <alignment horizontal="center"/>
    </xf>
    <xf numFmtId="1" fontId="13" fillId="3" borderId="5" xfId="0" applyNumberFormat="1" applyFont="1" applyFill="1" applyBorder="1" applyAlignment="1" applyProtection="1">
      <alignment horizontal="center"/>
    </xf>
    <xf numFmtId="1" fontId="13" fillId="3" borderId="1" xfId="0" applyNumberFormat="1" applyFont="1" applyFill="1" applyBorder="1" applyAlignment="1" applyProtection="1">
      <alignment horizontal="center"/>
    </xf>
    <xf numFmtId="1" fontId="13" fillId="3" borderId="6" xfId="0" applyNumberFormat="1" applyFont="1" applyFill="1" applyBorder="1" applyAlignment="1" applyProtection="1">
      <alignment horizontal="center"/>
    </xf>
    <xf numFmtId="1" fontId="18" fillId="3" borderId="1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 applyProtection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18" fillId="3" borderId="2" xfId="0" applyFont="1" applyFill="1" applyBorder="1"/>
    <xf numFmtId="0" fontId="13" fillId="3" borderId="0" xfId="0" applyFont="1" applyFill="1" applyProtection="1"/>
    <xf numFmtId="164" fontId="18" fillId="3" borderId="0" xfId="0" applyNumberFormat="1" applyFont="1" applyFill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/>
    <xf numFmtId="0" fontId="18" fillId="3" borderId="7" xfId="0" applyFont="1" applyFill="1" applyBorder="1"/>
    <xf numFmtId="164" fontId="18" fillId="3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 applyProtection="1">
      <alignment horizontal="center"/>
    </xf>
    <xf numFmtId="0" fontId="13" fillId="3" borderId="1" xfId="0" applyFont="1" applyFill="1" applyBorder="1" applyProtection="1"/>
    <xf numFmtId="0" fontId="13" fillId="3" borderId="1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8" fillId="3" borderId="0" xfId="0" applyFont="1" applyFill="1" applyBorder="1"/>
    <xf numFmtId="0" fontId="0" fillId="2" borderId="0" xfId="0" applyFill="1" applyBorder="1" applyAlignment="1" applyProtection="1">
      <alignment horizontal="center"/>
    </xf>
    <xf numFmtId="0" fontId="10" fillId="2" borderId="0" xfId="0" applyFont="1" applyFill="1" applyBorder="1" applyProtection="1"/>
    <xf numFmtId="0" fontId="0" fillId="0" borderId="1" xfId="0" applyBorder="1" applyAlignment="1">
      <alignment horizontal="center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/>
    <xf numFmtId="0" fontId="10" fillId="4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2" xfId="0" applyFont="1" applyFill="1" applyBorder="1"/>
    <xf numFmtId="0" fontId="10" fillId="3" borderId="0" xfId="0" applyFont="1" applyFill="1" applyProtection="1"/>
    <xf numFmtId="164" fontId="8" fillId="3" borderId="0" xfId="0" applyNumberFormat="1" applyFont="1" applyFill="1" applyAlignment="1">
      <alignment horizontal="center"/>
    </xf>
    <xf numFmtId="164" fontId="18" fillId="3" borderId="0" xfId="0" applyNumberFormat="1" applyFont="1" applyFill="1" applyAlignment="1" applyProtection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7" xfId="0" applyFill="1" applyBorder="1"/>
    <xf numFmtId="164" fontId="0" fillId="3" borderId="1" xfId="0" applyNumberFormat="1" applyFill="1" applyBorder="1" applyAlignment="1">
      <alignment horizontal="center"/>
    </xf>
    <xf numFmtId="164" fontId="18" fillId="3" borderId="1" xfId="0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center"/>
    </xf>
    <xf numFmtId="164" fontId="8" fillId="3" borderId="0" xfId="0" applyNumberFormat="1" applyFont="1" applyFill="1" applyAlignment="1" applyProtection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64" fontId="14" fillId="3" borderId="0" xfId="0" applyNumberFormat="1" applyFont="1" applyFill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Protection="1"/>
    <xf numFmtId="0" fontId="19" fillId="3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14" fontId="13" fillId="3" borderId="0" xfId="0" applyNumberFormat="1" applyFont="1" applyFill="1" applyAlignment="1" applyProtection="1">
      <alignment horizontal="center"/>
      <protection locked="0"/>
    </xf>
    <xf numFmtId="0" fontId="10" fillId="3" borderId="1" xfId="0" applyFont="1" applyFill="1" applyBorder="1" applyProtection="1">
      <protection locked="0"/>
    </xf>
    <xf numFmtId="14" fontId="10" fillId="3" borderId="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2" fontId="18" fillId="3" borderId="0" xfId="1" applyNumberFormat="1" applyFont="1" applyFill="1" applyAlignment="1">
      <alignment horizontal="center"/>
    </xf>
    <xf numFmtId="2" fontId="18" fillId="3" borderId="1" xfId="1" applyNumberFormat="1" applyFont="1" applyFill="1" applyBorder="1" applyAlignment="1">
      <alignment horizontal="center"/>
    </xf>
    <xf numFmtId="2" fontId="18" fillId="3" borderId="0" xfId="0" applyNumberFormat="1" applyFont="1" applyFill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2" fontId="8" fillId="3" borderId="0" xfId="0" applyNumberFormat="1" applyFont="1" applyFill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 applyProtection="1">
      <alignment horizontal="right"/>
    </xf>
    <xf numFmtId="2" fontId="8" fillId="0" borderId="0" xfId="0" applyNumberFormat="1" applyFont="1" applyFill="1" applyAlignment="1" applyProtection="1">
      <alignment horizontal="right"/>
    </xf>
    <xf numFmtId="2" fontId="17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17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8" fillId="0" borderId="0" xfId="1" applyNumberFormat="1" applyFont="1" applyFill="1" applyAlignment="1" applyProtection="1">
      <alignment horizontal="right"/>
    </xf>
    <xf numFmtId="2" fontId="8" fillId="0" borderId="0" xfId="1" applyNumberFormat="1" applyFont="1" applyFill="1" applyAlignment="1">
      <alignment horizontal="right"/>
    </xf>
    <xf numFmtId="2" fontId="8" fillId="0" borderId="0" xfId="0" applyNumberFormat="1" applyFont="1" applyAlignment="1">
      <alignment horizontal="center"/>
    </xf>
    <xf numFmtId="0" fontId="19" fillId="3" borderId="1" xfId="0" applyFont="1" applyFill="1" applyBorder="1"/>
    <xf numFmtId="1" fontId="20" fillId="0" borderId="0" xfId="0" applyNumberFormat="1" applyFont="1" applyFill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 applyAlignment="1" applyProtection="1">
      <alignment horizontal="center"/>
    </xf>
    <xf numFmtId="2" fontId="8" fillId="0" borderId="0" xfId="1" applyNumberFormat="1" applyFont="1" applyFill="1" applyBorder="1" applyAlignment="1" applyProtection="1">
      <alignment horizontal="right"/>
    </xf>
    <xf numFmtId="1" fontId="18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164" fontId="13" fillId="3" borderId="0" xfId="0" applyNumberFormat="1" applyFont="1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10" fillId="5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9" fillId="0" borderId="0" xfId="0" applyFont="1" applyFill="1"/>
    <xf numFmtId="0" fontId="18" fillId="3" borderId="6" xfId="0" applyFont="1" applyFill="1" applyBorder="1" applyAlignment="1">
      <alignment horizontal="center"/>
    </xf>
    <xf numFmtId="0" fontId="0" fillId="0" borderId="8" xfId="0" applyFill="1" applyBorder="1" applyProtection="1"/>
    <xf numFmtId="0" fontId="0" fillId="0" borderId="4" xfId="0" applyFill="1" applyBorder="1" applyProtection="1"/>
    <xf numFmtId="14" fontId="9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4" fontId="9" fillId="0" borderId="0" xfId="0" applyNumberFormat="1" applyFont="1" applyProtection="1">
      <protection locked="0"/>
    </xf>
    <xf numFmtId="0" fontId="7" fillId="0" borderId="0" xfId="42" applyProtection="1">
      <protection locked="0"/>
    </xf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7" fillId="0" borderId="0" xfId="42"/>
    <xf numFmtId="0" fontId="6" fillId="0" borderId="0" xfId="42" applyFont="1"/>
    <xf numFmtId="0" fontId="6" fillId="37" borderId="0" xfId="44" applyFill="1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38" borderId="0" xfId="44" applyFill="1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6" fillId="0" borderId="0" xfId="44" applyAlignment="1">
      <alignment wrapText="1"/>
    </xf>
    <xf numFmtId="0" fontId="5" fillId="0" borderId="0" xfId="42" applyFont="1"/>
    <xf numFmtId="0" fontId="4" fillId="0" borderId="0" xfId="44" applyFont="1" applyAlignment="1">
      <alignment wrapText="1"/>
    </xf>
    <xf numFmtId="0" fontId="3" fillId="0" borderId="0" xfId="42" applyFont="1"/>
    <xf numFmtId="0" fontId="3" fillId="0" borderId="0" xfId="44" applyFont="1" applyAlignment="1">
      <alignment wrapText="1"/>
    </xf>
    <xf numFmtId="0" fontId="2" fillId="0" borderId="0" xfId="44" applyFont="1" applyAlignment="1">
      <alignment wrapText="1"/>
    </xf>
    <xf numFmtId="0" fontId="9" fillId="0" borderId="0" xfId="58" applyFont="1" applyProtection="1">
      <protection locked="0"/>
    </xf>
    <xf numFmtId="164" fontId="13" fillId="3" borderId="0" xfId="0" applyNumberFormat="1" applyFont="1" applyFill="1" applyAlignment="1" applyProtection="1">
      <alignment horizontal="center"/>
    </xf>
    <xf numFmtId="164" fontId="19" fillId="0" borderId="0" xfId="0" applyNumberFormat="1" applyFont="1" applyFill="1" applyBorder="1" applyAlignment="1" applyProtection="1">
      <alignment horizontal="center"/>
    </xf>
    <xf numFmtId="164" fontId="19" fillId="0" borderId="3" xfId="0" applyNumberFormat="1" applyFont="1" applyFill="1" applyBorder="1" applyAlignment="1" applyProtection="1">
      <alignment horizontal="center"/>
    </xf>
    <xf numFmtId="164" fontId="19" fillId="0" borderId="9" xfId="0" applyNumberFormat="1" applyFont="1" applyFill="1" applyBorder="1" applyAlignment="1" applyProtection="1">
      <alignment horizontal="center"/>
    </xf>
    <xf numFmtId="164" fontId="19" fillId="0" borderId="10" xfId="0" applyNumberFormat="1" applyFont="1" applyFill="1" applyBorder="1" applyAlignment="1" applyProtection="1">
      <alignment horizontal="center"/>
    </xf>
    <xf numFmtId="0" fontId="37" fillId="0" borderId="0" xfId="0" applyFont="1" applyAlignment="1" applyProtection="1">
      <alignment horizontal="center"/>
      <protection locked="0"/>
    </xf>
    <xf numFmtId="164" fontId="37" fillId="0" borderId="0" xfId="0" applyNumberFormat="1" applyFont="1" applyAlignment="1" applyProtection="1">
      <alignment horizontal="center"/>
      <protection locked="0"/>
    </xf>
    <xf numFmtId="0" fontId="9" fillId="0" borderId="0" xfId="58"/>
    <xf numFmtId="164" fontId="9" fillId="0" borderId="0" xfId="58" applyNumberFormat="1" applyAlignment="1">
      <alignment horizontal="center"/>
    </xf>
    <xf numFmtId="0" fontId="9" fillId="0" borderId="0" xfId="58" applyFont="1"/>
    <xf numFmtId="164" fontId="10" fillId="0" borderId="0" xfId="58" applyNumberFormat="1" applyFont="1" applyAlignment="1">
      <alignment horizontal="center"/>
    </xf>
    <xf numFmtId="0" fontId="9" fillId="0" borderId="0" xfId="58" applyFill="1" applyAlignment="1">
      <alignment horizontal="center"/>
    </xf>
    <xf numFmtId="0" fontId="8" fillId="0" borderId="0" xfId="58" applyFont="1" applyFill="1" applyAlignment="1">
      <alignment horizontal="left"/>
    </xf>
    <xf numFmtId="164" fontId="15" fillId="0" borderId="0" xfId="58" applyNumberFormat="1" applyFont="1" applyAlignment="1">
      <alignment horizontal="center"/>
    </xf>
    <xf numFmtId="164" fontId="16" fillId="0" borderId="0" xfId="58" applyNumberFormat="1" applyFont="1" applyAlignment="1">
      <alignment horizontal="center"/>
    </xf>
    <xf numFmtId="164" fontId="13" fillId="0" borderId="0" xfId="58" applyNumberFormat="1" applyFont="1" applyAlignment="1" applyProtection="1">
      <alignment horizontal="center"/>
      <protection locked="0"/>
    </xf>
    <xf numFmtId="1" fontId="9" fillId="0" borderId="0" xfId="58" applyNumberFormat="1" applyFill="1" applyAlignment="1" applyProtection="1">
      <alignment horizontal="center"/>
      <protection locked="0"/>
    </xf>
    <xf numFmtId="2" fontId="8" fillId="0" borderId="0" xfId="58" applyNumberFormat="1" applyFont="1" applyAlignment="1">
      <alignment horizontal="center"/>
    </xf>
    <xf numFmtId="0" fontId="37" fillId="0" borderId="0" xfId="58" applyFont="1" applyAlignment="1" applyProtection="1">
      <alignment horizontal="center"/>
      <protection locked="0"/>
    </xf>
    <xf numFmtId="0" fontId="9" fillId="0" borderId="0" xfId="58"/>
    <xf numFmtId="164" fontId="9" fillId="0" borderId="0" xfId="58" applyNumberFormat="1" applyAlignment="1">
      <alignment horizontal="center"/>
    </xf>
    <xf numFmtId="0" fontId="9" fillId="0" borderId="0" xfId="58" applyFont="1"/>
    <xf numFmtId="164" fontId="10" fillId="0" borderId="0" xfId="58" applyNumberFormat="1" applyFont="1" applyAlignment="1">
      <alignment horizontal="center"/>
    </xf>
    <xf numFmtId="0" fontId="9" fillId="0" borderId="0" xfId="58" applyFill="1" applyAlignment="1">
      <alignment horizontal="center"/>
    </xf>
    <xf numFmtId="0" fontId="8" fillId="0" borderId="0" xfId="58" applyFont="1" applyFill="1" applyAlignment="1">
      <alignment horizontal="left"/>
    </xf>
    <xf numFmtId="164" fontId="15" fillId="0" borderId="0" xfId="58" applyNumberFormat="1" applyFont="1" applyAlignment="1">
      <alignment horizontal="center"/>
    </xf>
    <xf numFmtId="164" fontId="13" fillId="0" borderId="0" xfId="58" applyNumberFormat="1" applyFont="1" applyAlignment="1" applyProtection="1">
      <alignment horizontal="center"/>
      <protection locked="0"/>
    </xf>
    <xf numFmtId="1" fontId="9" fillId="0" borderId="0" xfId="58" applyNumberFormat="1" applyFill="1" applyAlignment="1" applyProtection="1">
      <alignment horizontal="center"/>
      <protection locked="0"/>
    </xf>
    <xf numFmtId="2" fontId="8" fillId="0" borderId="0" xfId="58" applyNumberFormat="1" applyFont="1" applyAlignment="1">
      <alignment horizontal="center"/>
    </xf>
    <xf numFmtId="0" fontId="37" fillId="0" borderId="0" xfId="58" applyFont="1" applyAlignment="1" applyProtection="1">
      <alignment horizontal="center"/>
      <protection locked="0"/>
    </xf>
    <xf numFmtId="0" fontId="9" fillId="0" borderId="0" xfId="58"/>
    <xf numFmtId="164" fontId="9" fillId="0" borderId="0" xfId="58" applyNumberFormat="1" applyAlignment="1">
      <alignment horizontal="center"/>
    </xf>
    <xf numFmtId="0" fontId="9" fillId="0" borderId="0" xfId="58" applyFont="1"/>
    <xf numFmtId="164" fontId="10" fillId="0" borderId="0" xfId="58" applyNumberFormat="1" applyFont="1" applyAlignment="1">
      <alignment horizontal="center"/>
    </xf>
    <xf numFmtId="0" fontId="9" fillId="0" borderId="0" xfId="58" applyFill="1" applyAlignment="1">
      <alignment horizontal="center"/>
    </xf>
    <xf numFmtId="0" fontId="8" fillId="0" borderId="0" xfId="58" applyFont="1" applyFill="1" applyAlignment="1">
      <alignment horizontal="left"/>
    </xf>
    <xf numFmtId="164" fontId="15" fillId="0" borderId="0" xfId="58" applyNumberFormat="1" applyFont="1" applyAlignment="1">
      <alignment horizontal="center"/>
    </xf>
    <xf numFmtId="164" fontId="16" fillId="0" borderId="0" xfId="58" applyNumberFormat="1" applyFont="1" applyAlignment="1">
      <alignment horizontal="center"/>
    </xf>
    <xf numFmtId="1" fontId="9" fillId="0" borderId="0" xfId="58" applyNumberFormat="1" applyFill="1" applyAlignment="1" applyProtection="1">
      <alignment horizontal="center"/>
      <protection locked="0"/>
    </xf>
    <xf numFmtId="2" fontId="8" fillId="0" borderId="0" xfId="58" applyNumberFormat="1" applyFont="1" applyAlignment="1">
      <alignment horizontal="center"/>
    </xf>
    <xf numFmtId="0" fontId="37" fillId="0" borderId="0" xfId="58" applyFont="1" applyAlignment="1" applyProtection="1">
      <alignment horizontal="center"/>
      <protection locked="0"/>
    </xf>
    <xf numFmtId="0" fontId="9" fillId="0" borderId="0" xfId="58"/>
    <xf numFmtId="164" fontId="9" fillId="0" borderId="0" xfId="58" applyNumberFormat="1" applyAlignment="1">
      <alignment horizontal="center"/>
    </xf>
    <xf numFmtId="0" fontId="9" fillId="0" borderId="0" xfId="58" applyFont="1"/>
    <xf numFmtId="164" fontId="10" fillId="0" borderId="0" xfId="58" applyNumberFormat="1" applyFont="1" applyAlignment="1">
      <alignment horizontal="center"/>
    </xf>
    <xf numFmtId="0" fontId="9" fillId="0" borderId="0" xfId="58" applyFill="1" applyAlignment="1">
      <alignment horizontal="center"/>
    </xf>
    <xf numFmtId="0" fontId="8" fillId="0" borderId="0" xfId="58" applyFont="1" applyFill="1" applyAlignment="1">
      <alignment horizontal="left"/>
    </xf>
    <xf numFmtId="164" fontId="15" fillId="0" borderId="0" xfId="58" applyNumberFormat="1" applyFont="1" applyAlignment="1">
      <alignment horizontal="center"/>
    </xf>
    <xf numFmtId="164" fontId="16" fillId="0" borderId="0" xfId="58" applyNumberFormat="1" applyFont="1" applyAlignment="1">
      <alignment horizontal="center"/>
    </xf>
    <xf numFmtId="1" fontId="9" fillId="0" borderId="0" xfId="58" applyNumberFormat="1" applyFill="1" applyAlignment="1" applyProtection="1">
      <alignment horizontal="center"/>
      <protection locked="0"/>
    </xf>
    <xf numFmtId="2" fontId="8" fillId="0" borderId="0" xfId="58" applyNumberFormat="1" applyFont="1" applyAlignment="1">
      <alignment horizontal="center"/>
    </xf>
    <xf numFmtId="0" fontId="37" fillId="0" borderId="0" xfId="58" applyFont="1" applyAlignment="1" applyProtection="1">
      <alignment horizontal="center"/>
      <protection locked="0"/>
    </xf>
    <xf numFmtId="0" fontId="9" fillId="0" borderId="0" xfId="58"/>
    <xf numFmtId="164" fontId="9" fillId="0" borderId="0" xfId="58" applyNumberFormat="1" applyAlignment="1">
      <alignment horizontal="center"/>
    </xf>
    <xf numFmtId="0" fontId="9" fillId="0" borderId="0" xfId="58" applyFont="1"/>
    <xf numFmtId="164" fontId="10" fillId="0" borderId="0" xfId="58" applyNumberFormat="1" applyFont="1" applyAlignment="1">
      <alignment horizontal="center"/>
    </xf>
    <xf numFmtId="0" fontId="9" fillId="0" borderId="0" xfId="58" applyFill="1" applyAlignment="1">
      <alignment horizontal="center"/>
    </xf>
    <xf numFmtId="0" fontId="8" fillId="0" borderId="0" xfId="58" applyFont="1" applyFill="1" applyAlignment="1">
      <alignment horizontal="left"/>
    </xf>
    <xf numFmtId="164" fontId="15" fillId="0" borderId="0" xfId="58" applyNumberFormat="1" applyFont="1" applyAlignment="1">
      <alignment horizontal="center"/>
    </xf>
    <xf numFmtId="164" fontId="16" fillId="0" borderId="0" xfId="58" applyNumberFormat="1" applyFont="1" applyAlignment="1">
      <alignment horizontal="center"/>
    </xf>
    <xf numFmtId="0" fontId="13" fillId="0" borderId="0" xfId="58" applyFont="1" applyAlignment="1" applyProtection="1">
      <alignment horizontal="center"/>
      <protection locked="0"/>
    </xf>
    <xf numFmtId="1" fontId="9" fillId="0" borderId="0" xfId="58" applyNumberFormat="1" applyFill="1" applyAlignment="1" applyProtection="1">
      <alignment horizontal="center"/>
      <protection locked="0"/>
    </xf>
    <xf numFmtId="2" fontId="8" fillId="0" borderId="0" xfId="58" applyNumberFormat="1" applyFont="1" applyAlignment="1">
      <alignment horizontal="center"/>
    </xf>
    <xf numFmtId="0" fontId="37" fillId="0" borderId="0" xfId="58" applyFont="1" applyAlignment="1" applyProtection="1">
      <alignment horizontal="center"/>
      <protection locked="0"/>
    </xf>
    <xf numFmtId="0" fontId="9" fillId="0" borderId="0" xfId="58"/>
    <xf numFmtId="164" fontId="9" fillId="0" borderId="0" xfId="58" applyNumberFormat="1" applyAlignment="1">
      <alignment horizontal="center"/>
    </xf>
    <xf numFmtId="0" fontId="9" fillId="0" borderId="0" xfId="58" applyFont="1"/>
    <xf numFmtId="164" fontId="10" fillId="0" borderId="0" xfId="58" applyNumberFormat="1" applyFont="1" applyAlignment="1">
      <alignment horizontal="center"/>
    </xf>
    <xf numFmtId="0" fontId="9" fillId="0" borderId="0" xfId="58" applyFill="1" applyAlignment="1">
      <alignment horizontal="center"/>
    </xf>
    <xf numFmtId="0" fontId="8" fillId="0" borderId="0" xfId="58" applyFont="1" applyFill="1" applyAlignment="1">
      <alignment horizontal="left"/>
    </xf>
    <xf numFmtId="164" fontId="15" fillId="0" borderId="0" xfId="58" applyNumberFormat="1" applyFont="1" applyAlignment="1">
      <alignment horizontal="center"/>
    </xf>
    <xf numFmtId="164" fontId="16" fillId="0" borderId="0" xfId="58" applyNumberFormat="1" applyFont="1" applyAlignment="1">
      <alignment horizontal="center"/>
    </xf>
    <xf numFmtId="0" fontId="13" fillId="0" borderId="0" xfId="58" applyFont="1" applyAlignment="1" applyProtection="1">
      <alignment horizontal="center"/>
      <protection locked="0"/>
    </xf>
    <xf numFmtId="1" fontId="9" fillId="0" borderId="0" xfId="58" applyNumberFormat="1" applyFill="1" applyAlignment="1" applyProtection="1">
      <alignment horizontal="center"/>
      <protection locked="0"/>
    </xf>
    <xf numFmtId="2" fontId="8" fillId="0" borderId="0" xfId="58" applyNumberFormat="1" applyFont="1" applyAlignment="1">
      <alignment horizontal="center"/>
    </xf>
    <xf numFmtId="0" fontId="37" fillId="0" borderId="0" xfId="58" applyFont="1" applyAlignment="1" applyProtection="1">
      <alignment horizontal="center"/>
      <protection locked="0"/>
    </xf>
    <xf numFmtId="0" fontId="9" fillId="0" borderId="0" xfId="58"/>
    <xf numFmtId="164" fontId="9" fillId="0" borderId="0" xfId="58" applyNumberFormat="1" applyAlignment="1">
      <alignment horizontal="center"/>
    </xf>
    <xf numFmtId="0" fontId="9" fillId="0" borderId="0" xfId="58" applyFont="1"/>
    <xf numFmtId="164" fontId="10" fillId="0" borderId="0" xfId="58" applyNumberFormat="1" applyFont="1" applyAlignment="1">
      <alignment horizontal="center"/>
    </xf>
    <xf numFmtId="0" fontId="9" fillId="0" borderId="0" xfId="58" applyFill="1" applyAlignment="1">
      <alignment horizontal="center"/>
    </xf>
    <xf numFmtId="0" fontId="8" fillId="0" borderId="0" xfId="58" applyFont="1" applyFill="1" applyAlignment="1">
      <alignment horizontal="left"/>
    </xf>
    <xf numFmtId="164" fontId="15" fillId="0" borderId="0" xfId="58" applyNumberFormat="1" applyFont="1" applyAlignment="1">
      <alignment horizontal="center"/>
    </xf>
    <xf numFmtId="164" fontId="16" fillId="0" borderId="0" xfId="58" applyNumberFormat="1" applyFont="1" applyAlignment="1">
      <alignment horizontal="center"/>
    </xf>
    <xf numFmtId="0" fontId="13" fillId="0" borderId="0" xfId="58" applyFont="1" applyAlignment="1" applyProtection="1">
      <alignment horizontal="center"/>
      <protection locked="0"/>
    </xf>
    <xf numFmtId="1" fontId="9" fillId="0" borderId="0" xfId="58" applyNumberFormat="1" applyFill="1" applyAlignment="1" applyProtection="1">
      <alignment horizontal="center"/>
      <protection locked="0"/>
    </xf>
    <xf numFmtId="2" fontId="8" fillId="0" borderId="0" xfId="58" applyNumberFormat="1" applyFont="1" applyAlignment="1">
      <alignment horizontal="center"/>
    </xf>
    <xf numFmtId="0" fontId="37" fillId="0" borderId="0" xfId="58" applyFont="1" applyAlignment="1" applyProtection="1">
      <alignment horizontal="center"/>
      <protection locked="0"/>
    </xf>
    <xf numFmtId="0" fontId="9" fillId="0" borderId="0" xfId="58"/>
    <xf numFmtId="164" fontId="9" fillId="0" borderId="0" xfId="58" applyNumberFormat="1" applyAlignment="1">
      <alignment horizontal="center"/>
    </xf>
    <xf numFmtId="0" fontId="9" fillId="0" borderId="0" xfId="58" applyFont="1"/>
    <xf numFmtId="164" fontId="10" fillId="0" borderId="0" xfId="58" applyNumberFormat="1" applyFont="1" applyAlignment="1">
      <alignment horizontal="center"/>
    </xf>
    <xf numFmtId="0" fontId="9" fillId="0" borderId="0" xfId="58" applyFill="1" applyAlignment="1">
      <alignment horizontal="center"/>
    </xf>
    <xf numFmtId="0" fontId="8" fillId="0" borderId="0" xfId="58" applyFont="1" applyFill="1" applyAlignment="1">
      <alignment horizontal="left"/>
    </xf>
    <xf numFmtId="164" fontId="15" fillId="0" borderId="0" xfId="58" applyNumberFormat="1" applyFont="1" applyAlignment="1">
      <alignment horizontal="center"/>
    </xf>
    <xf numFmtId="164" fontId="16" fillId="0" borderId="0" xfId="58" applyNumberFormat="1" applyFont="1" applyAlignment="1">
      <alignment horizontal="center"/>
    </xf>
    <xf numFmtId="0" fontId="13" fillId="0" borderId="0" xfId="58" applyFont="1" applyAlignment="1" applyProtection="1">
      <alignment horizontal="center"/>
      <protection locked="0"/>
    </xf>
    <xf numFmtId="1" fontId="9" fillId="0" borderId="0" xfId="58" applyNumberFormat="1" applyFill="1" applyAlignment="1" applyProtection="1">
      <alignment horizontal="center"/>
      <protection locked="0"/>
    </xf>
    <xf numFmtId="2" fontId="8" fillId="0" borderId="0" xfId="58" applyNumberFormat="1" applyFont="1" applyAlignment="1">
      <alignment horizontal="center"/>
    </xf>
    <xf numFmtId="0" fontId="37" fillId="0" borderId="0" xfId="58" applyFont="1" applyAlignment="1" applyProtection="1">
      <alignment horizontal="center"/>
      <protection locked="0"/>
    </xf>
  </cellXfs>
  <cellStyles count="115">
    <cellStyle name="20% - uthevingsfarge 1" xfId="19" builtinId="30" customBuiltin="1"/>
    <cellStyle name="20% - uthevingsfarge 1 2" xfId="45"/>
    <cellStyle name="20% - uthevingsfarge 1 2 2" xfId="74"/>
    <cellStyle name="20% - uthevingsfarge 1 2 3" xfId="102"/>
    <cellStyle name="20% - uthevingsfarge 1 3" xfId="59"/>
    <cellStyle name="20% - uthevingsfarge 1 4" xfId="87"/>
    <cellStyle name="20% - uthevingsfarge 2" xfId="23" builtinId="34" customBuiltin="1"/>
    <cellStyle name="20% - uthevingsfarge 2 2" xfId="46"/>
    <cellStyle name="20% - uthevingsfarge 2 2 2" xfId="75"/>
    <cellStyle name="20% - uthevingsfarge 2 2 3" xfId="103"/>
    <cellStyle name="20% - uthevingsfarge 2 3" xfId="61"/>
    <cellStyle name="20% - uthevingsfarge 2 4" xfId="89"/>
    <cellStyle name="20% - uthevingsfarge 3" xfId="27" builtinId="38" customBuiltin="1"/>
    <cellStyle name="20% - uthevingsfarge 3 2" xfId="47"/>
    <cellStyle name="20% - uthevingsfarge 3 2 2" xfId="76"/>
    <cellStyle name="20% - uthevingsfarge 3 2 3" xfId="104"/>
    <cellStyle name="20% - uthevingsfarge 3 3" xfId="63"/>
    <cellStyle name="20% - uthevingsfarge 3 4" xfId="91"/>
    <cellStyle name="20% - uthevingsfarge 4" xfId="31" builtinId="42" customBuiltin="1"/>
    <cellStyle name="20% - uthevingsfarge 4 2" xfId="48"/>
    <cellStyle name="20% - uthevingsfarge 4 2 2" xfId="77"/>
    <cellStyle name="20% - uthevingsfarge 4 2 3" xfId="105"/>
    <cellStyle name="20% - uthevingsfarge 4 3" xfId="65"/>
    <cellStyle name="20% - uthevingsfarge 4 4" xfId="93"/>
    <cellStyle name="20% - uthevingsfarge 5" xfId="35" builtinId="46" customBuiltin="1"/>
    <cellStyle name="20% - uthevingsfarge 5 2" xfId="49"/>
    <cellStyle name="20% - uthevingsfarge 5 2 2" xfId="78"/>
    <cellStyle name="20% - uthevingsfarge 5 2 3" xfId="106"/>
    <cellStyle name="20% - uthevingsfarge 5 3" xfId="67"/>
    <cellStyle name="20% - uthevingsfarge 5 4" xfId="95"/>
    <cellStyle name="20% - uthevingsfarge 6" xfId="39" builtinId="50" customBuiltin="1"/>
    <cellStyle name="20% - uthevingsfarge 6 2" xfId="50"/>
    <cellStyle name="20% - uthevingsfarge 6 2 2" xfId="79"/>
    <cellStyle name="20% - uthevingsfarge 6 2 3" xfId="107"/>
    <cellStyle name="20% - uthevingsfarge 6 3" xfId="69"/>
    <cellStyle name="20% - uthevingsfarge 6 4" xfId="97"/>
    <cellStyle name="40% - uthevingsfarge 1" xfId="20" builtinId="31" customBuiltin="1"/>
    <cellStyle name="40% - uthevingsfarge 1 2" xfId="51"/>
    <cellStyle name="40% - uthevingsfarge 1 2 2" xfId="80"/>
    <cellStyle name="40% - uthevingsfarge 1 2 3" xfId="108"/>
    <cellStyle name="40% - uthevingsfarge 1 3" xfId="60"/>
    <cellStyle name="40% - uthevingsfarge 1 4" xfId="88"/>
    <cellStyle name="40% - uthevingsfarge 2" xfId="24" builtinId="35" customBuiltin="1"/>
    <cellStyle name="40% - uthevingsfarge 2 2" xfId="52"/>
    <cellStyle name="40% - uthevingsfarge 2 2 2" xfId="81"/>
    <cellStyle name="40% - uthevingsfarge 2 2 3" xfId="109"/>
    <cellStyle name="40% - uthevingsfarge 2 3" xfId="62"/>
    <cellStyle name="40% - uthevingsfarge 2 4" xfId="90"/>
    <cellStyle name="40% - uthevingsfarge 3" xfId="28" builtinId="39" customBuiltin="1"/>
    <cellStyle name="40% - uthevingsfarge 3 2" xfId="53"/>
    <cellStyle name="40% - uthevingsfarge 3 2 2" xfId="82"/>
    <cellStyle name="40% - uthevingsfarge 3 2 3" xfId="110"/>
    <cellStyle name="40% - uthevingsfarge 3 3" xfId="64"/>
    <cellStyle name="40% - uthevingsfarge 3 4" xfId="92"/>
    <cellStyle name="40% - uthevingsfarge 4" xfId="32" builtinId="43" customBuiltin="1"/>
    <cellStyle name="40% - uthevingsfarge 4 2" xfId="54"/>
    <cellStyle name="40% - uthevingsfarge 4 2 2" xfId="83"/>
    <cellStyle name="40% - uthevingsfarge 4 2 3" xfId="111"/>
    <cellStyle name="40% - uthevingsfarge 4 3" xfId="66"/>
    <cellStyle name="40% - uthevingsfarge 4 4" xfId="94"/>
    <cellStyle name="40% - uthevingsfarge 5" xfId="36" builtinId="47" customBuiltin="1"/>
    <cellStyle name="40% - uthevingsfarge 5 2" xfId="55"/>
    <cellStyle name="40% - uthevingsfarge 5 2 2" xfId="84"/>
    <cellStyle name="40% - uthevingsfarge 5 2 3" xfId="112"/>
    <cellStyle name="40% - uthevingsfarge 5 3" xfId="68"/>
    <cellStyle name="40% - uthevingsfarge 5 4" xfId="96"/>
    <cellStyle name="40% - uthevingsfarge 6" xfId="40" builtinId="51" customBuiltin="1"/>
    <cellStyle name="40% - uthevingsfarge 6 2" xfId="56"/>
    <cellStyle name="40% - uthevingsfarge 6 2 2" xfId="85"/>
    <cellStyle name="40% - uthevingsfarge 6 2 3" xfId="113"/>
    <cellStyle name="40% - uthevingsfarge 6 3" xfId="70"/>
    <cellStyle name="40% - uthevingsfarge 6 4" xfId="98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2" builtinId="22" customBuiltin="1"/>
    <cellStyle name="Dårlig" xfId="8" builtinId="27" customBuiltin="1"/>
    <cellStyle name="Forklarende tekst" xfId="16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ntrollcelle" xfId="14" builtinId="23" customBuiltin="1"/>
    <cellStyle name="Merknad 2" xfId="43"/>
    <cellStyle name="Merknad 2 2" xfId="72"/>
    <cellStyle name="Merknad 2 3" xfId="100"/>
    <cellStyle name="Merknad 3" xfId="57"/>
    <cellStyle name="Merknad 3 2" xfId="86"/>
    <cellStyle name="Merknad 3 3" xfId="114"/>
    <cellStyle name="Normal" xfId="0" builtinId="0"/>
    <cellStyle name="Normal 2" xfId="42"/>
    <cellStyle name="Normal 2 2" xfId="71"/>
    <cellStyle name="Normal 2 3" xfId="99"/>
    <cellStyle name="Normal 3" xfId="44"/>
    <cellStyle name="Normal 3 2" xfId="73"/>
    <cellStyle name="Normal 3 3" xfId="101"/>
    <cellStyle name="Normal 4" xfId="58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Tittel" xfId="2" builtinId="15" customBuiltin="1"/>
    <cellStyle name="Totalt" xfId="17" builtinId="25" customBuiltin="1"/>
    <cellStyle name="Utdata" xfId="11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381"/>
  <sheetViews>
    <sheetView showRowColHeaders="0" showZeros="0" zoomScaleNormal="100" workbookViewId="0">
      <pane xSplit="2" ySplit="2" topLeftCell="C188" activePane="bottomRight" state="frozen"/>
      <selection activeCell="D5" sqref="D5"/>
      <selection pane="topRight" activeCell="D5" sqref="D5"/>
      <selection pane="bottomLeft" activeCell="D5" sqref="D5"/>
      <selection pane="bottomRight" activeCell="D222" sqref="D222"/>
    </sheetView>
  </sheetViews>
  <sheetFormatPr baseColWidth="10" defaultColWidth="11.42578125" defaultRowHeight="12.75" x14ac:dyDescent="0.2"/>
  <cols>
    <col min="1" max="1" width="4.5703125" style="3" customWidth="1"/>
    <col min="2" max="2" width="15.85546875" style="25" customWidth="1"/>
    <col min="3" max="4" width="23.7109375" style="25" customWidth="1"/>
    <col min="5" max="5" width="30.7109375" style="25" customWidth="1"/>
    <col min="6" max="6" width="6.28515625" style="25" customWidth="1"/>
    <col min="7" max="7" width="10.5703125" style="50" bestFit="1" customWidth="1"/>
    <col min="8" max="256" width="9.140625" customWidth="1"/>
  </cols>
  <sheetData>
    <row r="1" spans="1:7" s="94" customFormat="1" x14ac:dyDescent="0.2">
      <c r="A1" s="93" t="s">
        <v>0</v>
      </c>
      <c r="B1" s="114" t="s">
        <v>69</v>
      </c>
      <c r="C1" s="115" t="s">
        <v>70</v>
      </c>
      <c r="D1" s="115" t="s">
        <v>71</v>
      </c>
      <c r="E1" s="115" t="s">
        <v>1</v>
      </c>
      <c r="F1" s="115" t="s">
        <v>72</v>
      </c>
      <c r="G1" s="116" t="s">
        <v>2</v>
      </c>
    </row>
    <row r="2" spans="1:7" s="99" customFormat="1" ht="13.5" thickBot="1" x14ac:dyDescent="0.25">
      <c r="A2" s="100"/>
      <c r="B2" s="117"/>
      <c r="C2" s="117"/>
      <c r="D2" s="117"/>
      <c r="E2" s="117"/>
      <c r="F2" s="117"/>
      <c r="G2" s="118"/>
    </row>
    <row r="3" spans="1:7" ht="21" customHeight="1" x14ac:dyDescent="0.2">
      <c r="A3" s="151" t="s">
        <v>73</v>
      </c>
    </row>
    <row r="4" spans="1:7" ht="15" x14ac:dyDescent="0.25">
      <c r="A4" s="3">
        <v>1</v>
      </c>
      <c r="B4" s="144" t="str">
        <f>IF(C4="","",CONCATENATE(C4," ",D4))</f>
        <v/>
      </c>
      <c r="C4" s="155"/>
      <c r="D4" s="156"/>
      <c r="E4" s="29"/>
      <c r="F4" s="7"/>
      <c r="G4" s="150"/>
    </row>
    <row r="5" spans="1:7" ht="15" x14ac:dyDescent="0.25">
      <c r="A5" s="3">
        <v>2</v>
      </c>
      <c r="B5" s="144" t="str">
        <f t="shared" ref="B5:B68" si="0">IF(C5="","",CONCATENATE(C5," ",D5))</f>
        <v/>
      </c>
      <c r="C5" s="155"/>
      <c r="D5" s="156"/>
      <c r="E5" s="29"/>
      <c r="F5" s="7"/>
      <c r="G5" s="150"/>
    </row>
    <row r="6" spans="1:7" ht="15" x14ac:dyDescent="0.25">
      <c r="A6" s="3">
        <v>3</v>
      </c>
      <c r="B6" s="144" t="str">
        <f t="shared" si="0"/>
        <v/>
      </c>
      <c r="C6" s="155"/>
      <c r="D6" s="156"/>
      <c r="E6" s="29"/>
      <c r="F6" s="7"/>
      <c r="G6" s="150"/>
    </row>
    <row r="7" spans="1:7" x14ac:dyDescent="0.2">
      <c r="A7" s="3">
        <v>4</v>
      </c>
      <c r="B7" s="144" t="str">
        <f t="shared" si="0"/>
        <v/>
      </c>
      <c r="C7" s="29"/>
      <c r="D7" s="29"/>
      <c r="E7" s="29"/>
      <c r="F7" s="29"/>
      <c r="G7" s="150"/>
    </row>
    <row r="8" spans="1:7" x14ac:dyDescent="0.2">
      <c r="A8" s="3">
        <v>5</v>
      </c>
      <c r="B8" s="144" t="str">
        <f t="shared" si="0"/>
        <v/>
      </c>
      <c r="C8" s="29"/>
      <c r="D8" s="29"/>
      <c r="E8" s="29"/>
      <c r="F8" s="29"/>
      <c r="G8" s="150"/>
    </row>
    <row r="9" spans="1:7" x14ac:dyDescent="0.2">
      <c r="A9" s="3">
        <v>6</v>
      </c>
      <c r="B9" s="144" t="str">
        <f t="shared" si="0"/>
        <v/>
      </c>
      <c r="C9" s="29"/>
      <c r="D9" s="29"/>
      <c r="E9" s="29"/>
      <c r="F9" s="29"/>
      <c r="G9" s="150"/>
    </row>
    <row r="10" spans="1:7" x14ac:dyDescent="0.2">
      <c r="A10" s="3">
        <v>7</v>
      </c>
      <c r="B10" s="144" t="str">
        <f t="shared" si="0"/>
        <v/>
      </c>
      <c r="C10" s="29"/>
      <c r="D10" s="29"/>
      <c r="E10" s="29"/>
      <c r="F10" s="29"/>
      <c r="G10" s="150"/>
    </row>
    <row r="11" spans="1:7" x14ac:dyDescent="0.2">
      <c r="A11" s="3">
        <v>8</v>
      </c>
      <c r="B11" s="144" t="str">
        <f t="shared" si="0"/>
        <v/>
      </c>
      <c r="C11" s="29"/>
      <c r="D11" s="29"/>
      <c r="E11" s="29"/>
      <c r="F11" s="29"/>
      <c r="G11" s="150"/>
    </row>
    <row r="12" spans="1:7" x14ac:dyDescent="0.2">
      <c r="A12" s="3">
        <v>9</v>
      </c>
      <c r="B12" s="144" t="str">
        <f t="shared" si="0"/>
        <v/>
      </c>
      <c r="C12" s="29"/>
      <c r="D12" s="29"/>
      <c r="E12" s="29"/>
      <c r="F12" s="29"/>
      <c r="G12" s="150"/>
    </row>
    <row r="13" spans="1:7" x14ac:dyDescent="0.2">
      <c r="A13" s="3">
        <v>10</v>
      </c>
      <c r="B13" s="144" t="str">
        <f t="shared" si="0"/>
        <v/>
      </c>
      <c r="C13" s="29"/>
      <c r="D13" s="29"/>
      <c r="E13" s="29"/>
      <c r="F13" s="29"/>
      <c r="G13" s="150"/>
    </row>
    <row r="14" spans="1:7" x14ac:dyDescent="0.2">
      <c r="A14" s="3">
        <v>11</v>
      </c>
      <c r="B14" s="144" t="str">
        <f t="shared" si="0"/>
        <v/>
      </c>
      <c r="G14" s="25"/>
    </row>
    <row r="15" spans="1:7" x14ac:dyDescent="0.2">
      <c r="A15" s="3">
        <v>12</v>
      </c>
      <c r="B15" s="144" t="str">
        <f t="shared" si="0"/>
        <v/>
      </c>
      <c r="G15" s="25"/>
    </row>
    <row r="16" spans="1:7" x14ac:dyDescent="0.2">
      <c r="A16" s="3">
        <v>13</v>
      </c>
      <c r="B16" s="144" t="str">
        <f t="shared" si="0"/>
        <v/>
      </c>
      <c r="G16" s="25"/>
    </row>
    <row r="17" spans="1:7" x14ac:dyDescent="0.2">
      <c r="A17" s="3">
        <v>14</v>
      </c>
      <c r="B17" s="144" t="str">
        <f t="shared" si="0"/>
        <v/>
      </c>
      <c r="G17" s="25"/>
    </row>
    <row r="18" spans="1:7" x14ac:dyDescent="0.2">
      <c r="A18" s="3">
        <v>15</v>
      </c>
      <c r="B18" s="144" t="str">
        <f t="shared" si="0"/>
        <v/>
      </c>
      <c r="G18" s="25"/>
    </row>
    <row r="19" spans="1:7" x14ac:dyDescent="0.2">
      <c r="A19" s="3">
        <v>16</v>
      </c>
      <c r="B19" s="144" t="str">
        <f t="shared" si="0"/>
        <v/>
      </c>
    </row>
    <row r="20" spans="1:7" x14ac:dyDescent="0.2">
      <c r="A20" s="3">
        <v>17</v>
      </c>
      <c r="B20" s="144" t="str">
        <f t="shared" si="0"/>
        <v/>
      </c>
    </row>
    <row r="21" spans="1:7" x14ac:dyDescent="0.2">
      <c r="A21" s="3">
        <v>18</v>
      </c>
      <c r="B21" s="144" t="str">
        <f t="shared" si="0"/>
        <v/>
      </c>
    </row>
    <row r="22" spans="1:7" x14ac:dyDescent="0.2">
      <c r="A22" s="3">
        <v>19</v>
      </c>
      <c r="B22" s="144" t="str">
        <f t="shared" si="0"/>
        <v/>
      </c>
    </row>
    <row r="23" spans="1:7" x14ac:dyDescent="0.2">
      <c r="A23" s="3">
        <v>20</v>
      </c>
      <c r="B23" s="144" t="str">
        <f t="shared" si="0"/>
        <v/>
      </c>
    </row>
    <row r="24" spans="1:7" x14ac:dyDescent="0.2">
      <c r="A24" s="3">
        <v>21</v>
      </c>
      <c r="B24" s="144" t="str">
        <f t="shared" si="0"/>
        <v/>
      </c>
    </row>
    <row r="25" spans="1:7" x14ac:dyDescent="0.2">
      <c r="A25" s="3">
        <v>22</v>
      </c>
      <c r="B25" s="144" t="str">
        <f t="shared" si="0"/>
        <v/>
      </c>
    </row>
    <row r="26" spans="1:7" x14ac:dyDescent="0.2">
      <c r="A26" s="3">
        <v>23</v>
      </c>
      <c r="B26" s="144" t="str">
        <f t="shared" si="0"/>
        <v/>
      </c>
    </row>
    <row r="27" spans="1:7" x14ac:dyDescent="0.2">
      <c r="A27" s="3">
        <v>24</v>
      </c>
      <c r="B27" s="144" t="str">
        <f t="shared" si="0"/>
        <v/>
      </c>
    </row>
    <row r="28" spans="1:7" x14ac:dyDescent="0.2">
      <c r="A28" s="3">
        <v>25</v>
      </c>
      <c r="B28" s="144" t="str">
        <f t="shared" si="0"/>
        <v/>
      </c>
    </row>
    <row r="29" spans="1:7" ht="20.25" customHeight="1" x14ac:dyDescent="0.2">
      <c r="A29" s="151" t="s">
        <v>74</v>
      </c>
      <c r="B29" s="29"/>
    </row>
    <row r="30" spans="1:7" ht="15" x14ac:dyDescent="0.25">
      <c r="A30" s="3">
        <v>1</v>
      </c>
      <c r="B30" s="145" t="str">
        <f t="shared" si="0"/>
        <v/>
      </c>
      <c r="C30" s="154"/>
      <c r="D30" s="154"/>
      <c r="E30" s="157"/>
      <c r="F30" s="7"/>
      <c r="G30" s="150"/>
    </row>
    <row r="31" spans="1:7" ht="15" x14ac:dyDescent="0.25">
      <c r="A31" s="3">
        <v>2</v>
      </c>
      <c r="B31" s="145" t="str">
        <f t="shared" si="0"/>
        <v/>
      </c>
      <c r="C31" s="154"/>
      <c r="D31" s="154"/>
      <c r="E31" s="157"/>
      <c r="F31" s="7"/>
      <c r="G31" s="150"/>
    </row>
    <row r="32" spans="1:7" ht="15" x14ac:dyDescent="0.25">
      <c r="A32" s="3">
        <v>3</v>
      </c>
      <c r="B32" s="145" t="str">
        <f t="shared" si="0"/>
        <v/>
      </c>
      <c r="C32" s="154"/>
      <c r="D32" s="154"/>
      <c r="E32" s="157"/>
      <c r="F32" s="7"/>
      <c r="G32" s="150"/>
    </row>
    <row r="33" spans="1:7" x14ac:dyDescent="0.2">
      <c r="A33" s="3">
        <v>4</v>
      </c>
      <c r="B33" s="145" t="str">
        <f t="shared" si="0"/>
        <v/>
      </c>
      <c r="C33" s="29"/>
      <c r="D33" s="29"/>
      <c r="E33" s="29"/>
      <c r="F33" s="7"/>
      <c r="G33" s="150"/>
    </row>
    <row r="34" spans="1:7" x14ac:dyDescent="0.2">
      <c r="A34" s="3">
        <v>5</v>
      </c>
      <c r="B34" s="145" t="str">
        <f t="shared" si="0"/>
        <v/>
      </c>
      <c r="C34" s="29"/>
      <c r="D34" s="29"/>
      <c r="E34" s="29"/>
      <c r="F34" s="7"/>
      <c r="G34" s="150"/>
    </row>
    <row r="35" spans="1:7" x14ac:dyDescent="0.2">
      <c r="A35" s="3">
        <v>6</v>
      </c>
      <c r="B35" s="145" t="str">
        <f t="shared" si="0"/>
        <v/>
      </c>
      <c r="C35" s="29"/>
      <c r="D35" s="29"/>
      <c r="E35" s="153"/>
      <c r="F35" s="7"/>
      <c r="G35" s="150"/>
    </row>
    <row r="36" spans="1:7" x14ac:dyDescent="0.2">
      <c r="A36" s="3">
        <v>7</v>
      </c>
      <c r="B36" s="145" t="str">
        <f t="shared" si="0"/>
        <v/>
      </c>
      <c r="G36" s="25"/>
    </row>
    <row r="37" spans="1:7" x14ac:dyDescent="0.2">
      <c r="A37" s="3">
        <v>8</v>
      </c>
      <c r="B37" s="145" t="str">
        <f t="shared" si="0"/>
        <v/>
      </c>
      <c r="G37" s="25"/>
    </row>
    <row r="38" spans="1:7" x14ac:dyDescent="0.2">
      <c r="A38" s="3">
        <v>9</v>
      </c>
      <c r="B38" s="145" t="str">
        <f t="shared" si="0"/>
        <v/>
      </c>
      <c r="G38" s="25"/>
    </row>
    <row r="39" spans="1:7" x14ac:dyDescent="0.2">
      <c r="A39" s="3">
        <v>10</v>
      </c>
      <c r="B39" s="145" t="str">
        <f t="shared" si="0"/>
        <v/>
      </c>
      <c r="G39" s="25"/>
    </row>
    <row r="40" spans="1:7" x14ac:dyDescent="0.2">
      <c r="A40" s="3">
        <v>11</v>
      </c>
      <c r="B40" s="145" t="str">
        <f t="shared" si="0"/>
        <v/>
      </c>
      <c r="G40" s="25"/>
    </row>
    <row r="41" spans="1:7" x14ac:dyDescent="0.2">
      <c r="A41" s="3">
        <v>12</v>
      </c>
      <c r="B41" s="145" t="str">
        <f t="shared" si="0"/>
        <v/>
      </c>
      <c r="G41" s="25"/>
    </row>
    <row r="42" spans="1:7" x14ac:dyDescent="0.2">
      <c r="A42" s="3">
        <v>13</v>
      </c>
      <c r="B42" s="145" t="str">
        <f t="shared" si="0"/>
        <v/>
      </c>
      <c r="G42" s="25"/>
    </row>
    <row r="43" spans="1:7" x14ac:dyDescent="0.2">
      <c r="A43" s="3">
        <v>14</v>
      </c>
      <c r="B43" s="145" t="str">
        <f t="shared" si="0"/>
        <v/>
      </c>
      <c r="G43" s="25"/>
    </row>
    <row r="44" spans="1:7" x14ac:dyDescent="0.2">
      <c r="A44" s="3">
        <v>15</v>
      </c>
      <c r="B44" s="145" t="str">
        <f t="shared" si="0"/>
        <v/>
      </c>
      <c r="G44" s="25"/>
    </row>
    <row r="45" spans="1:7" x14ac:dyDescent="0.2">
      <c r="A45" s="3">
        <v>16</v>
      </c>
      <c r="B45" s="145" t="str">
        <f t="shared" si="0"/>
        <v/>
      </c>
      <c r="G45" s="25"/>
    </row>
    <row r="46" spans="1:7" x14ac:dyDescent="0.2">
      <c r="A46" s="3">
        <v>17</v>
      </c>
      <c r="B46" s="145" t="str">
        <f t="shared" si="0"/>
        <v/>
      </c>
      <c r="G46" s="25"/>
    </row>
    <row r="47" spans="1:7" x14ac:dyDescent="0.2">
      <c r="A47" s="3">
        <v>18</v>
      </c>
      <c r="B47" s="145" t="str">
        <f t="shared" si="0"/>
        <v/>
      </c>
    </row>
    <row r="48" spans="1:7" x14ac:dyDescent="0.2">
      <c r="A48" s="3">
        <v>19</v>
      </c>
      <c r="B48" s="145" t="str">
        <f t="shared" si="0"/>
        <v/>
      </c>
    </row>
    <row r="49" spans="1:7" x14ac:dyDescent="0.2">
      <c r="A49" s="3">
        <v>20</v>
      </c>
      <c r="B49" s="145" t="str">
        <f t="shared" si="0"/>
        <v/>
      </c>
    </row>
    <row r="50" spans="1:7" x14ac:dyDescent="0.2">
      <c r="A50" s="3">
        <v>21</v>
      </c>
      <c r="B50" s="145" t="str">
        <f t="shared" si="0"/>
        <v/>
      </c>
    </row>
    <row r="51" spans="1:7" x14ac:dyDescent="0.2">
      <c r="A51" s="3">
        <v>22</v>
      </c>
      <c r="B51" s="145" t="str">
        <f t="shared" si="0"/>
        <v/>
      </c>
    </row>
    <row r="52" spans="1:7" x14ac:dyDescent="0.2">
      <c r="A52" s="3">
        <v>23</v>
      </c>
      <c r="B52" s="145" t="str">
        <f t="shared" si="0"/>
        <v/>
      </c>
    </row>
    <row r="53" spans="1:7" x14ac:dyDescent="0.2">
      <c r="A53" s="3">
        <v>24</v>
      </c>
      <c r="B53" s="145" t="str">
        <f t="shared" si="0"/>
        <v/>
      </c>
    </row>
    <row r="54" spans="1:7" x14ac:dyDescent="0.2">
      <c r="A54" s="3">
        <v>25</v>
      </c>
      <c r="B54" s="145" t="str">
        <f t="shared" si="0"/>
        <v/>
      </c>
    </row>
    <row r="55" spans="1:7" ht="21" customHeight="1" x14ac:dyDescent="0.2">
      <c r="A55" s="151" t="s">
        <v>123</v>
      </c>
      <c r="B55" s="29"/>
    </row>
    <row r="56" spans="1:7" ht="15" x14ac:dyDescent="0.25">
      <c r="A56" s="3">
        <v>1</v>
      </c>
      <c r="B56" s="145" t="str">
        <f t="shared" si="0"/>
        <v>Bibian Eriksen</v>
      </c>
      <c r="C56" s="160" t="s">
        <v>92</v>
      </c>
      <c r="D56" s="160" t="s">
        <v>93</v>
      </c>
      <c r="E56" s="160" t="s">
        <v>83</v>
      </c>
      <c r="F56" s="7"/>
      <c r="G56" s="150"/>
    </row>
    <row r="57" spans="1:7" ht="15" x14ac:dyDescent="0.25">
      <c r="A57" s="3">
        <v>2</v>
      </c>
      <c r="B57" s="145" t="str">
        <f t="shared" si="0"/>
        <v xml:space="preserve">Ayla Bonsak </v>
      </c>
      <c r="C57" s="159" t="s">
        <v>99</v>
      </c>
      <c r="D57" s="183" t="s">
        <v>98</v>
      </c>
      <c r="E57" s="162" t="s">
        <v>94</v>
      </c>
      <c r="F57" s="7"/>
      <c r="G57" s="150"/>
    </row>
    <row r="58" spans="1:7" ht="15" x14ac:dyDescent="0.25">
      <c r="A58" s="3">
        <v>3</v>
      </c>
      <c r="B58" s="145" t="str">
        <f t="shared" si="0"/>
        <v xml:space="preserve">Astrid Ruud-Olsen </v>
      </c>
      <c r="C58" s="159" t="s">
        <v>101</v>
      </c>
      <c r="D58" s="183" t="s">
        <v>100</v>
      </c>
      <c r="E58" s="162" t="s">
        <v>94</v>
      </c>
      <c r="F58" s="7"/>
      <c r="G58" s="150"/>
    </row>
    <row r="59" spans="1:7" ht="30" x14ac:dyDescent="0.25">
      <c r="A59" s="3">
        <v>4</v>
      </c>
      <c r="B59" s="145" t="str">
        <f t="shared" si="0"/>
        <v xml:space="preserve"> Mille Forberg</v>
      </c>
      <c r="C59" s="159" t="s">
        <v>103</v>
      </c>
      <c r="D59" s="183" t="s">
        <v>102</v>
      </c>
      <c r="E59" s="162" t="s">
        <v>95</v>
      </c>
      <c r="F59" s="7"/>
      <c r="G59" s="150"/>
    </row>
    <row r="60" spans="1:7" ht="30" x14ac:dyDescent="0.25">
      <c r="A60" s="3">
        <v>5</v>
      </c>
      <c r="B60" s="145" t="str">
        <f t="shared" si="0"/>
        <v xml:space="preserve">Milla Stryger Prøitz </v>
      </c>
      <c r="C60" s="159" t="s">
        <v>105</v>
      </c>
      <c r="D60" s="183" t="s">
        <v>104</v>
      </c>
      <c r="E60" s="162" t="s">
        <v>95</v>
      </c>
      <c r="G60" s="25"/>
    </row>
    <row r="61" spans="1:7" ht="15" x14ac:dyDescent="0.25">
      <c r="A61" s="3">
        <v>6</v>
      </c>
      <c r="B61" s="145" t="str">
        <f t="shared" si="0"/>
        <v>Suraya Rafee</v>
      </c>
      <c r="C61" s="25" t="s">
        <v>107</v>
      </c>
      <c r="D61" s="183" t="s">
        <v>106</v>
      </c>
      <c r="E61" s="162" t="s">
        <v>96</v>
      </c>
      <c r="G61" s="25"/>
    </row>
    <row r="62" spans="1:7" ht="15" x14ac:dyDescent="0.25">
      <c r="A62" s="3">
        <v>7</v>
      </c>
      <c r="B62" s="145" t="str">
        <f t="shared" si="0"/>
        <v xml:space="preserve">Kim Vu Thien </v>
      </c>
      <c r="C62" s="25" t="s">
        <v>109</v>
      </c>
      <c r="D62" s="183" t="s">
        <v>108</v>
      </c>
      <c r="E62" s="162" t="s">
        <v>96</v>
      </c>
      <c r="G62" s="25"/>
    </row>
    <row r="63" spans="1:7" ht="15" x14ac:dyDescent="0.25">
      <c r="A63" s="3">
        <v>8</v>
      </c>
      <c r="B63" s="145" t="str">
        <f t="shared" si="0"/>
        <v xml:space="preserve">Selma Kreso </v>
      </c>
      <c r="C63" s="25" t="s">
        <v>111</v>
      </c>
      <c r="D63" s="183" t="s">
        <v>110</v>
      </c>
      <c r="E63" s="162" t="s">
        <v>97</v>
      </c>
      <c r="G63" s="25"/>
    </row>
    <row r="64" spans="1:7" x14ac:dyDescent="0.2">
      <c r="A64" s="3">
        <v>9</v>
      </c>
      <c r="B64" s="145" t="str">
        <f t="shared" si="0"/>
        <v/>
      </c>
      <c r="G64" s="25"/>
    </row>
    <row r="65" spans="1:7" x14ac:dyDescent="0.2">
      <c r="A65" s="3">
        <v>10</v>
      </c>
      <c r="B65" s="145" t="str">
        <f t="shared" si="0"/>
        <v/>
      </c>
      <c r="G65" s="25"/>
    </row>
    <row r="66" spans="1:7" ht="15" x14ac:dyDescent="0.25">
      <c r="A66" s="3">
        <v>11</v>
      </c>
      <c r="B66" s="145" t="str">
        <f t="shared" si="0"/>
        <v/>
      </c>
      <c r="C66" s="183"/>
      <c r="G66" s="25"/>
    </row>
    <row r="67" spans="1:7" ht="15" x14ac:dyDescent="0.25">
      <c r="A67" s="3">
        <v>12</v>
      </c>
      <c r="B67" s="145" t="str">
        <f t="shared" si="0"/>
        <v/>
      </c>
      <c r="C67" s="183"/>
      <c r="G67" s="25"/>
    </row>
    <row r="68" spans="1:7" ht="15" x14ac:dyDescent="0.25">
      <c r="A68" s="3">
        <v>13</v>
      </c>
      <c r="B68" s="145" t="str">
        <f t="shared" si="0"/>
        <v/>
      </c>
      <c r="C68" s="183"/>
      <c r="G68" s="25"/>
    </row>
    <row r="69" spans="1:7" ht="15" x14ac:dyDescent="0.25">
      <c r="A69" s="3">
        <v>14</v>
      </c>
      <c r="B69" s="145" t="str">
        <f t="shared" ref="B69:B132" si="1">IF(C69="","",CONCATENATE(C69," ",D69))</f>
        <v/>
      </c>
      <c r="C69" s="183"/>
      <c r="G69" s="25"/>
    </row>
    <row r="70" spans="1:7" ht="15" x14ac:dyDescent="0.25">
      <c r="A70" s="3">
        <v>15</v>
      </c>
      <c r="B70" s="145" t="str">
        <f t="shared" si="1"/>
        <v/>
      </c>
      <c r="C70" s="183"/>
      <c r="G70" s="25"/>
    </row>
    <row r="71" spans="1:7" ht="15" x14ac:dyDescent="0.25">
      <c r="A71" s="3">
        <v>16</v>
      </c>
      <c r="B71" s="145" t="str">
        <f t="shared" si="1"/>
        <v/>
      </c>
      <c r="C71" s="183"/>
      <c r="G71" s="25"/>
    </row>
    <row r="72" spans="1:7" ht="15" x14ac:dyDescent="0.25">
      <c r="A72" s="3">
        <v>17</v>
      </c>
      <c r="B72" s="145" t="str">
        <f t="shared" si="1"/>
        <v/>
      </c>
      <c r="C72" s="183"/>
      <c r="G72" s="25"/>
    </row>
    <row r="73" spans="1:7" x14ac:dyDescent="0.2">
      <c r="A73" s="3">
        <v>18</v>
      </c>
      <c r="B73" s="145" t="str">
        <f t="shared" si="1"/>
        <v/>
      </c>
      <c r="G73" s="25"/>
    </row>
    <row r="74" spans="1:7" x14ac:dyDescent="0.2">
      <c r="A74" s="3">
        <v>19</v>
      </c>
      <c r="B74" s="145" t="str">
        <f t="shared" si="1"/>
        <v/>
      </c>
    </row>
    <row r="75" spans="1:7" x14ac:dyDescent="0.2">
      <c r="A75" s="3">
        <v>20</v>
      </c>
      <c r="B75" s="145" t="str">
        <f t="shared" si="1"/>
        <v/>
      </c>
    </row>
    <row r="76" spans="1:7" x14ac:dyDescent="0.2">
      <c r="A76" s="3">
        <v>21</v>
      </c>
      <c r="B76" s="145" t="str">
        <f t="shared" si="1"/>
        <v/>
      </c>
    </row>
    <row r="77" spans="1:7" x14ac:dyDescent="0.2">
      <c r="A77" s="3">
        <v>22</v>
      </c>
      <c r="B77" s="145" t="str">
        <f t="shared" si="1"/>
        <v/>
      </c>
    </row>
    <row r="78" spans="1:7" x14ac:dyDescent="0.2">
      <c r="A78" s="3">
        <v>23</v>
      </c>
      <c r="B78" s="145" t="str">
        <f t="shared" si="1"/>
        <v/>
      </c>
    </row>
    <row r="79" spans="1:7" x14ac:dyDescent="0.2">
      <c r="A79" s="3">
        <v>24</v>
      </c>
      <c r="B79" s="145" t="str">
        <f t="shared" si="1"/>
        <v/>
      </c>
    </row>
    <row r="80" spans="1:7" x14ac:dyDescent="0.2">
      <c r="A80" s="3">
        <v>25</v>
      </c>
      <c r="B80" s="145" t="str">
        <f t="shared" si="1"/>
        <v/>
      </c>
    </row>
    <row r="81" spans="1:7" ht="21" customHeight="1" x14ac:dyDescent="0.2">
      <c r="A81" s="151" t="s">
        <v>122</v>
      </c>
      <c r="B81" s="29"/>
    </row>
    <row r="82" spans="1:7" ht="15" x14ac:dyDescent="0.25">
      <c r="A82" s="3">
        <v>1</v>
      </c>
      <c r="B82" s="145" t="str">
        <f t="shared" ref="B82:B87" si="2">IF(C82="","",CONCATENATE(C82," ",D82))</f>
        <v xml:space="preserve">Thomas Monsen </v>
      </c>
      <c r="C82" s="160" t="s">
        <v>113</v>
      </c>
      <c r="D82" s="183" t="s">
        <v>112</v>
      </c>
      <c r="E82" s="163" t="s">
        <v>94</v>
      </c>
      <c r="F82" s="7"/>
      <c r="G82" s="150"/>
    </row>
    <row r="83" spans="1:7" ht="30" x14ac:dyDescent="0.25">
      <c r="A83" s="3">
        <v>2</v>
      </c>
      <c r="B83" s="145" t="str">
        <f t="shared" si="2"/>
        <v xml:space="preserve">Jørgen Eide </v>
      </c>
      <c r="C83" s="159" t="s">
        <v>115</v>
      </c>
      <c r="D83" s="183" t="s">
        <v>114</v>
      </c>
      <c r="E83" s="163" t="s">
        <v>95</v>
      </c>
      <c r="F83" s="7"/>
      <c r="G83" s="150"/>
    </row>
    <row r="84" spans="1:7" ht="15" x14ac:dyDescent="0.25">
      <c r="A84" s="3">
        <v>3</v>
      </c>
      <c r="B84" s="145" t="str">
        <f t="shared" si="2"/>
        <v xml:space="preserve">Shaban Kiqina </v>
      </c>
      <c r="C84" s="29" t="s">
        <v>117</v>
      </c>
      <c r="D84" s="183" t="s">
        <v>116</v>
      </c>
      <c r="E84" s="163" t="s">
        <v>96</v>
      </c>
      <c r="F84" s="29"/>
      <c r="G84" s="150"/>
    </row>
    <row r="85" spans="1:7" ht="15" x14ac:dyDescent="0.25">
      <c r="A85" s="3">
        <v>4</v>
      </c>
      <c r="B85" s="145" t="str">
        <f t="shared" si="2"/>
        <v xml:space="preserve">Erik Tran </v>
      </c>
      <c r="C85" s="29" t="s">
        <v>119</v>
      </c>
      <c r="D85" s="183" t="s">
        <v>118</v>
      </c>
      <c r="E85" s="163" t="s">
        <v>96</v>
      </c>
      <c r="F85" s="29"/>
      <c r="G85" s="150"/>
    </row>
    <row r="86" spans="1:7" ht="15" x14ac:dyDescent="0.25">
      <c r="A86" s="3">
        <v>5</v>
      </c>
      <c r="B86" s="145" t="str">
        <f t="shared" si="2"/>
        <v xml:space="preserve">William Furuli Mats </v>
      </c>
      <c r="C86" s="29" t="s">
        <v>121</v>
      </c>
      <c r="D86" s="183" t="s">
        <v>120</v>
      </c>
      <c r="E86" s="163" t="s">
        <v>97</v>
      </c>
      <c r="F86" s="29"/>
      <c r="G86" s="150"/>
    </row>
    <row r="87" spans="1:7" ht="15" x14ac:dyDescent="0.25">
      <c r="A87" s="3">
        <v>6</v>
      </c>
      <c r="B87" s="145" t="str">
        <f t="shared" si="2"/>
        <v>Sverre Nes</v>
      </c>
      <c r="C87" s="29" t="s">
        <v>184</v>
      </c>
      <c r="D87" s="183" t="s">
        <v>183</v>
      </c>
      <c r="E87" s="163" t="s">
        <v>133</v>
      </c>
      <c r="F87" s="29"/>
      <c r="G87" s="150"/>
    </row>
    <row r="88" spans="1:7" x14ac:dyDescent="0.2">
      <c r="A88" s="3">
        <v>7</v>
      </c>
      <c r="B88" s="145" t="str">
        <f t="shared" si="1"/>
        <v/>
      </c>
      <c r="C88" s="29"/>
      <c r="D88" s="29"/>
      <c r="E88" s="29"/>
      <c r="F88" s="29"/>
      <c r="G88" s="150"/>
    </row>
    <row r="89" spans="1:7" ht="15" x14ac:dyDescent="0.25">
      <c r="A89" s="3">
        <v>8</v>
      </c>
      <c r="B89" s="145" t="str">
        <f t="shared" si="1"/>
        <v/>
      </c>
      <c r="C89" s="29"/>
      <c r="D89" s="183"/>
      <c r="E89" s="29"/>
      <c r="F89" s="29"/>
      <c r="G89" s="150"/>
    </row>
    <row r="90" spans="1:7" ht="15" x14ac:dyDescent="0.25">
      <c r="A90" s="3">
        <v>9</v>
      </c>
      <c r="B90" s="145" t="str">
        <f t="shared" si="1"/>
        <v/>
      </c>
      <c r="C90" s="29"/>
      <c r="D90" s="183"/>
      <c r="E90" s="29"/>
      <c r="F90" s="29"/>
      <c r="G90" s="150"/>
    </row>
    <row r="91" spans="1:7" ht="15" x14ac:dyDescent="0.25">
      <c r="A91" s="3">
        <v>10</v>
      </c>
      <c r="B91" s="145" t="str">
        <f t="shared" si="1"/>
        <v/>
      </c>
      <c r="C91" s="29"/>
      <c r="D91" s="183"/>
      <c r="E91" s="29"/>
      <c r="F91" s="29"/>
      <c r="G91" s="150"/>
    </row>
    <row r="92" spans="1:7" ht="15" x14ac:dyDescent="0.25">
      <c r="A92" s="3">
        <v>11</v>
      </c>
      <c r="B92" s="145" t="str">
        <f t="shared" si="1"/>
        <v/>
      </c>
      <c r="C92" s="29"/>
      <c r="D92" s="183"/>
      <c r="E92" s="29"/>
      <c r="F92" s="29"/>
      <c r="G92" s="150"/>
    </row>
    <row r="93" spans="1:7" ht="15" x14ac:dyDescent="0.25">
      <c r="A93" s="3">
        <v>12</v>
      </c>
      <c r="B93" s="145" t="str">
        <f t="shared" si="1"/>
        <v/>
      </c>
      <c r="C93" s="29"/>
      <c r="D93" s="183"/>
      <c r="E93" s="29"/>
      <c r="F93" s="29"/>
      <c r="G93" s="150"/>
    </row>
    <row r="94" spans="1:7" ht="15" x14ac:dyDescent="0.25">
      <c r="A94" s="3">
        <v>13</v>
      </c>
      <c r="B94" s="145" t="str">
        <f t="shared" si="1"/>
        <v/>
      </c>
      <c r="C94" s="29"/>
      <c r="D94" s="183"/>
      <c r="E94" s="29"/>
      <c r="F94" s="29"/>
      <c r="G94" s="150"/>
    </row>
    <row r="95" spans="1:7" x14ac:dyDescent="0.2">
      <c r="A95" s="3">
        <v>14</v>
      </c>
      <c r="B95" s="145" t="str">
        <f t="shared" si="1"/>
        <v/>
      </c>
      <c r="C95" s="29"/>
      <c r="D95" s="29"/>
      <c r="E95" s="29"/>
      <c r="F95" s="29"/>
      <c r="G95" s="150"/>
    </row>
    <row r="96" spans="1:7" x14ac:dyDescent="0.2">
      <c r="A96" s="3">
        <v>15</v>
      </c>
      <c r="B96" s="145" t="str">
        <f t="shared" si="1"/>
        <v/>
      </c>
      <c r="C96" s="29"/>
      <c r="D96" s="29"/>
      <c r="E96" s="29"/>
      <c r="F96" s="29"/>
      <c r="G96" s="150"/>
    </row>
    <row r="97" spans="1:7" x14ac:dyDescent="0.2">
      <c r="A97" s="3">
        <v>16</v>
      </c>
      <c r="B97" s="145" t="str">
        <f t="shared" si="1"/>
        <v/>
      </c>
      <c r="C97" s="29"/>
      <c r="D97" s="29"/>
      <c r="E97" s="29"/>
      <c r="F97" s="29"/>
      <c r="G97" s="150"/>
    </row>
    <row r="98" spans="1:7" x14ac:dyDescent="0.2">
      <c r="A98" s="3">
        <v>17</v>
      </c>
      <c r="B98" s="145" t="str">
        <f t="shared" si="1"/>
        <v/>
      </c>
      <c r="C98" s="29"/>
      <c r="D98" s="29"/>
      <c r="E98" s="29"/>
      <c r="F98" s="29"/>
      <c r="G98" s="150"/>
    </row>
    <row r="99" spans="1:7" x14ac:dyDescent="0.2">
      <c r="A99" s="3">
        <v>18</v>
      </c>
      <c r="B99" s="145" t="str">
        <f t="shared" si="1"/>
        <v/>
      </c>
      <c r="G99" s="25"/>
    </row>
    <row r="100" spans="1:7" x14ac:dyDescent="0.2">
      <c r="A100" s="3">
        <v>19</v>
      </c>
      <c r="B100" s="145" t="str">
        <f t="shared" si="1"/>
        <v/>
      </c>
      <c r="G100" s="25"/>
    </row>
    <row r="101" spans="1:7" x14ac:dyDescent="0.2">
      <c r="A101" s="3">
        <v>20</v>
      </c>
      <c r="B101" s="145" t="str">
        <f t="shared" si="1"/>
        <v/>
      </c>
    </row>
    <row r="102" spans="1:7" x14ac:dyDescent="0.2">
      <c r="A102" s="3">
        <v>21</v>
      </c>
      <c r="B102" s="145" t="str">
        <f t="shared" si="1"/>
        <v/>
      </c>
    </row>
    <row r="103" spans="1:7" x14ac:dyDescent="0.2">
      <c r="A103" s="3">
        <v>22</v>
      </c>
      <c r="B103" s="145" t="str">
        <f t="shared" si="1"/>
        <v/>
      </c>
    </row>
    <row r="104" spans="1:7" x14ac:dyDescent="0.2">
      <c r="A104" s="3">
        <v>23</v>
      </c>
      <c r="B104" s="145" t="str">
        <f t="shared" si="1"/>
        <v/>
      </c>
    </row>
    <row r="105" spans="1:7" x14ac:dyDescent="0.2">
      <c r="A105" s="3">
        <v>24</v>
      </c>
      <c r="B105" s="145" t="str">
        <f t="shared" si="1"/>
        <v/>
      </c>
    </row>
    <row r="106" spans="1:7" ht="12.75" customHeight="1" x14ac:dyDescent="0.2">
      <c r="A106" s="3">
        <v>25</v>
      </c>
      <c r="B106" s="145" t="str">
        <f t="shared" si="1"/>
        <v/>
      </c>
    </row>
    <row r="107" spans="1:7" ht="21" customHeight="1" x14ac:dyDescent="0.2">
      <c r="A107" s="151" t="s">
        <v>124</v>
      </c>
      <c r="B107" s="29"/>
    </row>
    <row r="108" spans="1:7" ht="15" x14ac:dyDescent="0.25">
      <c r="A108" s="3">
        <v>1</v>
      </c>
      <c r="B108" s="145" t="str">
        <f t="shared" si="1"/>
        <v xml:space="preserve">Madelene Hasanica Finsrud </v>
      </c>
      <c r="C108" s="159" t="s">
        <v>126</v>
      </c>
      <c r="D108" s="161" t="s">
        <v>125</v>
      </c>
      <c r="E108" s="160" t="s">
        <v>83</v>
      </c>
      <c r="F108" s="7"/>
      <c r="G108" s="150"/>
    </row>
    <row r="109" spans="1:7" ht="30" x14ac:dyDescent="0.25">
      <c r="A109" s="3">
        <v>2</v>
      </c>
      <c r="B109" s="145" t="str">
        <f t="shared" si="1"/>
        <v xml:space="preserve">Cornelia Linder </v>
      </c>
      <c r="C109" s="159" t="s">
        <v>85</v>
      </c>
      <c r="D109" s="183" t="s">
        <v>129</v>
      </c>
      <c r="E109" s="165" t="s">
        <v>95</v>
      </c>
      <c r="F109" s="7"/>
      <c r="G109" s="150"/>
    </row>
    <row r="110" spans="1:7" ht="30" x14ac:dyDescent="0.25">
      <c r="A110" s="3">
        <v>3</v>
      </c>
      <c r="B110" s="145" t="str">
        <f t="shared" si="1"/>
        <v xml:space="preserve">Marwa Nader </v>
      </c>
      <c r="C110" s="29" t="s">
        <v>82</v>
      </c>
      <c r="D110" s="183" t="s">
        <v>130</v>
      </c>
      <c r="E110" s="165" t="s">
        <v>95</v>
      </c>
      <c r="F110" s="29"/>
      <c r="G110" s="150"/>
    </row>
    <row r="111" spans="1:7" ht="30" x14ac:dyDescent="0.25">
      <c r="A111" s="3">
        <v>4</v>
      </c>
      <c r="B111" s="145" t="str">
        <f t="shared" si="1"/>
        <v xml:space="preserve">Mai Rikter-Svendsen </v>
      </c>
      <c r="C111" s="29" t="s">
        <v>81</v>
      </c>
      <c r="D111" s="183" t="s">
        <v>131</v>
      </c>
      <c r="E111" s="165" t="s">
        <v>95</v>
      </c>
      <c r="F111" s="29"/>
      <c r="G111" s="150"/>
    </row>
    <row r="112" spans="1:7" ht="30" x14ac:dyDescent="0.25">
      <c r="A112" s="3">
        <v>5</v>
      </c>
      <c r="B112" s="145" t="str">
        <f t="shared" si="1"/>
        <v xml:space="preserve">Mia Standal </v>
      </c>
      <c r="C112" s="29" t="s">
        <v>84</v>
      </c>
      <c r="D112" s="183" t="s">
        <v>132</v>
      </c>
      <c r="E112" s="165" t="s">
        <v>95</v>
      </c>
      <c r="F112" s="29"/>
      <c r="G112" s="150"/>
    </row>
    <row r="113" spans="1:7" ht="30" x14ac:dyDescent="0.25">
      <c r="A113" s="3">
        <v>6</v>
      </c>
      <c r="B113" s="145" t="str">
        <f t="shared" si="1"/>
        <v>Amaranta Yessenia</v>
      </c>
      <c r="C113" s="29" t="s">
        <v>204</v>
      </c>
      <c r="D113" s="29" t="s">
        <v>205</v>
      </c>
      <c r="E113" s="183" t="s">
        <v>162</v>
      </c>
      <c r="F113" s="29"/>
      <c r="G113" s="150"/>
    </row>
    <row r="114" spans="1:7" ht="15" x14ac:dyDescent="0.25">
      <c r="A114" s="3">
        <v>7</v>
      </c>
      <c r="B114" s="145" t="str">
        <f t="shared" si="1"/>
        <v/>
      </c>
      <c r="C114" s="161"/>
      <c r="D114" s="29"/>
      <c r="E114" s="29"/>
      <c r="F114" s="29"/>
      <c r="G114" s="150"/>
    </row>
    <row r="115" spans="1:7" ht="15" x14ac:dyDescent="0.25">
      <c r="A115" s="3">
        <v>8</v>
      </c>
      <c r="B115" s="145" t="str">
        <f t="shared" si="1"/>
        <v/>
      </c>
      <c r="C115" s="183"/>
      <c r="D115" s="29"/>
      <c r="E115" s="29"/>
      <c r="F115" s="29"/>
      <c r="G115" s="150"/>
    </row>
    <row r="116" spans="1:7" ht="15" x14ac:dyDescent="0.25">
      <c r="A116" s="3">
        <v>9</v>
      </c>
      <c r="B116" s="145" t="str">
        <f t="shared" si="1"/>
        <v/>
      </c>
      <c r="C116" s="183"/>
    </row>
    <row r="117" spans="1:7" ht="15" x14ac:dyDescent="0.25">
      <c r="A117" s="3">
        <v>10</v>
      </c>
      <c r="B117" s="145" t="str">
        <f t="shared" si="1"/>
        <v/>
      </c>
      <c r="C117" s="183"/>
    </row>
    <row r="118" spans="1:7" ht="15" x14ac:dyDescent="0.25">
      <c r="A118" s="3">
        <v>11</v>
      </c>
      <c r="B118" s="145" t="str">
        <f t="shared" si="1"/>
        <v/>
      </c>
      <c r="C118" s="183"/>
    </row>
    <row r="119" spans="1:7" x14ac:dyDescent="0.2">
      <c r="A119" s="3">
        <v>12</v>
      </c>
      <c r="B119" s="145" t="str">
        <f t="shared" si="1"/>
        <v/>
      </c>
    </row>
    <row r="120" spans="1:7" x14ac:dyDescent="0.2">
      <c r="A120" s="3">
        <v>13</v>
      </c>
      <c r="B120" s="145" t="str">
        <f t="shared" si="1"/>
        <v/>
      </c>
    </row>
    <row r="121" spans="1:7" x14ac:dyDescent="0.2">
      <c r="A121" s="3">
        <v>14</v>
      </c>
      <c r="B121" s="145" t="str">
        <f t="shared" si="1"/>
        <v/>
      </c>
    </row>
    <row r="122" spans="1:7" x14ac:dyDescent="0.2">
      <c r="A122" s="3">
        <v>15</v>
      </c>
      <c r="B122" s="145" t="str">
        <f t="shared" si="1"/>
        <v/>
      </c>
    </row>
    <row r="123" spans="1:7" x14ac:dyDescent="0.2">
      <c r="A123" s="3">
        <v>16</v>
      </c>
      <c r="B123" s="145" t="str">
        <f t="shared" si="1"/>
        <v/>
      </c>
    </row>
    <row r="124" spans="1:7" x14ac:dyDescent="0.2">
      <c r="A124" s="3">
        <v>17</v>
      </c>
      <c r="B124" s="145" t="str">
        <f t="shared" si="1"/>
        <v/>
      </c>
    </row>
    <row r="125" spans="1:7" x14ac:dyDescent="0.2">
      <c r="A125" s="3">
        <v>18</v>
      </c>
      <c r="B125" s="145" t="str">
        <f t="shared" si="1"/>
        <v/>
      </c>
    </row>
    <row r="126" spans="1:7" x14ac:dyDescent="0.2">
      <c r="A126" s="3">
        <v>19</v>
      </c>
      <c r="B126" s="145" t="str">
        <f t="shared" si="1"/>
        <v/>
      </c>
    </row>
    <row r="127" spans="1:7" x14ac:dyDescent="0.2">
      <c r="A127" s="3">
        <v>20</v>
      </c>
      <c r="B127" s="145" t="str">
        <f t="shared" si="1"/>
        <v/>
      </c>
    </row>
    <row r="128" spans="1:7" x14ac:dyDescent="0.2">
      <c r="A128" s="3">
        <v>21</v>
      </c>
      <c r="B128" s="145" t="str">
        <f t="shared" si="1"/>
        <v/>
      </c>
    </row>
    <row r="129" spans="1:7" x14ac:dyDescent="0.2">
      <c r="A129" s="3">
        <v>22</v>
      </c>
      <c r="B129" s="145" t="str">
        <f t="shared" si="1"/>
        <v/>
      </c>
    </row>
    <row r="130" spans="1:7" x14ac:dyDescent="0.2">
      <c r="A130" s="3">
        <v>23</v>
      </c>
      <c r="B130" s="145" t="str">
        <f t="shared" si="1"/>
        <v/>
      </c>
    </row>
    <row r="131" spans="1:7" x14ac:dyDescent="0.2">
      <c r="A131" s="3">
        <v>24</v>
      </c>
      <c r="B131" s="145" t="str">
        <f t="shared" si="1"/>
        <v/>
      </c>
    </row>
    <row r="132" spans="1:7" ht="12.75" customHeight="1" x14ac:dyDescent="0.2">
      <c r="A132" s="3">
        <v>25</v>
      </c>
      <c r="B132" s="145" t="str">
        <f t="shared" si="1"/>
        <v/>
      </c>
    </row>
    <row r="133" spans="1:7" ht="21" customHeight="1" x14ac:dyDescent="0.2">
      <c r="A133" s="152" t="s">
        <v>128</v>
      </c>
      <c r="B133" s="29"/>
    </row>
    <row r="134" spans="1:7" ht="15" x14ac:dyDescent="0.25">
      <c r="A134" s="3">
        <v>1</v>
      </c>
      <c r="B134" s="145" t="str">
        <f t="shared" ref="B134:B196" si="3">IF(C134="","",CONCATENATE(C134," ",D134))</f>
        <v>Daniel Ngo</v>
      </c>
      <c r="C134" s="159" t="s">
        <v>127</v>
      </c>
      <c r="D134" s="186" t="s">
        <v>226</v>
      </c>
      <c r="E134" s="160" t="s">
        <v>83</v>
      </c>
      <c r="F134" s="7"/>
      <c r="G134" s="150"/>
    </row>
    <row r="135" spans="1:7" ht="15" x14ac:dyDescent="0.25">
      <c r="A135" s="3">
        <v>2</v>
      </c>
      <c r="B135" s="145" t="str">
        <f t="shared" si="3"/>
        <v/>
      </c>
      <c r="C135" s="159"/>
      <c r="D135" s="158"/>
      <c r="E135" s="160"/>
      <c r="F135" s="7"/>
      <c r="G135" s="150"/>
    </row>
    <row r="136" spans="1:7" ht="15" x14ac:dyDescent="0.25">
      <c r="A136" s="3">
        <v>3</v>
      </c>
      <c r="B136" s="145" t="str">
        <f t="shared" si="3"/>
        <v/>
      </c>
      <c r="C136" s="29"/>
      <c r="D136" s="29"/>
      <c r="E136" s="166"/>
      <c r="F136" s="7"/>
      <c r="G136" s="150"/>
    </row>
    <row r="137" spans="1:7" ht="15" x14ac:dyDescent="0.25">
      <c r="A137" s="3">
        <v>4</v>
      </c>
      <c r="B137" s="145" t="str">
        <f t="shared" si="3"/>
        <v>Pål Simon S. Pål Simon S.</v>
      </c>
      <c r="C137" s="29" t="s">
        <v>137</v>
      </c>
      <c r="D137" s="29" t="s">
        <v>137</v>
      </c>
      <c r="E137" s="166" t="s">
        <v>96</v>
      </c>
      <c r="F137" s="7"/>
      <c r="G137" s="150"/>
    </row>
    <row r="138" spans="1:7" ht="15" x14ac:dyDescent="0.25">
      <c r="A138" s="3">
        <v>5</v>
      </c>
      <c r="B138" s="145" t="str">
        <f t="shared" si="3"/>
        <v>Henning Torp Henning Torp</v>
      </c>
      <c r="C138" s="29" t="s">
        <v>138</v>
      </c>
      <c r="D138" s="29" t="s">
        <v>138</v>
      </c>
      <c r="E138" s="166" t="s">
        <v>97</v>
      </c>
      <c r="F138" s="29"/>
      <c r="G138" s="150"/>
    </row>
    <row r="139" spans="1:7" ht="15" x14ac:dyDescent="0.25">
      <c r="A139" s="3">
        <v>6</v>
      </c>
      <c r="B139" s="145" t="str">
        <f t="shared" si="3"/>
        <v>Duy Vo</v>
      </c>
      <c r="C139" s="25" t="s">
        <v>182</v>
      </c>
      <c r="D139" s="25" t="s">
        <v>232</v>
      </c>
      <c r="E139" s="178" t="s">
        <v>96</v>
      </c>
    </row>
    <row r="140" spans="1:7" x14ac:dyDescent="0.2">
      <c r="A140" s="3">
        <v>7</v>
      </c>
      <c r="B140" s="145" t="str">
        <f t="shared" si="3"/>
        <v>Chris Bakkebråthen</v>
      </c>
      <c r="C140" s="25" t="s">
        <v>206</v>
      </c>
      <c r="D140" s="25" t="s">
        <v>207</v>
      </c>
      <c r="E140" s="25" t="s">
        <v>162</v>
      </c>
    </row>
    <row r="141" spans="1:7" ht="15" x14ac:dyDescent="0.25">
      <c r="A141" s="3">
        <v>8</v>
      </c>
      <c r="B141" s="145" t="str">
        <f t="shared" si="3"/>
        <v>Philip Glesne</v>
      </c>
      <c r="C141" s="164" t="s">
        <v>208</v>
      </c>
      <c r="D141" s="25" t="s">
        <v>209</v>
      </c>
      <c r="E141" s="25" t="s">
        <v>162</v>
      </c>
    </row>
    <row r="142" spans="1:7" ht="15" x14ac:dyDescent="0.25">
      <c r="A142" s="3">
        <v>9</v>
      </c>
      <c r="B142" s="145" t="str">
        <f t="shared" si="3"/>
        <v>Didrik Wilkens</v>
      </c>
      <c r="C142" s="186" t="s">
        <v>224</v>
      </c>
      <c r="D142" s="25" t="s">
        <v>225</v>
      </c>
    </row>
    <row r="143" spans="1:7" ht="15" x14ac:dyDescent="0.25">
      <c r="A143" s="3">
        <v>10</v>
      </c>
      <c r="B143" s="145" t="str">
        <f t="shared" si="3"/>
        <v/>
      </c>
      <c r="C143" s="183"/>
    </row>
    <row r="144" spans="1:7" ht="15" x14ac:dyDescent="0.25">
      <c r="A144" s="3">
        <v>11</v>
      </c>
      <c r="B144" s="145" t="str">
        <f t="shared" si="3"/>
        <v/>
      </c>
      <c r="C144" s="183"/>
    </row>
    <row r="145" spans="1:7" ht="15" x14ac:dyDescent="0.25">
      <c r="A145" s="3">
        <v>12</v>
      </c>
      <c r="B145" s="145" t="str">
        <f t="shared" si="3"/>
        <v/>
      </c>
      <c r="C145" s="183"/>
    </row>
    <row r="146" spans="1:7" x14ac:dyDescent="0.2">
      <c r="A146" s="3">
        <v>13</v>
      </c>
      <c r="B146" s="145" t="str">
        <f t="shared" si="3"/>
        <v/>
      </c>
    </row>
    <row r="147" spans="1:7" x14ac:dyDescent="0.2">
      <c r="A147" s="3">
        <v>14</v>
      </c>
      <c r="B147" s="145" t="str">
        <f t="shared" si="3"/>
        <v/>
      </c>
    </row>
    <row r="148" spans="1:7" x14ac:dyDescent="0.2">
      <c r="A148" s="3">
        <v>15</v>
      </c>
      <c r="B148" s="145" t="str">
        <f t="shared" si="3"/>
        <v/>
      </c>
    </row>
    <row r="149" spans="1:7" x14ac:dyDescent="0.2">
      <c r="A149" s="3">
        <v>16</v>
      </c>
      <c r="B149" s="145" t="str">
        <f t="shared" si="3"/>
        <v/>
      </c>
    </row>
    <row r="150" spans="1:7" x14ac:dyDescent="0.2">
      <c r="A150" s="3">
        <v>17</v>
      </c>
      <c r="B150" s="145" t="str">
        <f t="shared" si="3"/>
        <v/>
      </c>
    </row>
    <row r="151" spans="1:7" x14ac:dyDescent="0.2">
      <c r="A151" s="3">
        <v>18</v>
      </c>
      <c r="B151" s="145" t="str">
        <f t="shared" si="3"/>
        <v/>
      </c>
    </row>
    <row r="152" spans="1:7" x14ac:dyDescent="0.2">
      <c r="A152" s="3">
        <v>19</v>
      </c>
      <c r="B152" s="145" t="str">
        <f t="shared" si="3"/>
        <v/>
      </c>
    </row>
    <row r="153" spans="1:7" x14ac:dyDescent="0.2">
      <c r="A153" s="3">
        <v>20</v>
      </c>
      <c r="B153" s="145" t="str">
        <f t="shared" si="3"/>
        <v/>
      </c>
    </row>
    <row r="154" spans="1:7" x14ac:dyDescent="0.2">
      <c r="A154" s="3">
        <v>21</v>
      </c>
      <c r="B154" s="145" t="str">
        <f t="shared" si="3"/>
        <v/>
      </c>
    </row>
    <row r="155" spans="1:7" x14ac:dyDescent="0.2">
      <c r="A155" s="3">
        <v>22</v>
      </c>
      <c r="B155" s="145" t="str">
        <f t="shared" si="3"/>
        <v/>
      </c>
    </row>
    <row r="156" spans="1:7" x14ac:dyDescent="0.2">
      <c r="A156" s="3">
        <v>23</v>
      </c>
      <c r="B156" s="145" t="str">
        <f t="shared" si="3"/>
        <v/>
      </c>
    </row>
    <row r="157" spans="1:7" x14ac:dyDescent="0.2">
      <c r="A157" s="3">
        <v>24</v>
      </c>
      <c r="B157" s="145" t="str">
        <f t="shared" si="3"/>
        <v/>
      </c>
    </row>
    <row r="158" spans="1:7" ht="12.75" customHeight="1" x14ac:dyDescent="0.2">
      <c r="A158" s="3">
        <v>25</v>
      </c>
      <c r="B158" s="145" t="str">
        <f t="shared" si="3"/>
        <v/>
      </c>
    </row>
    <row r="159" spans="1:7" ht="21" customHeight="1" x14ac:dyDescent="0.2">
      <c r="A159" s="152" t="s">
        <v>217</v>
      </c>
      <c r="B159" s="29"/>
    </row>
    <row r="160" spans="1:7" ht="30" x14ac:dyDescent="0.25">
      <c r="A160" s="3">
        <v>1</v>
      </c>
      <c r="B160" s="145" t="str">
        <f>IF(C160="","",CONCATENATE(C160," ",D160))</f>
        <v xml:space="preserve">Atle Nilsen Kim </v>
      </c>
      <c r="C160" s="159" t="s">
        <v>153</v>
      </c>
      <c r="D160" s="183" t="s">
        <v>152</v>
      </c>
      <c r="E160" s="169" t="s">
        <v>95</v>
      </c>
      <c r="F160" s="7"/>
      <c r="G160" s="150"/>
    </row>
    <row r="161" spans="1:7" ht="15" x14ac:dyDescent="0.25">
      <c r="A161" s="3">
        <v>2</v>
      </c>
      <c r="B161" s="145" t="str">
        <f t="shared" ref="B161:B184" si="4">IF(C161="","",CONCATENATE(C161," ",D161))</f>
        <v xml:space="preserve">Rafael Golan Ronen </v>
      </c>
      <c r="C161" s="159" t="s">
        <v>155</v>
      </c>
      <c r="D161" s="183" t="s">
        <v>154</v>
      </c>
      <c r="E161" s="169" t="s">
        <v>151</v>
      </c>
      <c r="F161" s="7"/>
      <c r="G161" s="150"/>
    </row>
    <row r="162" spans="1:7" ht="15" x14ac:dyDescent="0.25">
      <c r="A162" s="3">
        <v>3</v>
      </c>
      <c r="B162" s="145" t="str">
        <f t="shared" si="4"/>
        <v xml:space="preserve">Klaarika Siirak </v>
      </c>
      <c r="C162" s="159" t="s">
        <v>87</v>
      </c>
      <c r="D162" s="183" t="s">
        <v>156</v>
      </c>
      <c r="E162" s="160" t="s">
        <v>133</v>
      </c>
      <c r="F162" s="29"/>
      <c r="G162" s="150"/>
    </row>
    <row r="163" spans="1:7" ht="15" x14ac:dyDescent="0.25">
      <c r="A163" s="3">
        <v>4</v>
      </c>
      <c r="B163" s="145" t="str">
        <f t="shared" si="4"/>
        <v/>
      </c>
      <c r="C163" s="29"/>
      <c r="D163" s="183"/>
      <c r="E163" s="174"/>
    </row>
    <row r="164" spans="1:7" ht="15" x14ac:dyDescent="0.25">
      <c r="A164" s="3">
        <v>5</v>
      </c>
      <c r="B164" s="145" t="str">
        <f t="shared" si="4"/>
        <v/>
      </c>
      <c r="C164" s="167"/>
      <c r="E164" s="168"/>
    </row>
    <row r="165" spans="1:7" ht="15" x14ac:dyDescent="0.25">
      <c r="A165" s="3">
        <v>6</v>
      </c>
      <c r="B165" s="145" t="str">
        <f t="shared" si="4"/>
        <v/>
      </c>
      <c r="C165" s="167"/>
      <c r="E165" s="168"/>
    </row>
    <row r="166" spans="1:7" ht="15" x14ac:dyDescent="0.25">
      <c r="A166" s="3">
        <v>7</v>
      </c>
      <c r="B166" s="145" t="str">
        <f t="shared" si="4"/>
        <v/>
      </c>
      <c r="C166" s="167"/>
      <c r="E166" s="168"/>
    </row>
    <row r="167" spans="1:7" x14ac:dyDescent="0.2">
      <c r="A167" s="3">
        <v>8</v>
      </c>
      <c r="B167" s="145" t="str">
        <f t="shared" si="4"/>
        <v/>
      </c>
    </row>
    <row r="168" spans="1:7" ht="15" x14ac:dyDescent="0.25">
      <c r="A168" s="3">
        <v>9</v>
      </c>
      <c r="B168" s="145" t="str">
        <f t="shared" si="4"/>
        <v/>
      </c>
      <c r="C168" s="183"/>
    </row>
    <row r="169" spans="1:7" ht="15" x14ac:dyDescent="0.25">
      <c r="A169" s="3">
        <v>10</v>
      </c>
      <c r="B169" s="145" t="str">
        <f t="shared" si="4"/>
        <v/>
      </c>
      <c r="C169" s="183"/>
    </row>
    <row r="170" spans="1:7" ht="15" x14ac:dyDescent="0.25">
      <c r="A170" s="3">
        <v>11</v>
      </c>
      <c r="B170" s="145" t="str">
        <f t="shared" si="4"/>
        <v/>
      </c>
      <c r="C170" s="183"/>
    </row>
    <row r="171" spans="1:7" ht="15" x14ac:dyDescent="0.25">
      <c r="A171" s="3">
        <v>12</v>
      </c>
      <c r="B171" s="145" t="str">
        <f t="shared" si="4"/>
        <v/>
      </c>
      <c r="C171" s="183"/>
    </row>
    <row r="172" spans="1:7" x14ac:dyDescent="0.2">
      <c r="A172" s="3">
        <v>13</v>
      </c>
      <c r="B172" s="145" t="str">
        <f t="shared" si="4"/>
        <v/>
      </c>
    </row>
    <row r="173" spans="1:7" x14ac:dyDescent="0.2">
      <c r="A173" s="3">
        <v>14</v>
      </c>
      <c r="B173" s="145" t="str">
        <f t="shared" si="4"/>
        <v/>
      </c>
    </row>
    <row r="174" spans="1:7" x14ac:dyDescent="0.2">
      <c r="A174" s="3">
        <v>15</v>
      </c>
      <c r="B174" s="145" t="str">
        <f t="shared" si="4"/>
        <v/>
      </c>
    </row>
    <row r="175" spans="1:7" x14ac:dyDescent="0.2">
      <c r="A175" s="3">
        <v>16</v>
      </c>
      <c r="B175" s="145" t="str">
        <f t="shared" si="4"/>
        <v/>
      </c>
    </row>
    <row r="176" spans="1:7" x14ac:dyDescent="0.2">
      <c r="A176" s="3">
        <v>17</v>
      </c>
      <c r="B176" s="145" t="str">
        <f t="shared" si="4"/>
        <v/>
      </c>
    </row>
    <row r="177" spans="1:7" x14ac:dyDescent="0.2">
      <c r="A177" s="3">
        <v>18</v>
      </c>
      <c r="B177" s="145" t="str">
        <f t="shared" si="4"/>
        <v/>
      </c>
    </row>
    <row r="178" spans="1:7" x14ac:dyDescent="0.2">
      <c r="A178" s="3">
        <v>19</v>
      </c>
      <c r="B178" s="145" t="str">
        <f t="shared" si="4"/>
        <v/>
      </c>
    </row>
    <row r="179" spans="1:7" x14ac:dyDescent="0.2">
      <c r="A179" s="3">
        <v>20</v>
      </c>
      <c r="B179" s="145" t="str">
        <f t="shared" si="4"/>
        <v/>
      </c>
    </row>
    <row r="180" spans="1:7" x14ac:dyDescent="0.2">
      <c r="A180" s="3">
        <v>21</v>
      </c>
      <c r="B180" s="145" t="str">
        <f t="shared" si="4"/>
        <v/>
      </c>
    </row>
    <row r="181" spans="1:7" x14ac:dyDescent="0.2">
      <c r="A181" s="3">
        <v>22</v>
      </c>
      <c r="B181" s="145" t="str">
        <f t="shared" si="4"/>
        <v/>
      </c>
    </row>
    <row r="182" spans="1:7" x14ac:dyDescent="0.2">
      <c r="A182" s="3">
        <v>23</v>
      </c>
      <c r="B182" s="145" t="str">
        <f t="shared" si="4"/>
        <v/>
      </c>
    </row>
    <row r="183" spans="1:7" x14ac:dyDescent="0.2">
      <c r="A183" s="3">
        <v>24</v>
      </c>
      <c r="B183" s="145" t="str">
        <f t="shared" si="4"/>
        <v/>
      </c>
    </row>
    <row r="184" spans="1:7" ht="12.75" customHeight="1" x14ac:dyDescent="0.2">
      <c r="A184" s="3">
        <v>25</v>
      </c>
      <c r="B184" s="145" t="str">
        <f t="shared" si="4"/>
        <v/>
      </c>
    </row>
    <row r="185" spans="1:7" ht="21" customHeight="1" x14ac:dyDescent="0.2">
      <c r="A185" s="152" t="s">
        <v>196</v>
      </c>
      <c r="B185" s="29"/>
    </row>
    <row r="186" spans="1:7" ht="15" x14ac:dyDescent="0.25">
      <c r="A186" s="3">
        <v>1</v>
      </c>
      <c r="B186" s="145" t="str">
        <f t="shared" si="3"/>
        <v xml:space="preserve">Danny Dang </v>
      </c>
      <c r="C186" s="159" t="s">
        <v>140</v>
      </c>
      <c r="D186" s="161" t="s">
        <v>139</v>
      </c>
      <c r="E186" s="160" t="s">
        <v>83</v>
      </c>
      <c r="F186" s="7"/>
      <c r="G186" s="150"/>
    </row>
    <row r="187" spans="1:7" ht="15" x14ac:dyDescent="0.25">
      <c r="A187" s="3">
        <v>2</v>
      </c>
      <c r="B187" s="145" t="str">
        <f t="shared" si="3"/>
        <v xml:space="preserve">Vincent Quach </v>
      </c>
      <c r="C187" s="25" t="s">
        <v>144</v>
      </c>
      <c r="D187" s="161" t="s">
        <v>143</v>
      </c>
      <c r="E187" s="160" t="s">
        <v>83</v>
      </c>
      <c r="F187" s="7"/>
      <c r="G187" s="150"/>
    </row>
    <row r="188" spans="1:7" ht="15" x14ac:dyDescent="0.25">
      <c r="A188" s="3">
        <v>3</v>
      </c>
      <c r="B188" s="145" t="str">
        <f t="shared" si="3"/>
        <v xml:space="preserve">Sune Østli </v>
      </c>
      <c r="C188" s="25" t="s">
        <v>146</v>
      </c>
      <c r="D188" s="183" t="s">
        <v>145</v>
      </c>
      <c r="E188" s="160" t="s">
        <v>133</v>
      </c>
      <c r="F188" s="7"/>
      <c r="G188" s="150"/>
    </row>
    <row r="189" spans="1:7" ht="15" x14ac:dyDescent="0.25">
      <c r="A189" s="3">
        <v>4</v>
      </c>
      <c r="B189" s="145" t="str">
        <f t="shared" si="3"/>
        <v xml:space="preserve">Paal Anders Eilertsen </v>
      </c>
      <c r="C189" s="25" t="s">
        <v>148</v>
      </c>
      <c r="D189" s="183" t="s">
        <v>147</v>
      </c>
      <c r="E189" s="182" t="s">
        <v>96</v>
      </c>
      <c r="F189" s="29"/>
      <c r="G189" s="150"/>
    </row>
    <row r="190" spans="1:7" ht="15" x14ac:dyDescent="0.25">
      <c r="A190" s="3">
        <v>5</v>
      </c>
      <c r="B190" s="145" t="str">
        <f t="shared" si="3"/>
        <v xml:space="preserve">Khoa Le Dahn </v>
      </c>
      <c r="C190" s="25" t="s">
        <v>150</v>
      </c>
      <c r="D190" s="183" t="s">
        <v>149</v>
      </c>
      <c r="E190" s="182" t="s">
        <v>96</v>
      </c>
    </row>
    <row r="191" spans="1:7" ht="15" x14ac:dyDescent="0.25">
      <c r="A191" s="3">
        <v>6</v>
      </c>
      <c r="B191" s="145" t="str">
        <f t="shared" si="3"/>
        <v>Vu Long Thanh</v>
      </c>
      <c r="C191" s="185" t="s">
        <v>221</v>
      </c>
      <c r="D191" s="25" t="s">
        <v>222</v>
      </c>
      <c r="E191" s="185" t="s">
        <v>223</v>
      </c>
    </row>
    <row r="192" spans="1:7" ht="15" x14ac:dyDescent="0.25">
      <c r="A192" s="3">
        <v>7</v>
      </c>
      <c r="B192" s="145" t="str">
        <f t="shared" si="3"/>
        <v>Brage Moberg</v>
      </c>
      <c r="C192" s="187" t="s">
        <v>228</v>
      </c>
      <c r="D192" s="25" t="s">
        <v>227</v>
      </c>
      <c r="E192" s="170"/>
    </row>
    <row r="193" spans="1:3" x14ac:dyDescent="0.2">
      <c r="A193" s="3">
        <v>8</v>
      </c>
      <c r="B193" s="145" t="str">
        <f t="shared" si="3"/>
        <v/>
      </c>
    </row>
    <row r="194" spans="1:3" ht="15" x14ac:dyDescent="0.25">
      <c r="A194" s="3">
        <v>9</v>
      </c>
      <c r="B194" s="145" t="str">
        <f t="shared" si="3"/>
        <v/>
      </c>
      <c r="C194" s="161"/>
    </row>
    <row r="195" spans="1:3" ht="15" x14ac:dyDescent="0.25">
      <c r="A195" s="3">
        <v>10</v>
      </c>
      <c r="B195" s="145" t="str">
        <f t="shared" si="3"/>
        <v/>
      </c>
      <c r="C195" s="161"/>
    </row>
    <row r="196" spans="1:3" ht="15" x14ac:dyDescent="0.25">
      <c r="A196" s="3">
        <v>11</v>
      </c>
      <c r="B196" s="145" t="str">
        <f t="shared" si="3"/>
        <v/>
      </c>
      <c r="C196" s="183"/>
    </row>
    <row r="197" spans="1:3" ht="15" x14ac:dyDescent="0.25">
      <c r="A197" s="3">
        <v>12</v>
      </c>
      <c r="B197" s="145" t="str">
        <f t="shared" ref="B197:B260" si="5">IF(C197="","",CONCATENATE(C197," ",D197))</f>
        <v/>
      </c>
      <c r="C197" s="183"/>
    </row>
    <row r="198" spans="1:3" ht="15" x14ac:dyDescent="0.25">
      <c r="A198" s="3">
        <v>13</v>
      </c>
      <c r="B198" s="145" t="str">
        <f t="shared" si="5"/>
        <v/>
      </c>
      <c r="C198" s="183"/>
    </row>
    <row r="199" spans="1:3" x14ac:dyDescent="0.2">
      <c r="A199" s="3">
        <v>14</v>
      </c>
      <c r="B199" s="145" t="str">
        <f t="shared" si="5"/>
        <v/>
      </c>
    </row>
    <row r="200" spans="1:3" x14ac:dyDescent="0.2">
      <c r="A200" s="3">
        <v>15</v>
      </c>
      <c r="B200" s="145" t="str">
        <f t="shared" si="5"/>
        <v/>
      </c>
    </row>
    <row r="201" spans="1:3" x14ac:dyDescent="0.2">
      <c r="A201" s="3">
        <v>16</v>
      </c>
      <c r="B201" s="145" t="str">
        <f t="shared" si="5"/>
        <v/>
      </c>
    </row>
    <row r="202" spans="1:3" x14ac:dyDescent="0.2">
      <c r="A202" s="3">
        <v>17</v>
      </c>
      <c r="B202" s="145" t="str">
        <f t="shared" si="5"/>
        <v/>
      </c>
    </row>
    <row r="203" spans="1:3" x14ac:dyDescent="0.2">
      <c r="A203" s="3">
        <v>18</v>
      </c>
      <c r="B203" s="145" t="str">
        <f t="shared" si="5"/>
        <v/>
      </c>
    </row>
    <row r="204" spans="1:3" x14ac:dyDescent="0.2">
      <c r="A204" s="3">
        <v>19</v>
      </c>
      <c r="B204" s="145" t="str">
        <f t="shared" si="5"/>
        <v/>
      </c>
    </row>
    <row r="205" spans="1:3" x14ac:dyDescent="0.2">
      <c r="A205" s="3">
        <v>20</v>
      </c>
      <c r="B205" s="145" t="str">
        <f t="shared" si="5"/>
        <v/>
      </c>
    </row>
    <row r="206" spans="1:3" x14ac:dyDescent="0.2">
      <c r="A206" s="3">
        <v>21</v>
      </c>
      <c r="B206" s="145" t="str">
        <f t="shared" si="5"/>
        <v/>
      </c>
    </row>
    <row r="207" spans="1:3" x14ac:dyDescent="0.2">
      <c r="A207" s="3">
        <v>22</v>
      </c>
      <c r="B207" s="145" t="str">
        <f t="shared" si="5"/>
        <v/>
      </c>
    </row>
    <row r="208" spans="1:3" x14ac:dyDescent="0.2">
      <c r="A208" s="3">
        <v>23</v>
      </c>
      <c r="B208" s="145" t="str">
        <f t="shared" si="5"/>
        <v/>
      </c>
    </row>
    <row r="209" spans="1:7" x14ac:dyDescent="0.2">
      <c r="A209" s="3">
        <v>24</v>
      </c>
      <c r="B209" s="145" t="str">
        <f t="shared" si="5"/>
        <v/>
      </c>
    </row>
    <row r="210" spans="1:7" ht="12.75" customHeight="1" x14ac:dyDescent="0.2">
      <c r="A210" s="3">
        <v>25</v>
      </c>
      <c r="B210" s="145" t="str">
        <f t="shared" si="5"/>
        <v/>
      </c>
    </row>
    <row r="211" spans="1:7" ht="21" customHeight="1" x14ac:dyDescent="0.2">
      <c r="A211" s="152" t="s">
        <v>171</v>
      </c>
      <c r="B211" s="29"/>
    </row>
    <row r="212" spans="1:7" ht="15" x14ac:dyDescent="0.25">
      <c r="A212" s="3">
        <v>1</v>
      </c>
      <c r="B212" s="145" t="str">
        <f t="shared" si="5"/>
        <v/>
      </c>
      <c r="C212" s="29"/>
      <c r="D212" s="183"/>
      <c r="E212" s="171"/>
      <c r="F212" s="7" t="s">
        <v>76</v>
      </c>
      <c r="G212" s="150"/>
    </row>
    <row r="213" spans="1:7" ht="15" x14ac:dyDescent="0.25">
      <c r="A213" s="3">
        <v>2</v>
      </c>
      <c r="B213" s="145" t="str">
        <f t="shared" si="5"/>
        <v xml:space="preserve">Nina Bansal </v>
      </c>
      <c r="C213" s="29" t="s">
        <v>159</v>
      </c>
      <c r="D213" s="183" t="s">
        <v>158</v>
      </c>
      <c r="E213" s="171" t="s">
        <v>135</v>
      </c>
      <c r="F213" s="7" t="s">
        <v>76</v>
      </c>
      <c r="G213" s="150"/>
    </row>
    <row r="214" spans="1:7" ht="15" x14ac:dyDescent="0.25">
      <c r="A214" s="3">
        <v>3</v>
      </c>
      <c r="B214" s="145" t="str">
        <f t="shared" si="5"/>
        <v xml:space="preserve">Nathalie Holum </v>
      </c>
      <c r="C214" s="29" t="s">
        <v>161</v>
      </c>
      <c r="D214" s="183" t="s">
        <v>160</v>
      </c>
      <c r="E214" s="171" t="s">
        <v>157</v>
      </c>
      <c r="F214" s="29"/>
      <c r="G214" s="150"/>
    </row>
    <row r="215" spans="1:7" ht="15" x14ac:dyDescent="0.25">
      <c r="A215" s="3">
        <v>4</v>
      </c>
      <c r="B215" s="145" t="str">
        <f t="shared" si="5"/>
        <v xml:space="preserve">Lillian Fossum </v>
      </c>
      <c r="C215" s="25" t="s">
        <v>172</v>
      </c>
      <c r="D215" s="25" t="s">
        <v>141</v>
      </c>
      <c r="E215" s="160" t="s">
        <v>83</v>
      </c>
    </row>
    <row r="216" spans="1:7" x14ac:dyDescent="0.2">
      <c r="A216" s="3">
        <v>5</v>
      </c>
      <c r="B216" s="145" t="str">
        <f t="shared" si="5"/>
        <v/>
      </c>
    </row>
    <row r="217" spans="1:7" x14ac:dyDescent="0.2">
      <c r="A217" s="3">
        <v>6</v>
      </c>
      <c r="B217" s="145" t="str">
        <f t="shared" si="5"/>
        <v/>
      </c>
    </row>
    <row r="218" spans="1:7" x14ac:dyDescent="0.2">
      <c r="A218" s="3">
        <v>7</v>
      </c>
      <c r="B218" s="145" t="str">
        <f t="shared" si="5"/>
        <v/>
      </c>
    </row>
    <row r="219" spans="1:7" x14ac:dyDescent="0.2">
      <c r="A219" s="3">
        <v>8</v>
      </c>
      <c r="B219" s="145" t="str">
        <f t="shared" si="5"/>
        <v/>
      </c>
    </row>
    <row r="220" spans="1:7" x14ac:dyDescent="0.2">
      <c r="A220" s="3">
        <v>9</v>
      </c>
      <c r="B220" s="145" t="str">
        <f t="shared" si="5"/>
        <v/>
      </c>
    </row>
    <row r="221" spans="1:7" x14ac:dyDescent="0.2">
      <c r="A221" s="3">
        <v>10</v>
      </c>
      <c r="B221" s="145" t="str">
        <f t="shared" si="5"/>
        <v/>
      </c>
    </row>
    <row r="222" spans="1:7" x14ac:dyDescent="0.2">
      <c r="A222" s="3">
        <v>11</v>
      </c>
      <c r="B222" s="145" t="str">
        <f t="shared" si="5"/>
        <v/>
      </c>
    </row>
    <row r="223" spans="1:7" ht="15" x14ac:dyDescent="0.25">
      <c r="A223" s="3">
        <v>12</v>
      </c>
      <c r="B223" s="145" t="str">
        <f t="shared" si="5"/>
        <v/>
      </c>
      <c r="C223" s="183"/>
    </row>
    <row r="224" spans="1:7" ht="15" x14ac:dyDescent="0.25">
      <c r="A224" s="3">
        <v>13</v>
      </c>
      <c r="B224" s="145" t="str">
        <f t="shared" si="5"/>
        <v/>
      </c>
      <c r="C224" s="183"/>
    </row>
    <row r="225" spans="1:7" ht="15" x14ac:dyDescent="0.25">
      <c r="A225" s="3">
        <v>14</v>
      </c>
      <c r="B225" s="145" t="str">
        <f t="shared" si="5"/>
        <v/>
      </c>
      <c r="C225" s="183"/>
    </row>
    <row r="226" spans="1:7" x14ac:dyDescent="0.2">
      <c r="A226" s="3">
        <v>15</v>
      </c>
      <c r="B226" s="145" t="str">
        <f t="shared" si="5"/>
        <v/>
      </c>
    </row>
    <row r="227" spans="1:7" x14ac:dyDescent="0.2">
      <c r="A227" s="3">
        <v>16</v>
      </c>
      <c r="B227" s="145" t="str">
        <f t="shared" si="5"/>
        <v/>
      </c>
    </row>
    <row r="228" spans="1:7" x14ac:dyDescent="0.2">
      <c r="A228" s="3">
        <v>17</v>
      </c>
      <c r="B228" s="145" t="str">
        <f t="shared" si="5"/>
        <v/>
      </c>
    </row>
    <row r="229" spans="1:7" x14ac:dyDescent="0.2">
      <c r="A229" s="3">
        <v>18</v>
      </c>
      <c r="B229" s="145" t="str">
        <f t="shared" si="5"/>
        <v/>
      </c>
    </row>
    <row r="230" spans="1:7" x14ac:dyDescent="0.2">
      <c r="A230" s="3">
        <v>19</v>
      </c>
      <c r="B230" s="145" t="str">
        <f t="shared" si="5"/>
        <v/>
      </c>
    </row>
    <row r="231" spans="1:7" x14ac:dyDescent="0.2">
      <c r="A231" s="3">
        <v>20</v>
      </c>
      <c r="B231" s="145" t="str">
        <f t="shared" si="5"/>
        <v/>
      </c>
    </row>
    <row r="232" spans="1:7" x14ac:dyDescent="0.2">
      <c r="A232" s="3">
        <v>21</v>
      </c>
      <c r="B232" s="145" t="str">
        <f t="shared" si="5"/>
        <v/>
      </c>
    </row>
    <row r="233" spans="1:7" x14ac:dyDescent="0.2">
      <c r="A233" s="3">
        <v>22</v>
      </c>
      <c r="B233" s="145" t="str">
        <f t="shared" si="5"/>
        <v/>
      </c>
    </row>
    <row r="234" spans="1:7" x14ac:dyDescent="0.2">
      <c r="A234" s="3">
        <v>23</v>
      </c>
      <c r="B234" s="145" t="str">
        <f t="shared" si="5"/>
        <v/>
      </c>
    </row>
    <row r="235" spans="1:7" x14ac:dyDescent="0.2">
      <c r="A235" s="3">
        <v>24</v>
      </c>
      <c r="B235" s="145" t="str">
        <f t="shared" si="5"/>
        <v/>
      </c>
    </row>
    <row r="236" spans="1:7" ht="12.75" customHeight="1" x14ac:dyDescent="0.2">
      <c r="A236" s="3">
        <v>25</v>
      </c>
      <c r="B236" s="145" t="str">
        <f t="shared" si="5"/>
        <v/>
      </c>
    </row>
    <row r="237" spans="1:7" ht="21" customHeight="1" x14ac:dyDescent="0.2">
      <c r="A237" s="152" t="s">
        <v>173</v>
      </c>
      <c r="B237" s="29"/>
    </row>
    <row r="238" spans="1:7" ht="15" x14ac:dyDescent="0.25">
      <c r="A238" s="3">
        <v>1</v>
      </c>
      <c r="B238" s="145" t="str">
        <f t="shared" si="5"/>
        <v>Joakim Nilsen</v>
      </c>
      <c r="C238" s="29" t="s">
        <v>170</v>
      </c>
      <c r="D238" s="161" t="s">
        <v>169</v>
      </c>
      <c r="E238" s="160" t="s">
        <v>83</v>
      </c>
      <c r="F238" s="7" t="s">
        <v>76</v>
      </c>
      <c r="G238" s="150"/>
    </row>
    <row r="239" spans="1:7" ht="15" x14ac:dyDescent="0.25">
      <c r="A239" s="3">
        <v>2</v>
      </c>
      <c r="B239" s="145" t="str">
        <f t="shared" si="5"/>
        <v xml:space="preserve">Joachim Wien </v>
      </c>
      <c r="C239" s="29" t="s">
        <v>168</v>
      </c>
      <c r="D239" s="161" t="s">
        <v>167</v>
      </c>
      <c r="E239" s="160" t="s">
        <v>83</v>
      </c>
      <c r="F239" s="7" t="s">
        <v>76</v>
      </c>
      <c r="G239" s="150"/>
    </row>
    <row r="240" spans="1:7" ht="30" x14ac:dyDescent="0.25">
      <c r="A240" s="3">
        <v>3</v>
      </c>
      <c r="B240" s="145" t="str">
        <f t="shared" si="5"/>
        <v xml:space="preserve">Ferhat Cabar </v>
      </c>
      <c r="C240" s="29" t="s">
        <v>166</v>
      </c>
      <c r="D240" s="183" t="s">
        <v>165</v>
      </c>
      <c r="E240" s="172" t="s">
        <v>162</v>
      </c>
      <c r="F240" s="7" t="s">
        <v>76</v>
      </c>
      <c r="G240" s="150"/>
    </row>
    <row r="241" spans="1:7" ht="15" x14ac:dyDescent="0.25">
      <c r="A241" s="3">
        <v>4</v>
      </c>
      <c r="B241" s="145" t="str">
        <f t="shared" si="5"/>
        <v xml:space="preserve">Thien Hoang Phi </v>
      </c>
      <c r="C241" s="29" t="s">
        <v>164</v>
      </c>
      <c r="D241" s="183" t="s">
        <v>163</v>
      </c>
      <c r="E241" s="173" t="s">
        <v>96</v>
      </c>
      <c r="F241" s="7" t="s">
        <v>76</v>
      </c>
      <c r="G241" s="150"/>
    </row>
    <row r="242" spans="1:7" ht="30" x14ac:dyDescent="0.25">
      <c r="A242" s="3">
        <v>5</v>
      </c>
      <c r="B242" s="145" t="str">
        <f t="shared" si="5"/>
        <v>Jan Åge Østby</v>
      </c>
      <c r="C242" s="29" t="s">
        <v>91</v>
      </c>
      <c r="D242" s="183" t="s">
        <v>90</v>
      </c>
      <c r="E242" s="176" t="s">
        <v>162</v>
      </c>
      <c r="F242" s="7" t="s">
        <v>76</v>
      </c>
      <c r="G242" s="150"/>
    </row>
    <row r="243" spans="1:7" ht="15" x14ac:dyDescent="0.25">
      <c r="A243" s="3">
        <v>6</v>
      </c>
      <c r="B243" s="145" t="str">
        <f t="shared" si="5"/>
        <v>Evald Nergaard</v>
      </c>
      <c r="C243" s="25" t="s">
        <v>175</v>
      </c>
      <c r="D243" s="25" t="s">
        <v>174</v>
      </c>
      <c r="E243" s="175" t="s">
        <v>97</v>
      </c>
    </row>
    <row r="244" spans="1:7" x14ac:dyDescent="0.2">
      <c r="A244" s="3">
        <v>7</v>
      </c>
      <c r="B244" s="145" t="str">
        <f t="shared" si="5"/>
        <v/>
      </c>
    </row>
    <row r="245" spans="1:7" x14ac:dyDescent="0.2">
      <c r="A245" s="3">
        <v>8</v>
      </c>
      <c r="B245" s="145" t="str">
        <f t="shared" si="5"/>
        <v/>
      </c>
    </row>
    <row r="246" spans="1:7" ht="15" x14ac:dyDescent="0.25">
      <c r="A246" s="3">
        <v>9</v>
      </c>
      <c r="B246" s="145" t="str">
        <f t="shared" si="5"/>
        <v/>
      </c>
      <c r="D246" s="161"/>
    </row>
    <row r="247" spans="1:7" ht="15" x14ac:dyDescent="0.25">
      <c r="A247" s="3">
        <v>10</v>
      </c>
      <c r="B247" s="145" t="str">
        <f t="shared" si="5"/>
        <v/>
      </c>
      <c r="D247" s="161"/>
    </row>
    <row r="248" spans="1:7" ht="15" x14ac:dyDescent="0.25">
      <c r="A248" s="3">
        <v>11</v>
      </c>
      <c r="B248" s="145" t="str">
        <f t="shared" si="5"/>
        <v/>
      </c>
      <c r="D248" s="183"/>
    </row>
    <row r="249" spans="1:7" ht="15" x14ac:dyDescent="0.25">
      <c r="A249" s="3">
        <v>12</v>
      </c>
      <c r="B249" s="145" t="str">
        <f t="shared" si="5"/>
        <v/>
      </c>
      <c r="D249" s="183"/>
    </row>
    <row r="250" spans="1:7" ht="15" x14ac:dyDescent="0.25">
      <c r="A250" s="3">
        <v>13</v>
      </c>
      <c r="B250" s="145" t="str">
        <f t="shared" si="5"/>
        <v/>
      </c>
      <c r="D250" s="183"/>
    </row>
    <row r="251" spans="1:7" x14ac:dyDescent="0.2">
      <c r="A251" s="3">
        <v>14</v>
      </c>
      <c r="B251" s="145" t="str">
        <f t="shared" si="5"/>
        <v/>
      </c>
    </row>
    <row r="252" spans="1:7" x14ac:dyDescent="0.2">
      <c r="A252" s="3">
        <v>15</v>
      </c>
      <c r="B252" s="145" t="str">
        <f t="shared" si="5"/>
        <v/>
      </c>
    </row>
    <row r="253" spans="1:7" x14ac:dyDescent="0.2">
      <c r="A253" s="3">
        <v>16</v>
      </c>
      <c r="B253" s="145" t="str">
        <f t="shared" si="5"/>
        <v/>
      </c>
    </row>
    <row r="254" spans="1:7" x14ac:dyDescent="0.2">
      <c r="A254" s="3">
        <v>17</v>
      </c>
      <c r="B254" s="145" t="str">
        <f t="shared" si="5"/>
        <v/>
      </c>
    </row>
    <row r="255" spans="1:7" x14ac:dyDescent="0.2">
      <c r="A255" s="3">
        <v>18</v>
      </c>
      <c r="B255" s="145" t="str">
        <f t="shared" si="5"/>
        <v/>
      </c>
    </row>
    <row r="256" spans="1:7" x14ac:dyDescent="0.2">
      <c r="A256" s="3">
        <v>19</v>
      </c>
      <c r="B256" s="145" t="str">
        <f t="shared" si="5"/>
        <v/>
      </c>
    </row>
    <row r="257" spans="1:7" x14ac:dyDescent="0.2">
      <c r="A257" s="3">
        <v>20</v>
      </c>
      <c r="B257" s="145" t="str">
        <f t="shared" si="5"/>
        <v/>
      </c>
    </row>
    <row r="258" spans="1:7" x14ac:dyDescent="0.2">
      <c r="A258" s="3">
        <v>21</v>
      </c>
      <c r="B258" s="145" t="str">
        <f t="shared" si="5"/>
        <v/>
      </c>
    </row>
    <row r="259" spans="1:7" x14ac:dyDescent="0.2">
      <c r="A259" s="3">
        <v>22</v>
      </c>
      <c r="B259" s="145" t="str">
        <f t="shared" si="5"/>
        <v/>
      </c>
    </row>
    <row r="260" spans="1:7" x14ac:dyDescent="0.2">
      <c r="A260" s="3">
        <v>23</v>
      </c>
      <c r="B260" s="145" t="str">
        <f t="shared" si="5"/>
        <v/>
      </c>
    </row>
    <row r="261" spans="1:7" x14ac:dyDescent="0.2">
      <c r="A261" s="3">
        <v>24</v>
      </c>
      <c r="B261" s="145" t="str">
        <f t="shared" ref="B261:B314" si="6">IF(C261="","",CONCATENATE(C261," ",D261))</f>
        <v/>
      </c>
    </row>
    <row r="262" spans="1:7" x14ac:dyDescent="0.2">
      <c r="A262" s="3">
        <v>25</v>
      </c>
      <c r="B262" s="145" t="str">
        <f t="shared" si="6"/>
        <v/>
      </c>
    </row>
    <row r="263" spans="1:7" ht="21" customHeight="1" x14ac:dyDescent="0.2">
      <c r="A263" s="152" t="s">
        <v>176</v>
      </c>
      <c r="B263" s="29"/>
    </row>
    <row r="264" spans="1:7" ht="30" x14ac:dyDescent="0.25">
      <c r="A264" s="3">
        <v>1</v>
      </c>
      <c r="B264" s="145" t="str">
        <f t="shared" si="6"/>
        <v xml:space="preserve">Nilsen og Tellnes </v>
      </c>
      <c r="C264" s="29" t="s">
        <v>177</v>
      </c>
      <c r="D264" s="29"/>
      <c r="E264" s="177" t="s">
        <v>95</v>
      </c>
      <c r="F264" s="7" t="s">
        <v>75</v>
      </c>
      <c r="G264" s="150"/>
    </row>
    <row r="265" spans="1:7" ht="15" x14ac:dyDescent="0.25">
      <c r="A265" s="3">
        <v>2</v>
      </c>
      <c r="B265" s="145" t="str">
        <f t="shared" si="6"/>
        <v xml:space="preserve">Bibi og Tran </v>
      </c>
      <c r="C265" s="29" t="s">
        <v>178</v>
      </c>
      <c r="D265" s="29"/>
      <c r="E265" s="178" t="s">
        <v>96</v>
      </c>
      <c r="F265" s="7" t="s">
        <v>75</v>
      </c>
      <c r="G265" s="150"/>
    </row>
    <row r="266" spans="1:7" ht="15" x14ac:dyDescent="0.25">
      <c r="A266" s="3">
        <v>3</v>
      </c>
      <c r="B266" s="145" t="str">
        <f t="shared" si="6"/>
        <v xml:space="preserve">Dang og Fossum </v>
      </c>
      <c r="C266" s="25" t="s">
        <v>179</v>
      </c>
      <c r="E266" s="160" t="s">
        <v>83</v>
      </c>
    </row>
    <row r="267" spans="1:7" ht="15" x14ac:dyDescent="0.25">
      <c r="A267" s="3">
        <v>4</v>
      </c>
      <c r="B267" s="145" t="str">
        <f t="shared" si="6"/>
        <v xml:space="preserve">Fossum og Nilsen </v>
      </c>
      <c r="C267" s="25" t="s">
        <v>180</v>
      </c>
      <c r="E267" s="160" t="s">
        <v>83</v>
      </c>
    </row>
    <row r="268" spans="1:7" ht="15" x14ac:dyDescent="0.25">
      <c r="A268" s="3">
        <v>5</v>
      </c>
      <c r="B268" s="145" t="str">
        <f t="shared" si="6"/>
        <v xml:space="preserve">Finsrud og Ngo </v>
      </c>
      <c r="C268" s="25" t="s">
        <v>181</v>
      </c>
      <c r="E268" s="160" t="s">
        <v>83</v>
      </c>
    </row>
    <row r="269" spans="1:7" ht="15" x14ac:dyDescent="0.25">
      <c r="A269" s="3">
        <v>6</v>
      </c>
      <c r="B269" s="145" t="str">
        <f t="shared" si="6"/>
        <v/>
      </c>
      <c r="E269" s="160"/>
    </row>
    <row r="270" spans="1:7" x14ac:dyDescent="0.2">
      <c r="A270" s="3">
        <v>7</v>
      </c>
      <c r="B270" s="145" t="str">
        <f t="shared" si="6"/>
        <v/>
      </c>
    </row>
    <row r="271" spans="1:7" x14ac:dyDescent="0.2">
      <c r="A271" s="3">
        <v>8</v>
      </c>
      <c r="B271" s="145" t="str">
        <f t="shared" si="6"/>
        <v/>
      </c>
    </row>
    <row r="272" spans="1:7" x14ac:dyDescent="0.2">
      <c r="A272" s="3">
        <v>9</v>
      </c>
      <c r="B272" s="145" t="str">
        <f t="shared" si="6"/>
        <v/>
      </c>
    </row>
    <row r="273" spans="1:2" x14ac:dyDescent="0.2">
      <c r="A273" s="3">
        <v>10</v>
      </c>
      <c r="B273" s="145" t="str">
        <f t="shared" si="6"/>
        <v/>
      </c>
    </row>
    <row r="274" spans="1:2" x14ac:dyDescent="0.2">
      <c r="A274" s="3">
        <v>11</v>
      </c>
      <c r="B274" s="145" t="str">
        <f t="shared" si="6"/>
        <v/>
      </c>
    </row>
    <row r="275" spans="1:2" x14ac:dyDescent="0.2">
      <c r="A275" s="3">
        <v>12</v>
      </c>
      <c r="B275" s="145" t="str">
        <f t="shared" si="6"/>
        <v/>
      </c>
    </row>
    <row r="276" spans="1:2" x14ac:dyDescent="0.2">
      <c r="A276" s="3">
        <v>13</v>
      </c>
      <c r="B276" s="145" t="str">
        <f t="shared" si="6"/>
        <v/>
      </c>
    </row>
    <row r="277" spans="1:2" x14ac:dyDescent="0.2">
      <c r="A277" s="3">
        <v>14</v>
      </c>
      <c r="B277" s="145" t="str">
        <f t="shared" si="6"/>
        <v/>
      </c>
    </row>
    <row r="278" spans="1:2" x14ac:dyDescent="0.2">
      <c r="A278" s="3">
        <v>15</v>
      </c>
      <c r="B278" s="145" t="str">
        <f t="shared" si="6"/>
        <v/>
      </c>
    </row>
    <row r="279" spans="1:2" x14ac:dyDescent="0.2">
      <c r="A279" s="3">
        <v>16</v>
      </c>
      <c r="B279" s="145" t="str">
        <f t="shared" si="6"/>
        <v/>
      </c>
    </row>
    <row r="280" spans="1:2" x14ac:dyDescent="0.2">
      <c r="A280" s="3">
        <v>17</v>
      </c>
      <c r="B280" s="145" t="str">
        <f t="shared" si="6"/>
        <v/>
      </c>
    </row>
    <row r="281" spans="1:2" x14ac:dyDescent="0.2">
      <c r="A281" s="3">
        <v>18</v>
      </c>
      <c r="B281" s="145" t="str">
        <f t="shared" si="6"/>
        <v/>
      </c>
    </row>
    <row r="282" spans="1:2" x14ac:dyDescent="0.2">
      <c r="A282" s="3">
        <v>19</v>
      </c>
      <c r="B282" s="145" t="str">
        <f t="shared" si="6"/>
        <v/>
      </c>
    </row>
    <row r="283" spans="1:2" x14ac:dyDescent="0.2">
      <c r="A283" s="3">
        <v>20</v>
      </c>
      <c r="B283" s="145" t="str">
        <f t="shared" si="6"/>
        <v/>
      </c>
    </row>
    <row r="284" spans="1:2" x14ac:dyDescent="0.2">
      <c r="A284" s="3">
        <v>21</v>
      </c>
      <c r="B284" s="145" t="str">
        <f t="shared" si="6"/>
        <v/>
      </c>
    </row>
    <row r="285" spans="1:2" x14ac:dyDescent="0.2">
      <c r="A285" s="3">
        <v>22</v>
      </c>
      <c r="B285" s="145" t="str">
        <f t="shared" si="6"/>
        <v/>
      </c>
    </row>
    <row r="286" spans="1:2" x14ac:dyDescent="0.2">
      <c r="A286" s="3">
        <v>23</v>
      </c>
      <c r="B286" s="145" t="str">
        <f t="shared" si="6"/>
        <v/>
      </c>
    </row>
    <row r="287" spans="1:2" x14ac:dyDescent="0.2">
      <c r="A287" s="3">
        <v>24</v>
      </c>
      <c r="B287" s="145" t="str">
        <f t="shared" si="6"/>
        <v/>
      </c>
    </row>
    <row r="288" spans="1:2" x14ac:dyDescent="0.2">
      <c r="A288" s="3">
        <v>25</v>
      </c>
      <c r="B288" s="145" t="str">
        <f t="shared" si="6"/>
        <v/>
      </c>
    </row>
    <row r="289" spans="1:5" ht="21" customHeight="1" x14ac:dyDescent="0.2">
      <c r="A289" s="38" t="s">
        <v>195</v>
      </c>
      <c r="B289" s="29"/>
    </row>
    <row r="290" spans="1:5" ht="30" x14ac:dyDescent="0.25">
      <c r="A290" s="3">
        <v>1</v>
      </c>
      <c r="B290" s="145" t="str">
        <f t="shared" si="6"/>
        <v>Thi Trang Tran  Than</v>
      </c>
      <c r="C290" s="179" t="s">
        <v>185</v>
      </c>
      <c r="D290" s="25" t="s">
        <v>186</v>
      </c>
      <c r="E290" s="180" t="s">
        <v>162</v>
      </c>
    </row>
    <row r="291" spans="1:5" ht="15" x14ac:dyDescent="0.25">
      <c r="A291" s="3">
        <v>2</v>
      </c>
      <c r="B291" s="145" t="str">
        <f t="shared" si="6"/>
        <v>Heggedal  Rikke</v>
      </c>
      <c r="C291" s="179" t="s">
        <v>187</v>
      </c>
      <c r="D291" s="25" t="s">
        <v>188</v>
      </c>
      <c r="E291" s="180" t="s">
        <v>94</v>
      </c>
    </row>
    <row r="292" spans="1:5" ht="30" x14ac:dyDescent="0.25">
      <c r="A292" s="3">
        <v>3</v>
      </c>
      <c r="B292" s="145" t="str">
        <f t="shared" si="6"/>
        <v>Hua  Tuva</v>
      </c>
      <c r="C292" s="179" t="s">
        <v>189</v>
      </c>
      <c r="D292" s="25" t="s">
        <v>86</v>
      </c>
      <c r="E292" s="180" t="s">
        <v>95</v>
      </c>
    </row>
    <row r="293" spans="1:5" ht="15" x14ac:dyDescent="0.25">
      <c r="A293" s="3">
        <v>4</v>
      </c>
      <c r="B293" s="145" t="str">
        <f t="shared" si="6"/>
        <v xml:space="preserve">Aisha Bibi </v>
      </c>
      <c r="C293" s="179" t="s">
        <v>190</v>
      </c>
      <c r="D293" s="25" t="s">
        <v>191</v>
      </c>
      <c r="E293" s="180" t="s">
        <v>96</v>
      </c>
    </row>
    <row r="294" spans="1:5" ht="15" x14ac:dyDescent="0.25">
      <c r="A294" s="3">
        <v>5</v>
      </c>
      <c r="B294" s="145" t="str">
        <f t="shared" si="6"/>
        <v>Svingen  Heidi</v>
      </c>
      <c r="C294" s="179" t="s">
        <v>192</v>
      </c>
      <c r="D294" s="25" t="s">
        <v>193</v>
      </c>
      <c r="E294" s="180" t="s">
        <v>97</v>
      </c>
    </row>
    <row r="295" spans="1:5" x14ac:dyDescent="0.2">
      <c r="A295" s="3">
        <v>6</v>
      </c>
      <c r="B295" s="145" t="str">
        <f t="shared" si="6"/>
        <v>Somayeh Gaznawi</v>
      </c>
      <c r="C295" s="25" t="s">
        <v>212</v>
      </c>
      <c r="D295" s="25" t="s">
        <v>213</v>
      </c>
      <c r="E295" s="25" t="s">
        <v>214</v>
      </c>
    </row>
    <row r="296" spans="1:5" x14ac:dyDescent="0.2">
      <c r="A296" s="3">
        <v>7</v>
      </c>
      <c r="B296" s="145" t="str">
        <f t="shared" si="6"/>
        <v>Regine Alslie</v>
      </c>
      <c r="C296" s="25" t="s">
        <v>215</v>
      </c>
      <c r="D296" s="25" t="s">
        <v>216</v>
      </c>
      <c r="E296" s="25" t="s">
        <v>214</v>
      </c>
    </row>
    <row r="297" spans="1:5" x14ac:dyDescent="0.2">
      <c r="A297" s="3">
        <v>8</v>
      </c>
      <c r="B297" s="145" t="str">
        <f t="shared" si="6"/>
        <v/>
      </c>
    </row>
    <row r="298" spans="1:5" x14ac:dyDescent="0.2">
      <c r="A298" s="3">
        <v>9</v>
      </c>
      <c r="B298" s="145" t="str">
        <f t="shared" si="6"/>
        <v/>
      </c>
    </row>
    <row r="299" spans="1:5" x14ac:dyDescent="0.2">
      <c r="A299" s="3">
        <v>10</v>
      </c>
      <c r="B299" s="145" t="str">
        <f t="shared" si="6"/>
        <v/>
      </c>
    </row>
    <row r="300" spans="1:5" x14ac:dyDescent="0.2">
      <c r="A300" s="3">
        <v>11</v>
      </c>
      <c r="B300" s="145" t="str">
        <f t="shared" si="6"/>
        <v/>
      </c>
    </row>
    <row r="301" spans="1:5" x14ac:dyDescent="0.2">
      <c r="A301" s="3">
        <v>12</v>
      </c>
      <c r="B301" s="145" t="str">
        <f t="shared" si="6"/>
        <v/>
      </c>
    </row>
    <row r="302" spans="1:5" x14ac:dyDescent="0.2">
      <c r="A302" s="3">
        <v>13</v>
      </c>
      <c r="B302" s="145" t="str">
        <f t="shared" si="6"/>
        <v/>
      </c>
    </row>
    <row r="303" spans="1:5" x14ac:dyDescent="0.2">
      <c r="A303" s="3">
        <v>14</v>
      </c>
      <c r="B303" s="145" t="str">
        <f t="shared" si="6"/>
        <v/>
      </c>
    </row>
    <row r="304" spans="1:5" x14ac:dyDescent="0.2">
      <c r="A304" s="3">
        <v>15</v>
      </c>
      <c r="B304" s="145" t="str">
        <f t="shared" si="6"/>
        <v/>
      </c>
    </row>
    <row r="305" spans="1:5" x14ac:dyDescent="0.2">
      <c r="A305" s="3">
        <v>16</v>
      </c>
      <c r="B305" s="145" t="str">
        <f t="shared" si="6"/>
        <v/>
      </c>
    </row>
    <row r="306" spans="1:5" x14ac:dyDescent="0.2">
      <c r="A306" s="3">
        <v>17</v>
      </c>
      <c r="B306" s="145" t="str">
        <f t="shared" si="6"/>
        <v/>
      </c>
      <c r="D306" s="36"/>
    </row>
    <row r="307" spans="1:5" x14ac:dyDescent="0.2">
      <c r="A307" s="3">
        <v>18</v>
      </c>
      <c r="B307" s="145" t="str">
        <f t="shared" si="6"/>
        <v/>
      </c>
    </row>
    <row r="308" spans="1:5" x14ac:dyDescent="0.2">
      <c r="A308" s="3">
        <v>19</v>
      </c>
      <c r="B308" s="145" t="str">
        <f t="shared" si="6"/>
        <v/>
      </c>
    </row>
    <row r="309" spans="1:5" x14ac:dyDescent="0.2">
      <c r="A309" s="3">
        <v>20</v>
      </c>
      <c r="B309" s="145" t="str">
        <f t="shared" si="6"/>
        <v/>
      </c>
    </row>
    <row r="310" spans="1:5" x14ac:dyDescent="0.2">
      <c r="A310" s="3">
        <v>21</v>
      </c>
      <c r="B310" s="145" t="str">
        <f t="shared" si="6"/>
        <v/>
      </c>
    </row>
    <row r="311" spans="1:5" x14ac:dyDescent="0.2">
      <c r="A311" s="3">
        <v>22</v>
      </c>
      <c r="B311" s="145" t="str">
        <f t="shared" si="6"/>
        <v/>
      </c>
    </row>
    <row r="312" spans="1:5" x14ac:dyDescent="0.2">
      <c r="A312" s="3">
        <v>23</v>
      </c>
      <c r="B312" s="145" t="str">
        <f t="shared" si="6"/>
        <v/>
      </c>
    </row>
    <row r="313" spans="1:5" x14ac:dyDescent="0.2">
      <c r="A313" s="3">
        <v>24</v>
      </c>
      <c r="B313" s="145" t="str">
        <f t="shared" si="6"/>
        <v/>
      </c>
    </row>
    <row r="314" spans="1:5" x14ac:dyDescent="0.2">
      <c r="A314" s="3">
        <v>25</v>
      </c>
      <c r="B314" s="145" t="str">
        <f t="shared" si="6"/>
        <v/>
      </c>
    </row>
    <row r="318" spans="1:5" x14ac:dyDescent="0.2">
      <c r="A318" s="38" t="s">
        <v>194</v>
      </c>
      <c r="B318" s="29"/>
    </row>
    <row r="319" spans="1:5" ht="15" x14ac:dyDescent="0.25">
      <c r="A319" s="3">
        <v>1</v>
      </c>
      <c r="B319" s="145" t="str">
        <f t="shared" ref="B319:B343" si="7">IF(C319="","",CONCATENATE(C319," ",D319))</f>
        <v>Thoresen  Kim</v>
      </c>
      <c r="C319" s="181" t="s">
        <v>136</v>
      </c>
      <c r="D319" s="25" t="s">
        <v>109</v>
      </c>
      <c r="E319" s="182" t="s">
        <v>134</v>
      </c>
    </row>
    <row r="320" spans="1:5" ht="15" x14ac:dyDescent="0.25">
      <c r="A320" s="3">
        <v>2</v>
      </c>
      <c r="B320" s="145" t="str">
        <f t="shared" si="7"/>
        <v/>
      </c>
      <c r="C320" s="181"/>
      <c r="D320" s="25" t="s">
        <v>137</v>
      </c>
      <c r="E320" s="182" t="s">
        <v>96</v>
      </c>
    </row>
    <row r="321" spans="1:5" ht="15" x14ac:dyDescent="0.25">
      <c r="A321" s="3">
        <v>3</v>
      </c>
      <c r="B321" s="145" t="str">
        <f t="shared" si="7"/>
        <v/>
      </c>
      <c r="C321" s="181"/>
      <c r="D321" s="25" t="s">
        <v>138</v>
      </c>
      <c r="E321" s="182" t="s">
        <v>97</v>
      </c>
    </row>
    <row r="322" spans="1:5" ht="30" x14ac:dyDescent="0.25">
      <c r="A322" s="3">
        <v>4</v>
      </c>
      <c r="B322" s="145" t="str">
        <f t="shared" si="7"/>
        <v>Hamdullah Memathuallah</v>
      </c>
      <c r="C322" s="25" t="s">
        <v>210</v>
      </c>
      <c r="D322" s="25" t="s">
        <v>211</v>
      </c>
      <c r="E322" s="183" t="s">
        <v>162</v>
      </c>
    </row>
    <row r="323" spans="1:5" x14ac:dyDescent="0.2">
      <c r="A323" s="3">
        <v>5</v>
      </c>
      <c r="B323" s="145" t="str">
        <f t="shared" si="7"/>
        <v/>
      </c>
    </row>
    <row r="324" spans="1:5" x14ac:dyDescent="0.2">
      <c r="A324" s="3">
        <v>6</v>
      </c>
      <c r="B324" s="145" t="str">
        <f t="shared" si="7"/>
        <v/>
      </c>
    </row>
    <row r="325" spans="1:5" x14ac:dyDescent="0.2">
      <c r="A325" s="3">
        <v>7</v>
      </c>
      <c r="B325" s="145" t="str">
        <f t="shared" si="7"/>
        <v/>
      </c>
    </row>
    <row r="326" spans="1:5" x14ac:dyDescent="0.2">
      <c r="A326" s="3">
        <v>8</v>
      </c>
      <c r="B326" s="145" t="str">
        <f t="shared" si="7"/>
        <v/>
      </c>
    </row>
    <row r="327" spans="1:5" x14ac:dyDescent="0.2">
      <c r="A327" s="3">
        <v>9</v>
      </c>
      <c r="B327" s="145" t="str">
        <f t="shared" si="7"/>
        <v/>
      </c>
    </row>
    <row r="328" spans="1:5" x14ac:dyDescent="0.2">
      <c r="A328" s="3">
        <v>10</v>
      </c>
      <c r="B328" s="145" t="str">
        <f t="shared" si="7"/>
        <v/>
      </c>
    </row>
    <row r="329" spans="1:5" x14ac:dyDescent="0.2">
      <c r="A329" s="3">
        <v>11</v>
      </c>
      <c r="B329" s="145" t="str">
        <f t="shared" si="7"/>
        <v/>
      </c>
    </row>
    <row r="330" spans="1:5" x14ac:dyDescent="0.2">
      <c r="A330" s="3">
        <v>12</v>
      </c>
      <c r="B330" s="145" t="str">
        <f t="shared" si="7"/>
        <v/>
      </c>
    </row>
    <row r="331" spans="1:5" x14ac:dyDescent="0.2">
      <c r="A331" s="3">
        <v>13</v>
      </c>
      <c r="B331" s="145" t="str">
        <f t="shared" si="7"/>
        <v/>
      </c>
    </row>
    <row r="332" spans="1:5" x14ac:dyDescent="0.2">
      <c r="A332" s="3">
        <v>14</v>
      </c>
      <c r="B332" s="145" t="str">
        <f t="shared" si="7"/>
        <v/>
      </c>
    </row>
    <row r="333" spans="1:5" x14ac:dyDescent="0.2">
      <c r="A333" s="3">
        <v>15</v>
      </c>
      <c r="B333" s="145" t="str">
        <f t="shared" si="7"/>
        <v/>
      </c>
    </row>
    <row r="334" spans="1:5" x14ac:dyDescent="0.2">
      <c r="A334" s="3">
        <v>16</v>
      </c>
      <c r="B334" s="145" t="str">
        <f t="shared" si="7"/>
        <v/>
      </c>
    </row>
    <row r="335" spans="1:5" x14ac:dyDescent="0.2">
      <c r="A335" s="3">
        <v>17</v>
      </c>
      <c r="B335" s="145" t="str">
        <f t="shared" si="7"/>
        <v/>
      </c>
    </row>
    <row r="336" spans="1:5" x14ac:dyDescent="0.2">
      <c r="A336" s="3">
        <v>18</v>
      </c>
      <c r="B336" s="145" t="str">
        <f t="shared" si="7"/>
        <v/>
      </c>
    </row>
    <row r="337" spans="1:5" x14ac:dyDescent="0.2">
      <c r="A337" s="3">
        <v>19</v>
      </c>
      <c r="B337" s="145" t="str">
        <f t="shared" si="7"/>
        <v/>
      </c>
    </row>
    <row r="338" spans="1:5" x14ac:dyDescent="0.2">
      <c r="A338" s="3">
        <v>20</v>
      </c>
      <c r="B338" s="145" t="str">
        <f t="shared" si="7"/>
        <v/>
      </c>
    </row>
    <row r="339" spans="1:5" x14ac:dyDescent="0.2">
      <c r="A339" s="3">
        <v>21</v>
      </c>
      <c r="B339" s="145" t="str">
        <f t="shared" si="7"/>
        <v/>
      </c>
    </row>
    <row r="340" spans="1:5" x14ac:dyDescent="0.2">
      <c r="A340" s="3">
        <v>22</v>
      </c>
      <c r="B340" s="145" t="str">
        <f t="shared" si="7"/>
        <v/>
      </c>
    </row>
    <row r="341" spans="1:5" x14ac:dyDescent="0.2">
      <c r="A341" s="3">
        <v>23</v>
      </c>
      <c r="B341" s="145" t="str">
        <f t="shared" si="7"/>
        <v/>
      </c>
    </row>
    <row r="342" spans="1:5" x14ac:dyDescent="0.2">
      <c r="A342" s="3">
        <v>24</v>
      </c>
      <c r="B342" s="145" t="str">
        <f t="shared" si="7"/>
        <v/>
      </c>
    </row>
    <row r="343" spans="1:5" x14ac:dyDescent="0.2">
      <c r="A343" s="3">
        <v>25</v>
      </c>
      <c r="B343" s="145" t="str">
        <f t="shared" si="7"/>
        <v/>
      </c>
    </row>
    <row r="347" spans="1:5" x14ac:dyDescent="0.2">
      <c r="A347" s="152" t="s">
        <v>197</v>
      </c>
      <c r="B347" s="29"/>
    </row>
    <row r="348" spans="1:5" ht="15" x14ac:dyDescent="0.25">
      <c r="A348" s="3">
        <v>1</v>
      </c>
      <c r="B348" s="145" t="str">
        <f t="shared" ref="B348:B372" si="8">IF(C348="","",CONCATENATE(C348," ",D348))</f>
        <v>Nikoline Rui</v>
      </c>
      <c r="C348" s="160" t="s">
        <v>199</v>
      </c>
      <c r="D348" s="161" t="s">
        <v>198</v>
      </c>
      <c r="E348" s="160" t="s">
        <v>94</v>
      </c>
    </row>
    <row r="349" spans="1:5" ht="15" x14ac:dyDescent="0.25">
      <c r="A349" s="3">
        <v>2</v>
      </c>
      <c r="B349" s="145" t="str">
        <f t="shared" si="8"/>
        <v>Sonja Amelia Jensen</v>
      </c>
      <c r="C349" s="160" t="s">
        <v>89</v>
      </c>
      <c r="D349" s="161" t="s">
        <v>88</v>
      </c>
      <c r="E349" s="160" t="s">
        <v>133</v>
      </c>
    </row>
    <row r="350" spans="1:5" ht="15" x14ac:dyDescent="0.25">
      <c r="A350" s="3">
        <v>3</v>
      </c>
      <c r="B350" s="145" t="str">
        <f t="shared" si="8"/>
        <v xml:space="preserve">Maren Fossum </v>
      </c>
      <c r="C350" s="159" t="s">
        <v>142</v>
      </c>
      <c r="D350" s="161" t="s">
        <v>141</v>
      </c>
      <c r="E350" s="160" t="s">
        <v>83</v>
      </c>
    </row>
    <row r="351" spans="1:5" ht="30" x14ac:dyDescent="0.25">
      <c r="A351" s="3">
        <v>4</v>
      </c>
      <c r="B351" s="145" t="str">
        <f t="shared" si="8"/>
        <v xml:space="preserve">Kine Tellnes Solvang </v>
      </c>
      <c r="C351" s="25" t="s">
        <v>201</v>
      </c>
      <c r="D351" s="183" t="s">
        <v>200</v>
      </c>
      <c r="E351" s="183" t="s">
        <v>95</v>
      </c>
    </row>
    <row r="352" spans="1:5" ht="15" x14ac:dyDescent="0.25">
      <c r="A352" s="3">
        <v>5</v>
      </c>
      <c r="B352" s="145" t="str">
        <f t="shared" si="8"/>
        <v xml:space="preserve">Robyn Grøndahl </v>
      </c>
      <c r="C352" s="25" t="s">
        <v>203</v>
      </c>
      <c r="D352" s="183" t="s">
        <v>202</v>
      </c>
      <c r="E352" s="183" t="s">
        <v>134</v>
      </c>
    </row>
    <row r="353" spans="1:5" ht="15" x14ac:dyDescent="0.25">
      <c r="A353" s="3">
        <v>6</v>
      </c>
      <c r="B353" s="145" t="str">
        <f t="shared" si="8"/>
        <v/>
      </c>
      <c r="D353" s="183"/>
      <c r="E353" s="182"/>
    </row>
    <row r="354" spans="1:5" ht="15" x14ac:dyDescent="0.25">
      <c r="A354" s="3">
        <v>7</v>
      </c>
      <c r="B354" s="145" t="str">
        <f t="shared" si="8"/>
        <v/>
      </c>
      <c r="C354" s="182"/>
      <c r="E354" s="182"/>
    </row>
    <row r="355" spans="1:5" ht="15" x14ac:dyDescent="0.25">
      <c r="A355" s="3">
        <v>8</v>
      </c>
      <c r="B355" s="145" t="str">
        <f t="shared" si="8"/>
        <v/>
      </c>
      <c r="D355" s="160"/>
    </row>
    <row r="356" spans="1:5" ht="15" x14ac:dyDescent="0.25">
      <c r="A356" s="3">
        <v>9</v>
      </c>
      <c r="B356" s="145" t="str">
        <f t="shared" si="8"/>
        <v/>
      </c>
      <c r="D356" s="160"/>
    </row>
    <row r="357" spans="1:5" ht="15" x14ac:dyDescent="0.25">
      <c r="A357" s="3">
        <v>10</v>
      </c>
      <c r="B357" s="145" t="str">
        <f t="shared" si="8"/>
        <v/>
      </c>
      <c r="D357" s="159"/>
    </row>
    <row r="358" spans="1:5" x14ac:dyDescent="0.2">
      <c r="A358" s="3">
        <v>11</v>
      </c>
      <c r="B358" s="145" t="str">
        <f t="shared" si="8"/>
        <v/>
      </c>
    </row>
    <row r="359" spans="1:5" x14ac:dyDescent="0.2">
      <c r="A359" s="3">
        <v>12</v>
      </c>
      <c r="B359" s="145" t="str">
        <f t="shared" si="8"/>
        <v/>
      </c>
    </row>
    <row r="360" spans="1:5" x14ac:dyDescent="0.2">
      <c r="A360" s="3">
        <v>13</v>
      </c>
      <c r="B360" s="145" t="str">
        <f t="shared" si="8"/>
        <v/>
      </c>
    </row>
    <row r="361" spans="1:5" x14ac:dyDescent="0.2">
      <c r="A361" s="3">
        <v>14</v>
      </c>
      <c r="B361" s="145" t="str">
        <f t="shared" si="8"/>
        <v/>
      </c>
    </row>
    <row r="362" spans="1:5" x14ac:dyDescent="0.2">
      <c r="A362" s="3">
        <v>15</v>
      </c>
      <c r="B362" s="145" t="str">
        <f t="shared" si="8"/>
        <v/>
      </c>
    </row>
    <row r="363" spans="1:5" x14ac:dyDescent="0.2">
      <c r="A363" s="3">
        <v>16</v>
      </c>
      <c r="B363" s="145" t="str">
        <f t="shared" si="8"/>
        <v/>
      </c>
    </row>
    <row r="364" spans="1:5" x14ac:dyDescent="0.2">
      <c r="A364" s="3">
        <v>17</v>
      </c>
      <c r="B364" s="145" t="str">
        <f t="shared" si="8"/>
        <v/>
      </c>
    </row>
    <row r="365" spans="1:5" x14ac:dyDescent="0.2">
      <c r="A365" s="3">
        <v>18</v>
      </c>
      <c r="B365" s="145" t="str">
        <f t="shared" si="8"/>
        <v/>
      </c>
    </row>
    <row r="366" spans="1:5" x14ac:dyDescent="0.2">
      <c r="A366" s="3">
        <v>19</v>
      </c>
      <c r="B366" s="145" t="str">
        <f t="shared" si="8"/>
        <v/>
      </c>
    </row>
    <row r="367" spans="1:5" x14ac:dyDescent="0.2">
      <c r="A367" s="3">
        <v>20</v>
      </c>
      <c r="B367" s="145" t="str">
        <f t="shared" si="8"/>
        <v/>
      </c>
    </row>
    <row r="368" spans="1:5" x14ac:dyDescent="0.2">
      <c r="A368" s="3">
        <v>21</v>
      </c>
      <c r="B368" s="145" t="str">
        <f t="shared" si="8"/>
        <v/>
      </c>
    </row>
    <row r="369" spans="1:5" x14ac:dyDescent="0.2">
      <c r="A369" s="3">
        <v>22</v>
      </c>
      <c r="B369" s="145" t="str">
        <f t="shared" si="8"/>
        <v/>
      </c>
    </row>
    <row r="370" spans="1:5" x14ac:dyDescent="0.2">
      <c r="A370" s="3">
        <v>23</v>
      </c>
      <c r="B370" s="145" t="str">
        <f t="shared" si="8"/>
        <v/>
      </c>
    </row>
    <row r="371" spans="1:5" x14ac:dyDescent="0.2">
      <c r="A371" s="3">
        <v>24</v>
      </c>
      <c r="B371" s="145" t="str">
        <f t="shared" si="8"/>
        <v/>
      </c>
    </row>
    <row r="372" spans="1:5" x14ac:dyDescent="0.2">
      <c r="A372" s="3">
        <v>25</v>
      </c>
      <c r="B372" s="145" t="str">
        <f t="shared" si="8"/>
        <v/>
      </c>
    </row>
    <row r="375" spans="1:5" x14ac:dyDescent="0.2">
      <c r="A375" s="152" t="s">
        <v>218</v>
      </c>
      <c r="B375" s="29"/>
    </row>
    <row r="376" spans="1:5" ht="30" x14ac:dyDescent="0.25">
      <c r="A376" s="3">
        <v>1</v>
      </c>
      <c r="B376" s="145" t="str">
        <f t="shared" ref="B376:B381" si="9">IF(C376="","",CONCATENATE(C376," ",D376))</f>
        <v xml:space="preserve">Nader, Rikter-Svendsen og Standal </v>
      </c>
      <c r="C376" s="184" t="s">
        <v>219</v>
      </c>
      <c r="D376" s="161"/>
      <c r="E376" s="183" t="s">
        <v>95</v>
      </c>
    </row>
    <row r="377" spans="1:5" ht="15" x14ac:dyDescent="0.25">
      <c r="A377" s="3">
        <v>2</v>
      </c>
      <c r="B377" s="145" t="str">
        <f t="shared" si="9"/>
        <v xml:space="preserve">Eriksen, Fossum, Finsrud </v>
      </c>
      <c r="C377" s="184" t="s">
        <v>220</v>
      </c>
      <c r="D377" s="161"/>
      <c r="E377" s="160" t="s">
        <v>83</v>
      </c>
    </row>
    <row r="378" spans="1:5" ht="15" x14ac:dyDescent="0.25">
      <c r="A378" s="3">
        <v>3</v>
      </c>
      <c r="B378" s="145" t="str">
        <f t="shared" si="9"/>
        <v/>
      </c>
      <c r="C378" s="159"/>
      <c r="D378" s="161"/>
      <c r="E378" s="160"/>
    </row>
    <row r="379" spans="1:5" ht="15" x14ac:dyDescent="0.25">
      <c r="A379" s="3">
        <v>4</v>
      </c>
      <c r="B379" s="145" t="str">
        <f t="shared" si="9"/>
        <v/>
      </c>
      <c r="D379" s="183"/>
      <c r="E379" s="183"/>
    </row>
    <row r="380" spans="1:5" ht="15" x14ac:dyDescent="0.25">
      <c r="A380" s="3">
        <v>5</v>
      </c>
      <c r="B380" s="145" t="str">
        <f t="shared" si="9"/>
        <v/>
      </c>
      <c r="D380" s="183"/>
      <c r="E380" s="183"/>
    </row>
    <row r="381" spans="1:5" ht="15" x14ac:dyDescent="0.25">
      <c r="A381" s="3">
        <v>6</v>
      </c>
      <c r="B381" s="145" t="str">
        <f t="shared" si="9"/>
        <v/>
      </c>
      <c r="D381" s="183"/>
      <c r="E381" s="183"/>
    </row>
  </sheetData>
  <customSheetViews>
    <customSheetView guid="{A07730C9-F9E4-43E3-BC87-504D106408A2}" showRowCol="0" zeroValues="0" fitToPage="1" printArea="1" showRuler="0">
      <pane xSplit="2" ySplit="3" topLeftCell="C4" activePane="bottomRight" state="frozen"/>
      <selection pane="bottomRight" activeCell="B4" sqref="B4"/>
      <pageMargins left="0.78740157499999996" right="0.54" top="0.984251969" bottom="0.984251969" header="0.5" footer="0.5"/>
      <printOptions gridLines="1"/>
      <pageSetup paperSize="9" scale="74" fitToHeight="4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8740157499999996" right="0.54" top="0.984251969" bottom="0.984251969" header="0.5" footer="0.5"/>
  <pageSetup paperSize="9" scale="33" fitToHeight="4" orientation="landscape" r:id="rId2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11"/>
  <sheetViews>
    <sheetView showZeros="0" tabSelected="1" zoomScaleNormal="100" workbookViewId="0">
      <pane xSplit="2" ySplit="2" topLeftCell="C3" activePane="bottomRight" state="frozen"/>
      <selection activeCell="A289" sqref="A289:IV289"/>
      <selection pane="topRight" activeCell="A289" sqref="A289:IV289"/>
      <selection pane="bottomLeft" activeCell="A289" sqref="A289:IV289"/>
      <selection pane="bottomRight" activeCell="A3" sqref="A3"/>
    </sheetView>
  </sheetViews>
  <sheetFormatPr baseColWidth="10" defaultColWidth="11.42578125" defaultRowHeight="12.75" x14ac:dyDescent="0.2"/>
  <cols>
    <col min="1" max="1" width="4.5703125" style="20" customWidth="1"/>
    <col min="2" max="2" width="23.7109375" customWidth="1"/>
    <col min="3" max="3" width="21.140625" customWidth="1"/>
    <col min="4" max="5" width="9.140625" style="6" customWidth="1"/>
    <col min="6" max="6" width="9.140625" style="134" customWidth="1"/>
    <col min="7" max="7" width="3.42578125" style="109" customWidth="1"/>
    <col min="8" max="8" width="4.28515625" style="109" customWidth="1"/>
    <col min="9" max="11" width="9.140625" style="22" customWidth="1"/>
    <col min="12" max="12" width="36.7109375" style="25" customWidth="1"/>
    <col min="13" max="256" width="9.140625" customWidth="1"/>
  </cols>
  <sheetData>
    <row r="1" spans="1:15" s="99" customFormat="1" x14ac:dyDescent="0.2">
      <c r="A1" s="93" t="str">
        <f>+Oversikt!A1</f>
        <v>Nr</v>
      </c>
      <c r="B1" s="94" t="str">
        <f>+Oversikt!B1</f>
        <v>Utøvere - Ring X</v>
      </c>
      <c r="C1" s="94" t="s">
        <v>1</v>
      </c>
      <c r="D1" s="97" t="s">
        <v>60</v>
      </c>
      <c r="E1" s="97" t="s">
        <v>61</v>
      </c>
      <c r="F1" s="124" t="s">
        <v>5</v>
      </c>
      <c r="G1" s="190" t="s">
        <v>6</v>
      </c>
      <c r="H1" s="190"/>
      <c r="I1" s="111" t="s">
        <v>7</v>
      </c>
      <c r="J1" s="111" t="s">
        <v>7</v>
      </c>
      <c r="K1" s="111" t="s">
        <v>8</v>
      </c>
      <c r="L1" s="71" t="s">
        <v>4</v>
      </c>
    </row>
    <row r="2" spans="1:15" s="99" customFormat="1" ht="13.5" thickBot="1" x14ac:dyDescent="0.25">
      <c r="A2" s="100">
        <f>+Oversikt!A2</f>
        <v>0</v>
      </c>
      <c r="B2" s="101"/>
      <c r="C2" s="101"/>
      <c r="D2" s="103"/>
      <c r="E2" s="103"/>
      <c r="F2" s="125"/>
      <c r="G2" s="67"/>
      <c r="H2" s="67"/>
      <c r="I2" s="112" t="s">
        <v>61</v>
      </c>
      <c r="J2" s="112" t="s">
        <v>60</v>
      </c>
      <c r="K2" s="112" t="s">
        <v>12</v>
      </c>
      <c r="L2" s="113"/>
    </row>
    <row r="3" spans="1:15" ht="33.75" customHeight="1" x14ac:dyDescent="0.2">
      <c r="A3" s="21" t="str">
        <f>+Oversikt!A55</f>
        <v>Klasse 100 - Ungdom - Jenter cup lav</v>
      </c>
      <c r="B3" s="7"/>
      <c r="C3">
        <f>+Oversikt!E55</f>
        <v>0</v>
      </c>
      <c r="D3" s="6">
        <f>+'Final 1'!L55</f>
        <v>0</v>
      </c>
      <c r="E3" s="15">
        <f>+'Final 2'!L55</f>
        <v>0</v>
      </c>
      <c r="F3" s="134">
        <f t="shared" ref="F3:F12" si="0">SUM(D3:E3)</f>
        <v>0</v>
      </c>
      <c r="I3" s="22">
        <f>+'Final 2'!S55</f>
        <v>0</v>
      </c>
      <c r="J3" s="22">
        <f>+'Final 1'!R55</f>
        <v>0</v>
      </c>
      <c r="K3" s="35">
        <f>+'Ekstra runde'!L55</f>
        <v>0</v>
      </c>
    </row>
    <row r="4" spans="1:15" x14ac:dyDescent="0.2">
      <c r="A4" s="20">
        <v>1</v>
      </c>
      <c r="B4" s="7" t="str">
        <f>+Oversikt!B62</f>
        <v xml:space="preserve">Kim Vu Thien </v>
      </c>
      <c r="C4" t="str">
        <f>+Oversikt!E62</f>
        <v>Oslo Nord Taekwondo klubb</v>
      </c>
      <c r="D4" s="6">
        <f>+'Final 1'!L62</f>
        <v>6.3666666666666671</v>
      </c>
      <c r="E4" s="15">
        <f>+'Final 2'!L62</f>
        <v>6.166666666666667</v>
      </c>
      <c r="F4" s="134">
        <f>SUM(D4:E4)</f>
        <v>12.533333333333335</v>
      </c>
      <c r="G4" s="195">
        <f>IF(F4=LARGE($F$4:$F$12,1),1,IF(F4=LARGE($F$4:$F$12,2),2,IF(F4=LARGE($F$4:$F$12,3),3,"")))</f>
        <v>1</v>
      </c>
      <c r="H4" s="110">
        <f>IF(Oversikt!B62="",,IF(OR(G4=1,G4=2,G4=3),,RANK(F4,F$4:F$12,0)))</f>
        <v>0</v>
      </c>
      <c r="I4" s="22">
        <f>+'Final 2'!S62</f>
        <v>18.5</v>
      </c>
      <c r="J4" s="22">
        <f>+'Final 1'!R62</f>
        <v>19.100000000000001</v>
      </c>
      <c r="K4" s="35">
        <f>+'Ekstra runde'!L62</f>
        <v>0</v>
      </c>
    </row>
    <row r="5" spans="1:15" ht="15" x14ac:dyDescent="0.25">
      <c r="A5" s="20">
        <f>A4+1</f>
        <v>2</v>
      </c>
      <c r="B5" s="7" t="str">
        <f>+Oversikt!B61</f>
        <v>Suraya Rafee</v>
      </c>
      <c r="C5" t="str">
        <f>+Oversikt!E61</f>
        <v>Oslo Nord Taekwondo klubb</v>
      </c>
      <c r="D5" s="6">
        <f>+'Final 1'!L61</f>
        <v>6.3999999999999995</v>
      </c>
      <c r="E5" s="15">
        <f>+'Final 2'!L61</f>
        <v>6.1000000000000005</v>
      </c>
      <c r="F5" s="134">
        <f>SUM(D5:E5)</f>
        <v>12.5</v>
      </c>
      <c r="G5" s="195">
        <f>IF(F5=LARGE($F$4:$F$12,1),1,IF(F5=LARGE($F$4:$F$12,2),2,IF(F5=LARGE($F$4:$F$12,3),3,"")))</f>
        <v>2</v>
      </c>
      <c r="H5" s="110">
        <f>IF(Oversikt!B61="",,IF(OR(G5=1,G5=2,G5=3),,RANK(F5,F$4:F$12,0)))</f>
        <v>0</v>
      </c>
      <c r="I5" s="22">
        <f>+'Final 2'!S61</f>
        <v>18.3</v>
      </c>
      <c r="J5" s="22">
        <f>+'Final 1'!R61</f>
        <v>19.2</v>
      </c>
      <c r="K5" s="35">
        <f>+'Ekstra runde'!L61</f>
        <v>0</v>
      </c>
      <c r="M5" s="7"/>
      <c r="O5" s="183"/>
    </row>
    <row r="6" spans="1:15" x14ac:dyDescent="0.2">
      <c r="A6" s="20">
        <f t="shared" ref="A6:A11" si="1">A5+1</f>
        <v>3</v>
      </c>
      <c r="B6" s="7" t="str">
        <f>+Oversikt!B59</f>
        <v xml:space="preserve"> Mille Forberg</v>
      </c>
      <c r="C6" t="str">
        <f>+Oversikt!E59</f>
        <v>Keum Gang Taekwondo - St.hanshaugen</v>
      </c>
      <c r="D6" s="6">
        <f>+'Final 1'!L59</f>
        <v>6.2</v>
      </c>
      <c r="E6" s="15">
        <f>+'Final 2'!L59</f>
        <v>6.0333333333333341</v>
      </c>
      <c r="F6" s="134">
        <f>SUM(D6:E6)</f>
        <v>12.233333333333334</v>
      </c>
      <c r="G6" s="195">
        <f>IF(F6=LARGE($F$4:$F$12,1),1,IF(F6=LARGE($F$4:$F$12,2),2,IF(F6=LARGE($F$4:$F$12,3),3,"")))</f>
        <v>3</v>
      </c>
      <c r="H6" s="110">
        <f>IF(Oversikt!B59="",,IF(OR(G6=1,G6=2,G6=3),,RANK(F6,F$4:F$12,0)))</f>
        <v>0</v>
      </c>
      <c r="I6" s="22">
        <f>+'Final 2'!S59</f>
        <v>18.100000000000001</v>
      </c>
      <c r="J6" s="22">
        <f>+'Final 1'!R59</f>
        <v>18.600000000000001</v>
      </c>
      <c r="K6" s="35">
        <f>+'Ekstra runde'!L59</f>
        <v>0</v>
      </c>
      <c r="M6" s="7"/>
      <c r="O6" s="7"/>
    </row>
    <row r="7" spans="1:15" ht="15" x14ac:dyDescent="0.25">
      <c r="A7" s="20">
        <f t="shared" si="1"/>
        <v>4</v>
      </c>
      <c r="B7" s="7" t="str">
        <f>+Oversikt!B57</f>
        <v xml:space="preserve">Ayla Bonsak </v>
      </c>
      <c r="C7" t="str">
        <f>+Oversikt!E57</f>
        <v>Hamar Taekwondo Klubb</v>
      </c>
      <c r="D7" s="6">
        <f>+'Final 1'!L57</f>
        <v>6.0666666666666664</v>
      </c>
      <c r="E7" s="15">
        <f>+'Final 2'!L57</f>
        <v>6.1000000000000005</v>
      </c>
      <c r="F7" s="134">
        <f>SUM(D7:E7)</f>
        <v>12.166666666666668</v>
      </c>
      <c r="G7" s="39" t="str">
        <f>IF(F7=LARGE($F$4:$F$12,1),1,IF(F7=LARGE($F$4:$F$12,2),2,IF(F7=LARGE($F$4:$F$12,3),3,"")))</f>
        <v/>
      </c>
      <c r="H7" s="110">
        <f>IF(Oversikt!B57="",,IF(OR(G7=1,G7=2,G7=3),,RANK(F7,F$4:F$12,0)))</f>
        <v>4</v>
      </c>
      <c r="I7" s="22">
        <f>+'Final 2'!S57</f>
        <v>18.3</v>
      </c>
      <c r="J7" s="22">
        <f>+'Final 1'!R57</f>
        <v>18.2</v>
      </c>
      <c r="K7" s="35">
        <f>+'Ekstra runde'!L57</f>
        <v>0</v>
      </c>
      <c r="M7" s="7"/>
      <c r="O7" s="160"/>
    </row>
    <row r="8" spans="1:15" ht="15" x14ac:dyDescent="0.25">
      <c r="A8" s="20">
        <f t="shared" si="1"/>
        <v>5</v>
      </c>
      <c r="B8" s="7" t="str">
        <f>+Oversikt!B58</f>
        <v xml:space="preserve">Astrid Ruud-Olsen </v>
      </c>
      <c r="C8" t="str">
        <f>+Oversikt!E58</f>
        <v>Hamar Taekwondo Klubb</v>
      </c>
      <c r="D8" s="6">
        <f>+'Final 1'!L58</f>
        <v>6.0666666666666673</v>
      </c>
      <c r="E8" s="15">
        <f>+'Final 2'!L58</f>
        <v>5.8</v>
      </c>
      <c r="F8" s="134">
        <f>SUM(D8:E8)</f>
        <v>11.866666666666667</v>
      </c>
      <c r="G8" s="39" t="str">
        <f>IF(F8=LARGE($F$4:$F$12,1),1,IF(F8=LARGE($F$4:$F$12,2),2,IF(F8=LARGE($F$4:$F$12,3),3,"")))</f>
        <v/>
      </c>
      <c r="H8" s="110">
        <f>IF(Oversikt!B58="",,IF(OR(G8=1,G8=2,G8=3),,RANK(F8,F$4:F$12,0)))</f>
        <v>5</v>
      </c>
      <c r="I8" s="22">
        <f>+'Final 2'!S58</f>
        <v>17.399999999999999</v>
      </c>
      <c r="J8" s="22">
        <f>+'Final 1'!R58</f>
        <v>18.200000000000003</v>
      </c>
      <c r="K8" s="35">
        <f>+'Ekstra runde'!L58</f>
        <v>0</v>
      </c>
      <c r="M8" s="188"/>
      <c r="O8" s="183"/>
    </row>
    <row r="9" spans="1:15" x14ac:dyDescent="0.2">
      <c r="A9" s="20">
        <f t="shared" si="1"/>
        <v>6</v>
      </c>
      <c r="B9" s="7" t="str">
        <f>+Oversikt!B56</f>
        <v>Bibian Eriksen</v>
      </c>
      <c r="C9" t="str">
        <f>+Oversikt!E56</f>
        <v>Hwa Rang Team Drammen</v>
      </c>
      <c r="D9" s="6">
        <f>+'Final 1'!L56</f>
        <v>0</v>
      </c>
      <c r="E9" s="15">
        <f>+'Final 2'!L56</f>
        <v>0</v>
      </c>
      <c r="F9" s="134">
        <f>SUM(D9:E9)</f>
        <v>0</v>
      </c>
      <c r="G9" s="39" t="str">
        <f>IF(F9=LARGE($F$4:$F$12,1),1,IF(F9=LARGE($F$4:$F$12,2),2,IF(F9=LARGE($F$4:$F$12,3),3,"")))</f>
        <v/>
      </c>
      <c r="H9" s="110">
        <f>IF(Oversikt!B56="",,IF(OR(G9=1,G9=2,G9=3),,RANK(F9,F$4:F$12,0)))</f>
        <v>6</v>
      </c>
      <c r="I9" s="22">
        <f>+'Final 2'!S56</f>
        <v>0</v>
      </c>
      <c r="J9" s="22">
        <f>+'Final 1'!R56</f>
        <v>0</v>
      </c>
      <c r="K9" s="35">
        <f>+'Ekstra runde'!L56</f>
        <v>0</v>
      </c>
      <c r="M9" s="7"/>
      <c r="O9" s="189"/>
    </row>
    <row r="10" spans="1:15" x14ac:dyDescent="0.2">
      <c r="A10" s="20">
        <f t="shared" si="1"/>
        <v>7</v>
      </c>
      <c r="B10" s="7" t="str">
        <f>+Oversikt!B60</f>
        <v xml:space="preserve">Milla Stryger Prøitz </v>
      </c>
      <c r="C10" t="str">
        <f>+Oversikt!E60</f>
        <v>Keum Gang Taekwondo - St.hanshaugen</v>
      </c>
      <c r="D10" s="6">
        <f>+'Final 1'!L60</f>
        <v>0</v>
      </c>
      <c r="E10" s="15">
        <f>+'Final 2'!L60</f>
        <v>0</v>
      </c>
      <c r="F10" s="134">
        <f>SUM(D10:E10)</f>
        <v>0</v>
      </c>
      <c r="G10" s="39" t="str">
        <f>IF(F10=LARGE($F$4:$F$12,1),1,IF(F10=LARGE($F$4:$F$12,2),2,IF(F10=LARGE($F$4:$F$12,3),3,"")))</f>
        <v/>
      </c>
      <c r="H10" s="110">
        <f>IF(Oversikt!B60="",,IF(OR(G10=1,G10=2,G10=3),,RANK(F10,F$4:F$12,0)))</f>
        <v>6</v>
      </c>
      <c r="I10" s="22">
        <f>+'Final 2'!S60</f>
        <v>0</v>
      </c>
      <c r="J10" s="22">
        <f>+'Final 1'!R60</f>
        <v>0</v>
      </c>
      <c r="K10" s="35">
        <f>+'Ekstra runde'!L60</f>
        <v>0</v>
      </c>
      <c r="M10" s="7"/>
      <c r="O10" s="7"/>
    </row>
    <row r="11" spans="1:15" x14ac:dyDescent="0.2">
      <c r="A11" s="20">
        <f t="shared" si="1"/>
        <v>8</v>
      </c>
      <c r="B11" s="7" t="str">
        <f>+Oversikt!B63</f>
        <v xml:space="preserve">Selma Kreso </v>
      </c>
      <c r="C11" t="str">
        <f>+Oversikt!E63</f>
        <v>Solør Tae Kwondoklubb</v>
      </c>
      <c r="D11" s="6">
        <f>+'Final 1'!L63</f>
        <v>0</v>
      </c>
      <c r="E11" s="15">
        <f>+'Final 2'!L63</f>
        <v>0</v>
      </c>
      <c r="F11" s="134">
        <f>SUM(D11:E11)</f>
        <v>0</v>
      </c>
      <c r="G11" s="39" t="str">
        <f>IF(F11=LARGE($F$4:$F$12,1),1,IF(F11=LARGE($F$4:$F$12,2),2,IF(F11=LARGE($F$4:$F$12,3),3,"")))</f>
        <v/>
      </c>
      <c r="H11" s="110">
        <f>IF(Oversikt!B63="",,IF(OR(G11=1,G11=2,G11=3),,RANK(F11,F$4:F$12,0)))</f>
        <v>6</v>
      </c>
      <c r="I11" s="22">
        <f>+'Final 2'!S63</f>
        <v>0</v>
      </c>
      <c r="J11" s="22">
        <f>+'Final 1'!R63</f>
        <v>0</v>
      </c>
      <c r="K11" s="35">
        <f>+'Ekstra runde'!L63</f>
        <v>0</v>
      </c>
    </row>
    <row r="12" spans="1:15" x14ac:dyDescent="0.2">
      <c r="B12" s="7" t="str">
        <f>+Oversikt!B64</f>
        <v/>
      </c>
      <c r="C12">
        <f>+Oversikt!E64</f>
        <v>0</v>
      </c>
      <c r="D12" s="6">
        <f>+'Final 1'!L64</f>
        <v>0</v>
      </c>
      <c r="E12" s="15">
        <f>+'Final 2'!L64</f>
        <v>0</v>
      </c>
      <c r="F12" s="134">
        <f t="shared" si="0"/>
        <v>0</v>
      </c>
      <c r="G12" s="39" t="str">
        <f>IF(F12=LARGE($F$4:$F$12,1),1,IF(F12=LARGE($F$4:$F$12,2),2,IF(F12=LARGE($F$4:$F$12,3),3,"")))</f>
        <v/>
      </c>
      <c r="H12" s="110">
        <f>IF(Oversikt!B64="",,IF(OR(G12=1,G12=2,G12=3),,RANK(F12,F$4:F$12,0)))</f>
        <v>0</v>
      </c>
      <c r="I12" s="22">
        <f>+'Final 2'!S64</f>
        <v>0</v>
      </c>
      <c r="J12" s="22">
        <f>+'Final 1'!R64</f>
        <v>0</v>
      </c>
      <c r="K12" s="35">
        <f>+'Ekstra runde'!L64</f>
        <v>0</v>
      </c>
    </row>
    <row r="13" spans="1:15" ht="21" customHeight="1" x14ac:dyDescent="0.2">
      <c r="A13" s="21" t="str">
        <f>+Oversikt!A81</f>
        <v>Klasse 120 - Ungdom - Gutter cup lav</v>
      </c>
      <c r="B13" s="7"/>
      <c r="C13">
        <f>+Oversikt!E81</f>
        <v>0</v>
      </c>
      <c r="D13" s="6">
        <f>+'Final 1'!L81</f>
        <v>0</v>
      </c>
      <c r="E13" s="15">
        <f>+'Final 2'!L81</f>
        <v>0</v>
      </c>
      <c r="F13" s="134">
        <f t="shared" ref="F13:F28" si="2">SUM(D13:E13)</f>
        <v>0</v>
      </c>
      <c r="I13" s="22">
        <f>+'Final 2'!S81</f>
        <v>0</v>
      </c>
      <c r="J13" s="22">
        <f>+'Final 1'!R81</f>
        <v>0</v>
      </c>
      <c r="K13" s="35">
        <f>+'Ekstra runde'!L81</f>
        <v>0</v>
      </c>
    </row>
    <row r="14" spans="1:15" x14ac:dyDescent="0.2">
      <c r="A14" s="20">
        <v>1</v>
      </c>
      <c r="B14" s="7" t="str">
        <f>+Oversikt!B85</f>
        <v xml:space="preserve">Erik Tran </v>
      </c>
      <c r="C14" t="str">
        <f>+Oversikt!E85</f>
        <v>Oslo Nord Taekwondo klubb</v>
      </c>
      <c r="D14" s="6">
        <f>+'Final 1'!L85</f>
        <v>6.166666666666667</v>
      </c>
      <c r="E14" s="15">
        <f>+'Final 2'!L85</f>
        <v>6.2333333333333334</v>
      </c>
      <c r="F14" s="134">
        <f>SUM(D14:E14)</f>
        <v>12.4</v>
      </c>
      <c r="G14" s="195">
        <f>IF(F14=LARGE($F$14:$F$20,1),1,IF(F14=LARGE($F$14:$F$20,2),2,IF(F14=LARGE($F$14:$F$20,3),3,"")))</f>
        <v>1</v>
      </c>
      <c r="H14" s="110">
        <f>IF(Oversikt!B85="",,IF(OR(G14=1,G14=2,G14=3),,RANK(F14,F$14:F$20,0)))</f>
        <v>0</v>
      </c>
      <c r="I14" s="22">
        <f>+'Final 2'!S85</f>
        <v>18.7</v>
      </c>
      <c r="J14" s="22">
        <f>+'Final 1'!R85</f>
        <v>18.5</v>
      </c>
      <c r="K14" s="35">
        <f>+'Ekstra runde'!L85</f>
        <v>0</v>
      </c>
    </row>
    <row r="15" spans="1:15" x14ac:dyDescent="0.2">
      <c r="A15" s="20">
        <v>2</v>
      </c>
      <c r="B15" s="7" t="str">
        <f>+Oversikt!B86</f>
        <v xml:space="preserve">William Furuli Mats </v>
      </c>
      <c r="C15" t="str">
        <f>+Oversikt!E86</f>
        <v>Solør Tae Kwondoklubb</v>
      </c>
      <c r="D15" s="6">
        <f>+'Final 1'!L86</f>
        <v>5.833333333333333</v>
      </c>
      <c r="E15" s="15">
        <f>+'Final 2'!L86</f>
        <v>5.833333333333333</v>
      </c>
      <c r="F15" s="134">
        <f>SUM(D15:E15)</f>
        <v>11.666666666666666</v>
      </c>
      <c r="G15" s="195">
        <f>IF(F15=LARGE($F$14:$F$20,1),1,IF(F15=LARGE($F$14:$F$20,2),2,IF(F15=LARGE($F$14:$F$20,3),3,"")))</f>
        <v>2</v>
      </c>
      <c r="H15" s="110">
        <f>IF(Oversikt!B86="",,IF(OR(G15=1,G15=2,G15=3),,RANK(F15,F$14:F$20,0)))</f>
        <v>0</v>
      </c>
      <c r="I15" s="22">
        <f>+'Final 2'!S86</f>
        <v>17.5</v>
      </c>
      <c r="J15" s="22">
        <f>+'Final 1'!R86</f>
        <v>17.5</v>
      </c>
      <c r="K15" s="35">
        <f>+'Ekstra runde'!L86</f>
        <v>0</v>
      </c>
    </row>
    <row r="16" spans="1:15" x14ac:dyDescent="0.2">
      <c r="A16" s="20">
        <v>3</v>
      </c>
      <c r="B16" s="7" t="str">
        <f>+Oversikt!B84</f>
        <v xml:space="preserve">Shaban Kiqina </v>
      </c>
      <c r="C16" t="str">
        <f>+Oversikt!E84</f>
        <v>Oslo Nord Taekwondo klubb</v>
      </c>
      <c r="D16" s="6">
        <f>+'Final 1'!L84</f>
        <v>5.7333333333333343</v>
      </c>
      <c r="E16" s="15">
        <f>+'Final 2'!L84</f>
        <v>5.833333333333333</v>
      </c>
      <c r="F16" s="134">
        <f>SUM(D16:E16)</f>
        <v>11.566666666666666</v>
      </c>
      <c r="G16" s="195">
        <f>IF(F16=LARGE($F$14:$F$20,1),1,IF(F16=LARGE($F$14:$F$20,2),2,IF(F16=LARGE($F$14:$F$20,3),3,"")))</f>
        <v>3</v>
      </c>
      <c r="H16" s="110">
        <f>IF(Oversikt!B84="",,IF(OR(G16=1,G16=2,G16=3),,RANK(F16,F$14:F$20,0)))</f>
        <v>0</v>
      </c>
      <c r="I16" s="22">
        <f>+'Final 2'!S84</f>
        <v>17.5</v>
      </c>
      <c r="J16" s="22">
        <f>+'Final 1'!R84</f>
        <v>17.200000000000003</v>
      </c>
      <c r="K16" s="35">
        <f>+'Ekstra runde'!L84</f>
        <v>0</v>
      </c>
    </row>
    <row r="17" spans="1:11" x14ac:dyDescent="0.2">
      <c r="A17" s="20">
        <v>4</v>
      </c>
      <c r="B17" s="7" t="str">
        <f>+Oversikt!B83</f>
        <v xml:space="preserve">Jørgen Eide </v>
      </c>
      <c r="C17" t="str">
        <f>+Oversikt!E83</f>
        <v>Keum Gang Taekwondo - St.hanshaugen</v>
      </c>
      <c r="D17" s="6">
        <f>+'Final 1'!L83</f>
        <v>5.7</v>
      </c>
      <c r="E17" s="15">
        <f>+'Final 2'!L83</f>
        <v>5.7333333333333334</v>
      </c>
      <c r="F17" s="134">
        <f>SUM(D17:E17)</f>
        <v>11.433333333333334</v>
      </c>
      <c r="G17" s="39" t="str">
        <f>IF(F17=LARGE($F$14:$F$20,1),1,IF(F17=LARGE($F$14:$F$20,2),2,IF(F17=LARGE($F$14:$F$20,3),3,"")))</f>
        <v/>
      </c>
      <c r="H17" s="110">
        <f>IF(Oversikt!B83="",,IF(OR(G17=1,G17=2,G17=3),,RANK(F17,F$14:F$20,0)))</f>
        <v>4</v>
      </c>
      <c r="I17" s="22">
        <f>+'Final 2'!S83</f>
        <v>17.2</v>
      </c>
      <c r="J17" s="22">
        <f>+'Final 1'!R83</f>
        <v>17.100000000000001</v>
      </c>
      <c r="K17" s="35">
        <f>+'Ekstra runde'!L83</f>
        <v>0</v>
      </c>
    </row>
    <row r="18" spans="1:11" x14ac:dyDescent="0.2">
      <c r="A18" s="20">
        <v>5</v>
      </c>
      <c r="B18" s="7" t="str">
        <f>+Oversikt!B82</f>
        <v xml:space="preserve">Thomas Monsen </v>
      </c>
      <c r="C18" t="str">
        <f>+Oversikt!E82</f>
        <v>Hamar Taekwondo Klubb</v>
      </c>
      <c r="D18" s="6">
        <f>+'Final 1'!L82</f>
        <v>5.333333333333333</v>
      </c>
      <c r="E18" s="15">
        <f>+'Final 2'!L82</f>
        <v>5.6999999999999993</v>
      </c>
      <c r="F18" s="134">
        <f>SUM(D18:E18)</f>
        <v>11.033333333333331</v>
      </c>
      <c r="G18" s="39" t="str">
        <f>IF(F18=LARGE($F$14:$F$20,1),1,IF(F18=LARGE($F$14:$F$20,2),2,IF(F18=LARGE($F$14:$F$20,3),3,"")))</f>
        <v/>
      </c>
      <c r="H18" s="110">
        <f>IF(Oversikt!B82="",,IF(OR(G18=1,G18=2,G18=3),,RANK(F18,F$14:F$20,0)))</f>
        <v>5</v>
      </c>
      <c r="I18" s="22">
        <f>+'Final 2'!S82</f>
        <v>17.099999999999998</v>
      </c>
      <c r="J18" s="22">
        <f>+'Final 1'!R82</f>
        <v>16</v>
      </c>
      <c r="K18" s="35">
        <f>+'Ekstra runde'!L82</f>
        <v>0</v>
      </c>
    </row>
    <row r="19" spans="1:11" x14ac:dyDescent="0.2">
      <c r="A19" s="20">
        <v>6</v>
      </c>
      <c r="B19" s="7" t="str">
        <f>+Oversikt!B87</f>
        <v>Sverre Nes</v>
      </c>
      <c r="C19" t="str">
        <f>+Oversikt!E87</f>
        <v>Mudo</v>
      </c>
      <c r="D19" s="6">
        <f>+'Final 1'!L87</f>
        <v>0</v>
      </c>
      <c r="E19" s="15">
        <f>+'Final 2'!L87</f>
        <v>0</v>
      </c>
      <c r="F19" s="134">
        <f>SUM(D19:E19)</f>
        <v>0</v>
      </c>
      <c r="G19" s="39" t="str">
        <f>IF(F19=LARGE($F$14:$F$20,1),1,IF(F19=LARGE($F$14:$F$20,2),2,IF(F19=LARGE($F$14:$F$20,3),3,"")))</f>
        <v/>
      </c>
      <c r="H19" s="110">
        <f>IF(Oversikt!B87="",,IF(OR(G19=1,G19=2,G19=3),,RANK(F19,F$14:F$20,0)))</f>
        <v>6</v>
      </c>
      <c r="I19" s="22">
        <f>+'Final 2'!S87</f>
        <v>0</v>
      </c>
      <c r="J19" s="22">
        <f>+'Final 1'!R87</f>
        <v>0</v>
      </c>
      <c r="K19" s="35">
        <f>+'Ekstra runde'!L87</f>
        <v>0</v>
      </c>
    </row>
    <row r="20" spans="1:11" x14ac:dyDescent="0.2">
      <c r="B20" s="7" t="str">
        <f>+Oversikt!B88</f>
        <v/>
      </c>
      <c r="C20">
        <f>+Oversikt!E88</f>
        <v>0</v>
      </c>
      <c r="D20" s="6">
        <f>+'Final 1'!L88</f>
        <v>0</v>
      </c>
      <c r="E20" s="15">
        <f>+'Final 2'!L88</f>
        <v>0</v>
      </c>
      <c r="F20" s="134">
        <f t="shared" si="2"/>
        <v>0</v>
      </c>
      <c r="G20" s="39" t="str">
        <f>IF(F20=LARGE($F$14:$F$20,1),1,IF(F20=LARGE($F$14:$F$20,2),2,IF(F20=LARGE($F$14:$F$20,3),3,"")))</f>
        <v/>
      </c>
      <c r="H20" s="110">
        <f>IF(Oversikt!B88="",,IF(OR(G20=1,G20=2,G20=3),,RANK(F20,F$14:F$20,0)))</f>
        <v>0</v>
      </c>
      <c r="I20" s="22">
        <f>+'Final 2'!S88</f>
        <v>0</v>
      </c>
      <c r="J20" s="22">
        <f>+'Final 1'!R88</f>
        <v>0</v>
      </c>
      <c r="K20" s="35">
        <f>+'Ekstra runde'!L88</f>
        <v>0</v>
      </c>
    </row>
    <row r="21" spans="1:11" ht="21" customHeight="1" x14ac:dyDescent="0.2">
      <c r="A21" s="21" t="str">
        <f>+Oversikt!A107</f>
        <v>Klasse 110 - Ungdom - Jenter cup høy</v>
      </c>
      <c r="B21" s="7"/>
      <c r="E21" s="15"/>
      <c r="F21" s="134">
        <f t="shared" si="2"/>
        <v>0</v>
      </c>
      <c r="K21" s="35"/>
    </row>
    <row r="22" spans="1:11" x14ac:dyDescent="0.2">
      <c r="A22" s="20">
        <v>1</v>
      </c>
      <c r="B22" s="7" t="str">
        <f>+Oversikt!B108</f>
        <v xml:space="preserve">Madelene Hasanica Finsrud </v>
      </c>
      <c r="C22" t="str">
        <f>+Oversikt!E108</f>
        <v>Hwa Rang Team Drammen</v>
      </c>
      <c r="D22" s="6">
        <f>+'Final 1'!L108</f>
        <v>6.6333333333333329</v>
      </c>
      <c r="E22" s="15">
        <f>+'Final 2'!L108</f>
        <v>6.5666666666666664</v>
      </c>
      <c r="F22" s="134">
        <f>SUM(D22:E22)</f>
        <v>13.2</v>
      </c>
      <c r="G22" s="195">
        <f>IF(F22=LARGE($F$22:$F$28,1),1,IF(F22=LARGE($F$22:$F$28,2),2,IF(F22=LARGE($F$22:$F$28,3),3,"")))</f>
        <v>1</v>
      </c>
      <c r="H22" s="110">
        <f>IF(Oversikt!B108="",,IF(OR(G22=1,G22=2,G22=3),,RANK(F22,F$22:F$28,0)))</f>
        <v>0</v>
      </c>
      <c r="I22" s="22">
        <f>+'Final 2'!S108</f>
        <v>19.7</v>
      </c>
      <c r="J22" s="22">
        <f>+'Final 1'!R108</f>
        <v>19.899999999999999</v>
      </c>
      <c r="K22" s="35">
        <f>+'Ekstra runde'!L108</f>
        <v>0</v>
      </c>
    </row>
    <row r="23" spans="1:11" x14ac:dyDescent="0.2">
      <c r="A23" s="20">
        <v>2</v>
      </c>
      <c r="B23" s="7" t="str">
        <f>+Oversikt!B113</f>
        <v>Amaranta Yessenia</v>
      </c>
      <c r="C23" t="str">
        <f>+Oversikt!E113</f>
        <v>Chonkwon Vestli Taekwondo Klubb</v>
      </c>
      <c r="D23" s="6">
        <f>+'Final 1'!L113</f>
        <v>6.5999999999999988</v>
      </c>
      <c r="E23" s="15">
        <f>+'Final 2'!L113</f>
        <v>6.0666666666666664</v>
      </c>
      <c r="F23" s="134">
        <f>SUM(D23:E23)</f>
        <v>12.666666666666664</v>
      </c>
      <c r="G23" s="195">
        <f>IF(F23=LARGE($F$22:$F$28,1),1,IF(F23=LARGE($F$22:$F$28,2),2,IF(F23=LARGE($F$22:$F$28,3),3,"")))</f>
        <v>2</v>
      </c>
      <c r="H23" s="110">
        <f>IF(Oversikt!B113="",,IF(OR(G23=1,G23=2,G23=3),,RANK(F23,F$22:F$28,0)))</f>
        <v>0</v>
      </c>
      <c r="I23" s="22">
        <f>+'Final 2'!S113</f>
        <v>18.2</v>
      </c>
      <c r="J23" s="22">
        <f>+'Final 1'!R113</f>
        <v>19.799999999999997</v>
      </c>
      <c r="K23" s="35">
        <f>+'Ekstra runde'!L113</f>
        <v>0</v>
      </c>
    </row>
    <row r="24" spans="1:11" x14ac:dyDescent="0.2">
      <c r="A24" s="20">
        <v>3</v>
      </c>
      <c r="B24" s="7" t="str">
        <f>+Oversikt!B110</f>
        <v xml:space="preserve">Marwa Nader </v>
      </c>
      <c r="C24" t="str">
        <f>+Oversikt!E110</f>
        <v>Keum Gang Taekwondo - St.hanshaugen</v>
      </c>
      <c r="D24" s="6">
        <f>+'Final 1'!L110</f>
        <v>6.166666666666667</v>
      </c>
      <c r="E24" s="15">
        <f>+'Final 2'!L110</f>
        <v>6.2333333333333334</v>
      </c>
      <c r="F24" s="134">
        <f>SUM(D24:E24)</f>
        <v>12.4</v>
      </c>
      <c r="G24" s="195">
        <f>IF(F24=LARGE($F$22:$F$28,1),1,IF(F24=LARGE($F$22:$F$28,2),2,IF(F24=LARGE($F$22:$F$28,3),3,"")))</f>
        <v>3</v>
      </c>
      <c r="H24" s="110">
        <f>IF(Oversikt!B110="",,IF(OR(G24=1,G24=2,G24=3),,RANK(F24,F$22:F$28,0)))</f>
        <v>0</v>
      </c>
      <c r="I24" s="22">
        <f>+'Final 2'!S110</f>
        <v>18.7</v>
      </c>
      <c r="J24" s="22">
        <f>+'Final 1'!R110</f>
        <v>18.5</v>
      </c>
      <c r="K24" s="35">
        <f>+'Ekstra runde'!L110</f>
        <v>0</v>
      </c>
    </row>
    <row r="25" spans="1:11" x14ac:dyDescent="0.2">
      <c r="A25" s="20">
        <v>4</v>
      </c>
      <c r="B25" s="7" t="str">
        <f>+Oversikt!B112</f>
        <v xml:space="preserve">Mia Standal </v>
      </c>
      <c r="C25" t="str">
        <f>+Oversikt!E112</f>
        <v>Keum Gang Taekwondo - St.hanshaugen</v>
      </c>
      <c r="D25" s="6">
        <f>+'Final 1'!L112</f>
        <v>6.2333333333333334</v>
      </c>
      <c r="E25" s="15">
        <f>+'Final 2'!L112</f>
        <v>6.1333333333333329</v>
      </c>
      <c r="F25" s="134">
        <f>SUM(D25:E25)</f>
        <v>12.366666666666667</v>
      </c>
      <c r="G25" s="39" t="str">
        <f>IF(F25=LARGE($F$22:$F$28,1),1,IF(F25=LARGE($F$22:$F$28,2),2,IF(F25=LARGE($F$22:$F$28,3),3,"")))</f>
        <v/>
      </c>
      <c r="H25" s="110">
        <f>IF(Oversikt!B112="",,IF(OR(G25=1,G25=2,G25=3),,RANK(F25,F$22:F$28,0)))</f>
        <v>4</v>
      </c>
      <c r="I25" s="22">
        <f>+'Final 2'!S112</f>
        <v>18.399999999999999</v>
      </c>
      <c r="J25" s="22">
        <f>+'Final 1'!R112</f>
        <v>18.7</v>
      </c>
      <c r="K25" s="35">
        <f>+'Ekstra runde'!L112</f>
        <v>0</v>
      </c>
    </row>
    <row r="26" spans="1:11" x14ac:dyDescent="0.2">
      <c r="A26" s="20">
        <v>5</v>
      </c>
      <c r="B26" s="7" t="str">
        <f>+Oversikt!B109</f>
        <v xml:space="preserve">Cornelia Linder </v>
      </c>
      <c r="C26" t="str">
        <f>+Oversikt!E109</f>
        <v>Keum Gang Taekwondo - St.hanshaugen</v>
      </c>
      <c r="D26" s="6">
        <f>+'Final 1'!L109</f>
        <v>6.0999999999999988</v>
      </c>
      <c r="E26" s="15">
        <f>+'Final 2'!L109</f>
        <v>6.2333333333333343</v>
      </c>
      <c r="F26" s="134">
        <f>SUM(D26:E26)</f>
        <v>12.333333333333332</v>
      </c>
      <c r="G26" s="39" t="str">
        <f>IF(F26=LARGE($F$22:$F$28,1),1,IF(F26=LARGE($F$22:$F$28,2),2,IF(F26=LARGE($F$22:$F$28,3),3,"")))</f>
        <v/>
      </c>
      <c r="H26" s="110">
        <f>IF(Oversikt!B109="",,IF(OR(G26=1,G26=2,G26=3),,RANK(F26,F$22:F$28,0)))</f>
        <v>5</v>
      </c>
      <c r="I26" s="22">
        <f>+'Final 2'!S109</f>
        <v>18.700000000000003</v>
      </c>
      <c r="J26" s="22">
        <f>+'Final 1'!R109</f>
        <v>18.299999999999997</v>
      </c>
      <c r="K26" s="35">
        <f>+'Ekstra runde'!L109</f>
        <v>0</v>
      </c>
    </row>
    <row r="27" spans="1:11" x14ac:dyDescent="0.2">
      <c r="A27" s="20">
        <v>6</v>
      </c>
      <c r="B27" s="7" t="str">
        <f>+Oversikt!B111</f>
        <v xml:space="preserve">Mai Rikter-Svendsen </v>
      </c>
      <c r="C27" t="str">
        <f>+Oversikt!E111</f>
        <v>Keum Gang Taekwondo - St.hanshaugen</v>
      </c>
      <c r="D27" s="6">
        <f>+'Final 1'!L111</f>
        <v>0</v>
      </c>
      <c r="E27" s="15">
        <f>+'Final 2'!L111</f>
        <v>0</v>
      </c>
      <c r="F27" s="134">
        <f>SUM(D27:E27)</f>
        <v>0</v>
      </c>
      <c r="G27" s="39" t="str">
        <f>IF(F27=LARGE($F$22:$F$28,1),1,IF(F27=LARGE($F$22:$F$28,2),2,IF(F27=LARGE($F$22:$F$28,3),3,"")))</f>
        <v/>
      </c>
      <c r="H27" s="110">
        <f>IF(Oversikt!B111="",,IF(OR(G27=1,G27=2,G27=3),,RANK(F27,F$22:F$28,0)))</f>
        <v>6</v>
      </c>
      <c r="I27" s="22">
        <f>+'Final 2'!S111</f>
        <v>0</v>
      </c>
      <c r="J27" s="22">
        <f>+'Final 1'!R111</f>
        <v>0</v>
      </c>
      <c r="K27" s="35">
        <f>+'Ekstra runde'!L111</f>
        <v>0</v>
      </c>
    </row>
    <row r="28" spans="1:11" x14ac:dyDescent="0.2">
      <c r="B28" s="7" t="str">
        <f>+Oversikt!B114</f>
        <v/>
      </c>
      <c r="C28">
        <f>+Oversikt!E114</f>
        <v>0</v>
      </c>
      <c r="D28" s="6">
        <f>+'Final 1'!L114</f>
        <v>0</v>
      </c>
      <c r="E28" s="15">
        <f>+'Final 2'!L114</f>
        <v>0</v>
      </c>
      <c r="F28" s="134">
        <f t="shared" si="2"/>
        <v>0</v>
      </c>
      <c r="G28" s="39" t="str">
        <f>IF(F28=LARGE($F$22:$F$28,1),1,IF(F28=LARGE($F$22:$F$28,2),2,IF(F28=LARGE($F$22:$F$28,3),3,"")))</f>
        <v/>
      </c>
      <c r="H28" s="110">
        <f>IF(Oversikt!B114="",,IF(OR(G28=1,G28=2,G28=3),,RANK(F28,F$22:F$28,0)))</f>
        <v>0</v>
      </c>
      <c r="I28" s="22">
        <f>+'Final 2'!S114</f>
        <v>0</v>
      </c>
      <c r="J28" s="22">
        <f>+'Final 1'!R114</f>
        <v>0</v>
      </c>
      <c r="K28" s="35">
        <f>+'Ekstra runde'!L114</f>
        <v>0</v>
      </c>
    </row>
    <row r="29" spans="1:11" ht="21" customHeight="1" x14ac:dyDescent="0.2">
      <c r="A29" s="21" t="str">
        <f>+Oversikt!A133</f>
        <v>Klasse 120 - Ungdom - Gutter cup høy</v>
      </c>
      <c r="B29" s="7"/>
      <c r="E29" s="15"/>
      <c r="F29" s="134">
        <f t="shared" ref="F29:F52" si="3">SUM(D29:E29)</f>
        <v>0</v>
      </c>
      <c r="K29" s="35"/>
    </row>
    <row r="30" spans="1:11" x14ac:dyDescent="0.2">
      <c r="A30" s="20">
        <v>1</v>
      </c>
      <c r="B30" s="7" t="str">
        <f>+Oversikt!B139</f>
        <v>Duy Vo</v>
      </c>
      <c r="C30" t="str">
        <f>+Oversikt!E139</f>
        <v>Oslo Nord Taekwondo klubb</v>
      </c>
      <c r="D30" s="6">
        <f>+'Final 1'!L139</f>
        <v>6.8666666666666671</v>
      </c>
      <c r="E30" s="15">
        <f>+'Final 2'!L139</f>
        <v>6.666666666666667</v>
      </c>
      <c r="F30" s="134">
        <f>SUM(D30:E30)</f>
        <v>13.533333333333335</v>
      </c>
      <c r="G30" s="195">
        <f>IF(F30=LARGE($F$30:$F$37,1),1,IF(F30=LARGE($F$30:$F$37,2),2,IF(F30=LARGE($F$30:$F$37,3),3,"")))</f>
        <v>1</v>
      </c>
      <c r="H30" s="110">
        <f>IF(Oversikt!B139="",,IF(OR(G30=1,G30=2,G30=3),,RANK(F30,F$30:F$37,0)))</f>
        <v>0</v>
      </c>
      <c r="I30" s="22">
        <f>+'Final 2'!S139</f>
        <v>20</v>
      </c>
      <c r="J30" s="22">
        <f>+'Final 1'!R139</f>
        <v>20.6</v>
      </c>
      <c r="K30" s="35">
        <f>+'Ekstra runde'!L139</f>
        <v>0</v>
      </c>
    </row>
    <row r="31" spans="1:11" x14ac:dyDescent="0.2">
      <c r="A31" s="20">
        <v>2</v>
      </c>
      <c r="B31" s="7" t="str">
        <f>+Oversikt!B134</f>
        <v>Daniel Ngo</v>
      </c>
      <c r="C31" t="str">
        <f>+Oversikt!E134</f>
        <v>Hwa Rang Team Drammen</v>
      </c>
      <c r="D31" s="6">
        <f>+'Final 1'!L134</f>
        <v>6.7</v>
      </c>
      <c r="E31" s="15">
        <f>+'Final 2'!L134</f>
        <v>6.5333333333333341</v>
      </c>
      <c r="F31" s="134">
        <f>SUM(D31:E31)</f>
        <v>13.233333333333334</v>
      </c>
      <c r="G31" s="195">
        <f>IF(F31=LARGE($F$30:$F$37,1),1,IF(F31=LARGE($F$30:$F$37,2),2,IF(F31=LARGE($F$30:$F$37,3),3,"")))</f>
        <v>2</v>
      </c>
      <c r="H31" s="110">
        <f>IF(Oversikt!B134="",,IF(OR(G31=1,G31=2,G31=3),,RANK(F31,F$30:F$37,0)))</f>
        <v>0</v>
      </c>
      <c r="I31" s="22">
        <f>+'Final 2'!S134</f>
        <v>19.600000000000001</v>
      </c>
      <c r="J31" s="22">
        <f>+'Final 1'!R134</f>
        <v>20.100000000000001</v>
      </c>
      <c r="K31" s="35">
        <f>+'Ekstra runde'!L134</f>
        <v>0</v>
      </c>
    </row>
    <row r="32" spans="1:11" x14ac:dyDescent="0.2">
      <c r="A32" s="20">
        <v>3</v>
      </c>
      <c r="B32" s="7" t="str">
        <f>+Oversikt!B140</f>
        <v>Chris Bakkebråthen</v>
      </c>
      <c r="C32" t="str">
        <f>+Oversikt!E140</f>
        <v>Chonkwon Vestli Taekwondo Klubb</v>
      </c>
      <c r="D32" s="6">
        <f>+'Final 1'!L140</f>
        <v>6.3666666666666671</v>
      </c>
      <c r="E32" s="15">
        <f>+'Final 2'!L140</f>
        <v>6.3000000000000007</v>
      </c>
      <c r="F32" s="134">
        <f>SUM(D32:E32)</f>
        <v>12.666666666666668</v>
      </c>
      <c r="G32" s="195">
        <f>IF(F32=LARGE($F$30:$F$37,1),1,IF(F32=LARGE($F$30:$F$37,2),2,IF(F32=LARGE($F$30:$F$37,3),3,"")))</f>
        <v>3</v>
      </c>
      <c r="H32" s="110">
        <f>IF(Oversikt!B140="",,IF(OR(G32=1,G32=2,G32=3),,RANK(F32,F$30:F$37,0)))</f>
        <v>0</v>
      </c>
      <c r="I32" s="22">
        <f>+'Final 2'!S140</f>
        <v>18.900000000000002</v>
      </c>
      <c r="J32" s="22">
        <f>+'Final 1'!R140</f>
        <v>19.100000000000001</v>
      </c>
      <c r="K32" s="35">
        <f>+'Ekstra runde'!L140</f>
        <v>0</v>
      </c>
    </row>
    <row r="33" spans="1:11" x14ac:dyDescent="0.2">
      <c r="A33" s="20">
        <v>4</v>
      </c>
      <c r="B33" s="7" t="str">
        <f>+Oversikt!B137</f>
        <v>Pål Simon S. Pål Simon S.</v>
      </c>
      <c r="C33" t="str">
        <f>+Oversikt!E137</f>
        <v>Oslo Nord Taekwondo klubb</v>
      </c>
      <c r="D33" s="6">
        <f>+'Final 1'!L137</f>
        <v>6.3</v>
      </c>
      <c r="E33" s="15">
        <f>+'Final 2'!L137</f>
        <v>6.333333333333333</v>
      </c>
      <c r="F33" s="134">
        <f>SUM(D33:E33)</f>
        <v>12.633333333333333</v>
      </c>
      <c r="G33" s="39" t="str">
        <f>IF(F33=LARGE($F$30:$F$37,1),1,IF(F33=LARGE($F$30:$F$37,2),2,IF(F33=LARGE($F$30:$F$37,3),3,"")))</f>
        <v/>
      </c>
      <c r="H33" s="110">
        <f>IF(Oversikt!B137="",,IF(OR(G33=1,G33=2,G33=3),,RANK(F33,F$30:F$37,0)))</f>
        <v>4</v>
      </c>
      <c r="I33" s="22">
        <f>+'Final 2'!S137</f>
        <v>19</v>
      </c>
      <c r="J33" s="22">
        <f>+'Final 1'!R137</f>
        <v>18.899999999999999</v>
      </c>
      <c r="K33" s="35">
        <f>+'Ekstra runde'!L137</f>
        <v>0</v>
      </c>
    </row>
    <row r="34" spans="1:11" x14ac:dyDescent="0.2">
      <c r="A34" s="20">
        <v>5</v>
      </c>
      <c r="B34" s="7" t="str">
        <f>+Oversikt!B142</f>
        <v>Didrik Wilkens</v>
      </c>
      <c r="C34">
        <f>+Oversikt!E142</f>
        <v>0</v>
      </c>
      <c r="D34" s="6">
        <f>+'Final 1'!L142</f>
        <v>6.333333333333333</v>
      </c>
      <c r="E34" s="15">
        <f>+'Final 2'!L142</f>
        <v>6.3</v>
      </c>
      <c r="F34" s="134">
        <f>SUM(D34:E34)</f>
        <v>12.633333333333333</v>
      </c>
      <c r="G34" s="39" t="str">
        <f>IF(F34=LARGE($F$30:$F$37,1),1,IF(F34=LARGE($F$30:$F$37,2),2,IF(F34=LARGE($F$30:$F$37,3),3,"")))</f>
        <v/>
      </c>
      <c r="H34" s="110">
        <f>IF(Oversikt!B142="",,IF(OR(G34=1,G34=2,G34=3),,RANK(F34,F$30:F$37,0)))</f>
        <v>4</v>
      </c>
      <c r="I34" s="22">
        <f>+'Final 2'!S142</f>
        <v>18.899999999999999</v>
      </c>
      <c r="J34" s="22">
        <f>+'Final 1'!R142</f>
        <v>19</v>
      </c>
      <c r="K34" s="35">
        <f>+'Ekstra runde'!L142</f>
        <v>0</v>
      </c>
    </row>
    <row r="35" spans="1:11" x14ac:dyDescent="0.2">
      <c r="A35" s="20">
        <v>6</v>
      </c>
      <c r="B35" s="7" t="str">
        <f>+Oversikt!B138</f>
        <v>Henning Torp Henning Torp</v>
      </c>
      <c r="C35" t="str">
        <f>+Oversikt!E138</f>
        <v>Solør Tae Kwondoklubb</v>
      </c>
      <c r="D35" s="6">
        <f>+'Final 1'!L138</f>
        <v>0</v>
      </c>
      <c r="E35" s="15">
        <f>+'Final 2'!L138</f>
        <v>0</v>
      </c>
      <c r="F35" s="134">
        <f>SUM(D35:E35)</f>
        <v>0</v>
      </c>
      <c r="G35" s="39" t="str">
        <f>IF(F35=LARGE($F$30:$F$37,1),1,IF(F35=LARGE($F$30:$F$37,2),2,IF(F35=LARGE($F$30:$F$37,3),3,"")))</f>
        <v/>
      </c>
      <c r="H35" s="110">
        <f>IF(Oversikt!B138="",,IF(OR(G35=1,G35=2,G35=3),,RANK(F35,F$30:F$37,0)))</f>
        <v>6</v>
      </c>
      <c r="I35" s="22">
        <f>+'Final 2'!S138</f>
        <v>0</v>
      </c>
      <c r="J35" s="22">
        <f>+'Final 1'!R138</f>
        <v>0</v>
      </c>
      <c r="K35" s="35">
        <f>+'Ekstra runde'!L138</f>
        <v>0</v>
      </c>
    </row>
    <row r="36" spans="1:11" x14ac:dyDescent="0.2">
      <c r="A36" s="20">
        <v>7</v>
      </c>
      <c r="B36" s="7" t="str">
        <f>+Oversikt!B141</f>
        <v>Philip Glesne</v>
      </c>
      <c r="C36" t="str">
        <f>+Oversikt!E141</f>
        <v>Chonkwon Vestli Taekwondo Klubb</v>
      </c>
      <c r="D36" s="6">
        <f>+'Final 1'!L141</f>
        <v>0</v>
      </c>
      <c r="E36" s="15">
        <f>+'Final 2'!L141</f>
        <v>0</v>
      </c>
      <c r="F36" s="134">
        <f>SUM(D36:E36)</f>
        <v>0</v>
      </c>
      <c r="G36" s="39" t="str">
        <f>IF(F36=LARGE($F$30:$F$37,1),1,IF(F36=LARGE($F$30:$F$37,2),2,IF(F36=LARGE($F$30:$F$37,3),3,"")))</f>
        <v/>
      </c>
      <c r="H36" s="110">
        <f>IF(Oversikt!B141="",,IF(OR(G36=1,G36=2,G36=3),,RANK(F36,F$30:F$37,0)))</f>
        <v>6</v>
      </c>
      <c r="I36" s="22">
        <f>+'Final 2'!S141</f>
        <v>0</v>
      </c>
      <c r="J36" s="22">
        <f>+'Final 1'!R141</f>
        <v>0</v>
      </c>
      <c r="K36" s="35">
        <f>+'Ekstra runde'!L141</f>
        <v>0</v>
      </c>
    </row>
    <row r="37" spans="1:11" x14ac:dyDescent="0.2">
      <c r="B37" s="7" t="str">
        <f>+Oversikt!B143</f>
        <v/>
      </c>
      <c r="C37">
        <f>+Oversikt!E143</f>
        <v>0</v>
      </c>
      <c r="D37" s="6">
        <f>+'Final 1'!L143</f>
        <v>0</v>
      </c>
      <c r="E37" s="15">
        <f>+'Final 2'!L143</f>
        <v>0</v>
      </c>
      <c r="F37" s="134">
        <f t="shared" si="3"/>
        <v>0</v>
      </c>
      <c r="G37" s="39" t="str">
        <f>IF(F37=LARGE($F$30:$F$37,1),1,IF(F37=LARGE($F$30:$F$37,2),2,IF(F37=LARGE($F$30:$F$37,3),3,"")))</f>
        <v/>
      </c>
      <c r="H37" s="110">
        <f>IF(Oversikt!B143="",,IF(OR(G37=1,G37=2,G37=3),,RANK(F37,F$30:F$37,0)))</f>
        <v>0</v>
      </c>
      <c r="I37" s="22">
        <f>+'Final 2'!S143</f>
        <v>0</v>
      </c>
      <c r="J37" s="22">
        <f>+'Final 1'!R143</f>
        <v>0</v>
      </c>
      <c r="K37" s="35">
        <f>+'Ekstra runde'!L143</f>
        <v>0</v>
      </c>
    </row>
    <row r="38" spans="1:11" ht="21" customHeight="1" x14ac:dyDescent="0.2">
      <c r="A38" s="21" t="str">
        <f>+Oversikt!A159</f>
        <v>Klasse 331 / 333 - Senior I og Senior III cupgraderte kvinner og menn</v>
      </c>
      <c r="B38" s="7"/>
      <c r="E38" s="15"/>
      <c r="F38" s="134">
        <f t="shared" si="3"/>
        <v>0</v>
      </c>
      <c r="K38" s="35"/>
    </row>
    <row r="39" spans="1:11" x14ac:dyDescent="0.2">
      <c r="A39" s="20">
        <v>1</v>
      </c>
      <c r="B39" s="7" t="str">
        <f>+Oversikt!B162</f>
        <v xml:space="preserve">Klaarika Siirak </v>
      </c>
      <c r="C39" t="str">
        <f>+Oversikt!E162</f>
        <v>Mudo</v>
      </c>
      <c r="D39" s="6">
        <f>+'Final 1'!L162</f>
        <v>6.6333333333333329</v>
      </c>
      <c r="E39" s="15">
        <f>+'Final 2'!L162</f>
        <v>6.9666666666666659</v>
      </c>
      <c r="F39" s="134">
        <f>SUM(D39:E39)</f>
        <v>13.599999999999998</v>
      </c>
      <c r="G39" s="195">
        <f>IF(F39=LARGE($F$39:$F$43,1),1,IF(F39=LARGE($F$39:$F$43,2),2,IF(F39=LARGE($F$39:$F$43,3),3,"")))</f>
        <v>1</v>
      </c>
      <c r="H39" s="110">
        <f>IF(Oversikt!B162="",,IF(OR(G39=1,G39=2,G39=3),,RANK(F39,F$39:F$43,0)))</f>
        <v>0</v>
      </c>
      <c r="I39" s="22">
        <f>+'Final 2'!S162</f>
        <v>20.9</v>
      </c>
      <c r="J39" s="22">
        <f>+'Final 1'!R162</f>
        <v>19.899999999999999</v>
      </c>
      <c r="K39" s="35">
        <f>+'Ekstra runde'!L162</f>
        <v>0</v>
      </c>
    </row>
    <row r="40" spans="1:11" x14ac:dyDescent="0.2">
      <c r="A40" s="20">
        <v>2</v>
      </c>
      <c r="B40" s="7" t="str">
        <f>+Oversikt!B161</f>
        <v xml:space="preserve">Rafael Golan Ronen </v>
      </c>
      <c r="C40" t="str">
        <f>+Oversikt!E161</f>
        <v>Nesodden Tae Kwon-Do Klubb</v>
      </c>
      <c r="D40" s="6">
        <f>+'Final 1'!L161</f>
        <v>6.2333333333333343</v>
      </c>
      <c r="E40" s="15">
        <f>+'Final 2'!L161</f>
        <v>6.333333333333333</v>
      </c>
      <c r="F40" s="134">
        <f>SUM(D40:E40)</f>
        <v>12.566666666666666</v>
      </c>
      <c r="G40" s="195">
        <f>IF(F40=LARGE($F$39:$F$43,1),1,IF(F40=LARGE($F$39:$F$43,2),2,IF(F40=LARGE($F$39:$F$43,3),3,"")))</f>
        <v>2</v>
      </c>
      <c r="H40" s="110">
        <f>IF(Oversikt!B161="",,IF(OR(G40=1,G40=2,G40=3),,RANK(F40,F$39:F$43,0)))</f>
        <v>0</v>
      </c>
      <c r="I40" s="22">
        <f>+'Final 2'!S161</f>
        <v>19</v>
      </c>
      <c r="J40" s="22">
        <f>+'Final 1'!R161</f>
        <v>18.700000000000003</v>
      </c>
      <c r="K40" s="35">
        <f>+'Ekstra runde'!L161</f>
        <v>0</v>
      </c>
    </row>
    <row r="41" spans="1:11" x14ac:dyDescent="0.2">
      <c r="A41" s="20">
        <v>3</v>
      </c>
      <c r="B41" s="7" t="str">
        <f>+Oversikt!B160</f>
        <v xml:space="preserve">Atle Nilsen Kim </v>
      </c>
      <c r="C41" t="str">
        <f>+Oversikt!E160</f>
        <v>Keum Gang Taekwondo - St.hanshaugen</v>
      </c>
      <c r="D41" s="6">
        <f>+'Final 1'!L160</f>
        <v>5.7333333333333334</v>
      </c>
      <c r="E41" s="15">
        <f>+'Final 2'!L160</f>
        <v>5.6333333333333329</v>
      </c>
      <c r="F41" s="134">
        <f>SUM(D41:E41)</f>
        <v>11.366666666666667</v>
      </c>
      <c r="G41" s="195">
        <f>IF(F41=LARGE($F$39:$F$43,1),1,IF(F41=LARGE($F$39:$F$43,2),2,IF(F41=LARGE($F$39:$F$43,3),3,"")))</f>
        <v>3</v>
      </c>
      <c r="H41" s="110">
        <f>IF(Oversikt!B160="",,IF(OR(G41=1,G41=2,G41=3),,RANK(F41,F$39:F$43,0)))</f>
        <v>0</v>
      </c>
      <c r="I41" s="22">
        <f>+'Final 2'!S160</f>
        <v>16.899999999999999</v>
      </c>
      <c r="J41" s="22">
        <f>+'Final 1'!R160</f>
        <v>17.2</v>
      </c>
      <c r="K41" s="35">
        <f>+'Ekstra runde'!L160</f>
        <v>0</v>
      </c>
    </row>
    <row r="42" spans="1:11" x14ac:dyDescent="0.2">
      <c r="B42" s="7" t="str">
        <f>+Oversikt!B163</f>
        <v/>
      </c>
      <c r="C42">
        <f>+Oversikt!E163</f>
        <v>0</v>
      </c>
      <c r="D42" s="6">
        <f>+'Final 1'!L163</f>
        <v>0</v>
      </c>
      <c r="E42" s="15">
        <f>+'Final 2'!L163</f>
        <v>0</v>
      </c>
      <c r="F42" s="134">
        <f t="shared" si="3"/>
        <v>0</v>
      </c>
      <c r="G42" s="39" t="str">
        <f>IF(F42=LARGE($F$39:$F$43,1),1,IF(F42=LARGE($F$39:$F$43,2),2,IF(F42=LARGE($F$39:$F$43,3),3,"")))</f>
        <v/>
      </c>
      <c r="H42" s="110">
        <f>IF(Oversikt!B163="",,IF(OR(G42=1,G42=2,G42=3),,RANK(F42,F$39:F$43,0)))</f>
        <v>0</v>
      </c>
      <c r="I42" s="22">
        <f>+'Final 2'!S163</f>
        <v>0</v>
      </c>
      <c r="J42" s="22">
        <f>+'Final 1'!R163</f>
        <v>0</v>
      </c>
      <c r="K42" s="35">
        <f>+'Ekstra runde'!L163</f>
        <v>0</v>
      </c>
    </row>
    <row r="43" spans="1:11" x14ac:dyDescent="0.2">
      <c r="B43" s="7" t="str">
        <f>+Oversikt!B164</f>
        <v/>
      </c>
      <c r="C43">
        <f>+Oversikt!E164</f>
        <v>0</v>
      </c>
      <c r="D43" s="6">
        <f>+'Final 1'!L164</f>
        <v>0</v>
      </c>
      <c r="E43" s="15">
        <f>+'Final 2'!L164</f>
        <v>0</v>
      </c>
      <c r="F43" s="134">
        <f t="shared" si="3"/>
        <v>0</v>
      </c>
      <c r="G43" s="39" t="str">
        <f>IF(F43=LARGE($F$39:$F$43,1),1,IF(F43=LARGE($F$39:$F$43,2),2,IF(F43=LARGE($F$39:$F$43,3),3,"")))</f>
        <v/>
      </c>
      <c r="H43" s="110">
        <f>IF(Oversikt!B164="",,IF(OR(G43=1,G43=2,G43=3),,RANK(F43,F$39:F$43,0)))</f>
        <v>0</v>
      </c>
      <c r="I43" s="22">
        <f>+'Final 2'!S164</f>
        <v>0</v>
      </c>
      <c r="J43" s="22">
        <f>+'Final 1'!R164</f>
        <v>0</v>
      </c>
      <c r="K43" s="35">
        <f>+'Ekstra runde'!L164</f>
        <v>0</v>
      </c>
    </row>
    <row r="44" spans="1:11" ht="21" customHeight="1" x14ac:dyDescent="0.2">
      <c r="A44" s="21" t="str">
        <f>+Oversikt!A185</f>
        <v>Klasse 170/270 - Ungdom og Junior - dangraderte gutter</v>
      </c>
      <c r="B44" s="7"/>
      <c r="E44" s="15"/>
      <c r="F44" s="134">
        <f t="shared" si="3"/>
        <v>0</v>
      </c>
      <c r="K44" s="35"/>
    </row>
    <row r="45" spans="1:11" x14ac:dyDescent="0.2">
      <c r="A45" s="20">
        <v>1</v>
      </c>
      <c r="B45" s="7" t="str">
        <f>+Oversikt!B190</f>
        <v xml:space="preserve">Khoa Le Dahn </v>
      </c>
      <c r="C45" t="str">
        <f>+Oversikt!E190</f>
        <v>Oslo Nord Taekwondo klubb</v>
      </c>
      <c r="D45" s="6">
        <f>+'Final 1'!L190</f>
        <v>6.9333333333333336</v>
      </c>
      <c r="E45" s="15">
        <f>+'Final 2'!L190</f>
        <v>7.1333333333333329</v>
      </c>
      <c r="F45" s="134">
        <f>SUM(D45:E45)</f>
        <v>14.066666666666666</v>
      </c>
      <c r="G45" s="195">
        <f>IF(F45=LARGE($F$45:$F$52,1),1,IF(F45=LARGE($F$45:$F$52,2),2,IF(F45=LARGE($F$45:$F$52,3),3,"")))</f>
        <v>1</v>
      </c>
      <c r="H45" s="110">
        <f>IF(Oversikt!B190="",,IF(OR(G45=1,G45=2,G45=3),,RANK(F45,F$45:F$52,0)))</f>
        <v>0</v>
      </c>
      <c r="I45" s="22">
        <f>+'Final 2'!S190</f>
        <v>21.4</v>
      </c>
      <c r="J45" s="22">
        <f>+'Final 1'!R190</f>
        <v>20.8</v>
      </c>
      <c r="K45" s="35">
        <f>+'Ekstra runde'!L190</f>
        <v>0</v>
      </c>
    </row>
    <row r="46" spans="1:11" x14ac:dyDescent="0.2">
      <c r="A46" s="20">
        <v>2</v>
      </c>
      <c r="B46" s="7" t="str">
        <f>+Oversikt!B186</f>
        <v xml:space="preserve">Danny Dang </v>
      </c>
      <c r="C46" t="str">
        <f>+Oversikt!E186</f>
        <v>Hwa Rang Team Drammen</v>
      </c>
      <c r="D46" s="6">
        <f>+'Final 1'!L186</f>
        <v>6.6333333333333329</v>
      </c>
      <c r="E46" s="15">
        <f>+'Final 2'!L186</f>
        <v>6.9666666666666659</v>
      </c>
      <c r="F46" s="134">
        <f>SUM(D46:E46)</f>
        <v>13.599999999999998</v>
      </c>
      <c r="G46" s="195">
        <f>IF(F46=LARGE($F$45:$F$52,1),1,IF(F46=LARGE($F$45:$F$52,2),2,IF(F46=LARGE($F$45:$F$52,3),3,"")))</f>
        <v>2</v>
      </c>
      <c r="H46" s="110">
        <f>IF(Oversikt!B186="",,IF(OR(G46=1,G46=2,G46=3),,RANK(F46,F$45:F$52,0)))</f>
        <v>0</v>
      </c>
      <c r="I46" s="22">
        <f>+'Final 2'!S186</f>
        <v>20.9</v>
      </c>
      <c r="J46" s="22">
        <f>+'Final 1'!R186</f>
        <v>19.899999999999999</v>
      </c>
      <c r="K46" s="35">
        <f>+'Ekstra runde'!L186</f>
        <v>0</v>
      </c>
    </row>
    <row r="47" spans="1:11" x14ac:dyDescent="0.2">
      <c r="A47" s="20">
        <v>3</v>
      </c>
      <c r="B47" s="7" t="str">
        <f>+Oversikt!B192</f>
        <v>Brage Moberg</v>
      </c>
      <c r="C47">
        <f>+Oversikt!E192</f>
        <v>0</v>
      </c>
      <c r="D47" s="6">
        <f>+'Final 1'!L192</f>
        <v>6.7666666666666666</v>
      </c>
      <c r="E47" s="15">
        <f>+'Final 2'!L192</f>
        <v>6.833333333333333</v>
      </c>
      <c r="F47" s="134">
        <f>SUM(D47:E47)</f>
        <v>13.6</v>
      </c>
      <c r="G47" s="195">
        <f>IF(F47=LARGE($F$45:$F$52,1),1,IF(F47=LARGE($F$45:$F$52,2),2,IF(F47=LARGE($F$45:$F$52,3),3,"")))</f>
        <v>2</v>
      </c>
      <c r="H47" s="110">
        <f>IF(Oversikt!B192="",,IF(OR(G47=1,G47=2,G47=3),,RANK(F47,F$45:F$52,0)))</f>
        <v>0</v>
      </c>
      <c r="I47" s="22">
        <f>+'Final 2'!S192</f>
        <v>20.5</v>
      </c>
      <c r="J47" s="22">
        <f>+'Final 1'!R192</f>
        <v>20.3</v>
      </c>
      <c r="K47" s="35">
        <f>+'Ekstra runde'!L192</f>
        <v>0</v>
      </c>
    </row>
    <row r="48" spans="1:11" x14ac:dyDescent="0.2">
      <c r="A48" s="20">
        <v>4</v>
      </c>
      <c r="B48" s="7" t="str">
        <f>+Oversikt!B188</f>
        <v xml:space="preserve">Sune Østli </v>
      </c>
      <c r="C48" t="str">
        <f>+Oversikt!E188</f>
        <v>Mudo</v>
      </c>
      <c r="D48" s="6">
        <f>+'Final 1'!L188</f>
        <v>6.6999999999999993</v>
      </c>
      <c r="E48" s="15">
        <f>+'Final 2'!L188</f>
        <v>6.8666666666666671</v>
      </c>
      <c r="F48" s="134">
        <f>SUM(D48:E48)</f>
        <v>13.566666666666666</v>
      </c>
      <c r="G48" s="39" t="str">
        <f>IF(F48=LARGE($F$45:$F$52,1),1,IF(F48=LARGE($F$45:$F$52,2),2,IF(F48=LARGE($F$45:$F$52,3),3,"")))</f>
        <v/>
      </c>
      <c r="H48" s="110">
        <f>IF(Oversikt!B188="",,IF(OR(G48=1,G48=2,G48=3),,RANK(F48,F$45:F$52,0)))</f>
        <v>4</v>
      </c>
      <c r="I48" s="22">
        <f>+'Final 2'!S188</f>
        <v>20.6</v>
      </c>
      <c r="J48" s="22">
        <f>+'Final 1'!R188</f>
        <v>20.099999999999998</v>
      </c>
      <c r="K48" s="35">
        <f>+'Ekstra runde'!L188</f>
        <v>0</v>
      </c>
    </row>
    <row r="49" spans="1:11" x14ac:dyDescent="0.2">
      <c r="A49" s="20">
        <v>5</v>
      </c>
      <c r="B49" s="7" t="str">
        <f>+Oversikt!B187</f>
        <v xml:space="preserve">Vincent Quach </v>
      </c>
      <c r="C49" t="str">
        <f>+Oversikt!E187</f>
        <v>Hwa Rang Team Drammen</v>
      </c>
      <c r="D49" s="6">
        <f>+'Final 1'!L187</f>
        <v>6.5666666666666664</v>
      </c>
      <c r="E49" s="15">
        <f>+'Final 2'!L187</f>
        <v>6.833333333333333</v>
      </c>
      <c r="F49" s="134">
        <f>SUM(D49:E49)</f>
        <v>13.399999999999999</v>
      </c>
      <c r="G49" s="39" t="str">
        <f>IF(F49=LARGE($F$45:$F$52,1),1,IF(F49=LARGE($F$45:$F$52,2),2,IF(F49=LARGE($F$45:$F$52,3),3,"")))</f>
        <v/>
      </c>
      <c r="H49" s="110">
        <f>IF(Oversikt!B187="",,IF(OR(G49=1,G49=2,G49=3),,RANK(F49,F$45:F$52,0)))</f>
        <v>5</v>
      </c>
      <c r="I49" s="22">
        <f>+'Final 2'!S187</f>
        <v>20.5</v>
      </c>
      <c r="J49" s="22">
        <f>+'Final 1'!R187</f>
        <v>19.7</v>
      </c>
      <c r="K49" s="35">
        <f>+'Ekstra runde'!L187</f>
        <v>0</v>
      </c>
    </row>
    <row r="50" spans="1:11" x14ac:dyDescent="0.2">
      <c r="A50" s="20">
        <v>6</v>
      </c>
      <c r="B50" s="7" t="str">
        <f>+Oversikt!B189</f>
        <v xml:space="preserve">Paal Anders Eilertsen </v>
      </c>
      <c r="C50" t="str">
        <f>+Oversikt!E189</f>
        <v>Oslo Nord Taekwondo klubb</v>
      </c>
      <c r="D50" s="6">
        <f>+'Final 1'!L189</f>
        <v>6.333333333333333</v>
      </c>
      <c r="E50" s="15">
        <f>+'Final 2'!L189</f>
        <v>6.666666666666667</v>
      </c>
      <c r="F50" s="134">
        <f>SUM(D50:E50)</f>
        <v>13</v>
      </c>
      <c r="G50" s="39" t="str">
        <f>IF(F50=LARGE($F$45:$F$52,1),1,IF(F50=LARGE($F$45:$F$52,2),2,IF(F50=LARGE($F$45:$F$52,3),3,"")))</f>
        <v/>
      </c>
      <c r="H50" s="110">
        <f>IF(Oversikt!B189="",,IF(OR(G50=1,G50=2,G50=3),,RANK(F50,F$45:F$52,0)))</f>
        <v>6</v>
      </c>
      <c r="I50" s="22">
        <f>+'Final 2'!S189</f>
        <v>20</v>
      </c>
      <c r="J50" s="22">
        <f>+'Final 1'!R189</f>
        <v>19</v>
      </c>
      <c r="K50" s="35">
        <f>+'Ekstra runde'!L189</f>
        <v>0</v>
      </c>
    </row>
    <row r="51" spans="1:11" x14ac:dyDescent="0.2">
      <c r="A51" s="20">
        <v>7</v>
      </c>
      <c r="B51" s="7" t="str">
        <f>+Oversikt!B191</f>
        <v>Vu Long Thanh</v>
      </c>
      <c r="C51" t="str">
        <f>+Oversikt!E191</f>
        <v>Mudo Lørenskog</v>
      </c>
      <c r="D51" s="6">
        <f>+'Final 1'!L191</f>
        <v>0</v>
      </c>
      <c r="E51" s="15">
        <f>+'Final 2'!L191</f>
        <v>0</v>
      </c>
      <c r="F51" s="134">
        <f>SUM(D51:E51)</f>
        <v>0</v>
      </c>
      <c r="G51" s="39" t="str">
        <f>IF(F51=LARGE($F$45:$F$52,1),1,IF(F51=LARGE($F$45:$F$52,2),2,IF(F51=LARGE($F$45:$F$52,3),3,"")))</f>
        <v/>
      </c>
      <c r="H51" s="110">
        <f>IF(Oversikt!B191="",,IF(OR(G51=1,G51=2,G51=3),,RANK(F51,F$45:F$52,0)))</f>
        <v>7</v>
      </c>
      <c r="I51" s="22">
        <f>+'Final 2'!S191</f>
        <v>0</v>
      </c>
      <c r="J51" s="22">
        <f>+'Final 1'!R191</f>
        <v>0</v>
      </c>
      <c r="K51" s="35">
        <f>+'Ekstra runde'!L191</f>
        <v>0</v>
      </c>
    </row>
    <row r="52" spans="1:11" x14ac:dyDescent="0.2">
      <c r="B52" s="7" t="str">
        <f>+Oversikt!B193</f>
        <v/>
      </c>
      <c r="C52">
        <f>+Oversikt!E193</f>
        <v>0</v>
      </c>
      <c r="D52" s="6">
        <f>+'Final 1'!L193</f>
        <v>0</v>
      </c>
      <c r="E52" s="15">
        <f>+'Final 2'!L193</f>
        <v>0</v>
      </c>
      <c r="F52" s="134">
        <f t="shared" si="3"/>
        <v>0</v>
      </c>
      <c r="G52" s="39" t="str">
        <f>IF(F52=LARGE($F$45:$F$52,1),1,IF(F52=LARGE($F$45:$F$52,2),2,IF(F52=LARGE($F$45:$F$52,3),3,"")))</f>
        <v/>
      </c>
      <c r="H52" s="110">
        <f>IF(Oversikt!B193="",,IF(OR(G52=1,G52=2,G52=3),,RANK(F52,F$45:F$52,0)))</f>
        <v>0</v>
      </c>
      <c r="I52" s="22">
        <f>+'Final 2'!S193</f>
        <v>0</v>
      </c>
      <c r="J52" s="22">
        <f>+'Final 1'!R193</f>
        <v>0</v>
      </c>
      <c r="K52" s="35">
        <f>+'Ekstra runde'!L193</f>
        <v>0</v>
      </c>
    </row>
    <row r="53" spans="1:11" ht="21" customHeight="1" x14ac:dyDescent="0.2">
      <c r="A53" s="21" t="str">
        <f>+Oversikt!A211</f>
        <v>Klasse 340/360 -  Senior I og Senior III - Kvinner dan</v>
      </c>
      <c r="B53" s="7"/>
      <c r="E53" s="15"/>
      <c r="F53" s="134">
        <f t="shared" ref="F53:F58" si="4">SUM(D53:E53)</f>
        <v>0</v>
      </c>
      <c r="K53" s="35"/>
    </row>
    <row r="54" spans="1:11" x14ac:dyDescent="0.2">
      <c r="A54" s="20">
        <v>1</v>
      </c>
      <c r="B54" s="7" t="str">
        <f>+Oversikt!B213</f>
        <v xml:space="preserve">Nina Bansal </v>
      </c>
      <c r="C54" t="str">
        <f>+Oversikt!E213</f>
        <v>Oslo Mudo Klubb - hovedkontor</v>
      </c>
      <c r="D54" s="6">
        <f>+'Final 1'!L213</f>
        <v>8</v>
      </c>
      <c r="E54" s="15">
        <f>+'Final 2'!L213</f>
        <v>8.1666666666666661</v>
      </c>
      <c r="F54" s="134">
        <f t="shared" si="4"/>
        <v>16.166666666666664</v>
      </c>
      <c r="G54" s="195">
        <f>IF(F54=LARGE($F$54:$F$57,1),1,IF(F54=LARGE($F$54:$F$57,2),2,IF(F54=LARGE($F$54:$F$57,3),3,"")))</f>
        <v>1</v>
      </c>
      <c r="H54" s="110">
        <f>IF(Oversikt!B213="",,IF(OR(G54=1,G54=2,G54=3),,RANK(F54,F$54:F$57,0)))</f>
        <v>0</v>
      </c>
      <c r="I54" s="22">
        <f>+'Final 2'!S213</f>
        <v>24.5</v>
      </c>
      <c r="J54" s="22">
        <f>+'Final 1'!R213</f>
        <v>24</v>
      </c>
      <c r="K54" s="35">
        <f>+'Ekstra runde'!L213</f>
        <v>0</v>
      </c>
    </row>
    <row r="55" spans="1:11" x14ac:dyDescent="0.2">
      <c r="A55" s="20">
        <v>2</v>
      </c>
      <c r="B55" s="7" t="str">
        <f>+Oversikt!B214</f>
        <v xml:space="preserve">Nathalie Holum </v>
      </c>
      <c r="C55" t="str">
        <f>+Oversikt!E214</f>
        <v>Ski Tae Kwon-Do Klubb</v>
      </c>
      <c r="D55" s="6">
        <f>+'Final 1'!L214</f>
        <v>7.7333333333333343</v>
      </c>
      <c r="E55" s="15">
        <f>+'Final 2'!L214</f>
        <v>7.6333333333333329</v>
      </c>
      <c r="F55" s="134">
        <f t="shared" si="4"/>
        <v>15.366666666666667</v>
      </c>
      <c r="G55" s="195">
        <f>IF(F55=LARGE($F$54:$F$57,1),1,IF(F55=LARGE($F$54:$F$57,2),2,IF(F55=LARGE($F$54:$F$57,3),3,"")))</f>
        <v>2</v>
      </c>
      <c r="H55" s="110">
        <f>IF(Oversikt!B214="",,IF(OR(G55=1,G55=2,G55=3),,RANK(F55,F$54:F$57,0)))</f>
        <v>0</v>
      </c>
      <c r="I55" s="22">
        <f>+'Final 2'!S214</f>
        <v>22.9</v>
      </c>
      <c r="J55" s="22">
        <f>+'Final 1'!R214</f>
        <v>23.200000000000003</v>
      </c>
      <c r="K55" s="35">
        <f>+'Ekstra runde'!L214</f>
        <v>0</v>
      </c>
    </row>
    <row r="56" spans="1:11" x14ac:dyDescent="0.2">
      <c r="A56" s="20">
        <v>3</v>
      </c>
      <c r="B56" s="7" t="str">
        <f>+Oversikt!B215</f>
        <v xml:space="preserve">Lillian Fossum </v>
      </c>
      <c r="C56" t="str">
        <f>+Oversikt!E215</f>
        <v>Hwa Rang Team Drammen</v>
      </c>
      <c r="D56" s="6">
        <f>+'Final 1'!L215</f>
        <v>7.1333333333333329</v>
      </c>
      <c r="E56" s="15">
        <f>+'Final 2'!L215</f>
        <v>7.2666666666666657</v>
      </c>
      <c r="F56" s="134">
        <f t="shared" si="4"/>
        <v>14.399999999999999</v>
      </c>
      <c r="G56" s="195">
        <f>IF(F56=LARGE($F$54:$F$57,1),1,IF(F56=LARGE($F$54:$F$57,2),2,IF(F56=LARGE($F$54:$F$57,3),3,"")))</f>
        <v>3</v>
      </c>
      <c r="H56" s="110">
        <f>IF(Oversikt!B215="",,IF(OR(G56=1,G56=2,G56=3),,RANK(F56,F$54:F$57,0)))</f>
        <v>0</v>
      </c>
      <c r="I56" s="22">
        <f>+'Final 2'!S215</f>
        <v>21.799999999999997</v>
      </c>
      <c r="J56" s="22">
        <f>+'Final 1'!R215</f>
        <v>21.4</v>
      </c>
      <c r="K56" s="35">
        <f>+'Ekstra runde'!L215</f>
        <v>0</v>
      </c>
    </row>
    <row r="57" spans="1:11" x14ac:dyDescent="0.2">
      <c r="B57" s="7" t="str">
        <f>+Oversikt!B216</f>
        <v/>
      </c>
      <c r="C57">
        <f>+Oversikt!E216</f>
        <v>0</v>
      </c>
      <c r="D57" s="6">
        <f>+'Final 1'!L216</f>
        <v>0</v>
      </c>
      <c r="E57" s="15">
        <f>+'Final 2'!L216</f>
        <v>0</v>
      </c>
      <c r="F57" s="134">
        <f t="shared" si="4"/>
        <v>0</v>
      </c>
      <c r="G57" s="39" t="str">
        <f>IF(F57=LARGE($F$54:$F$57,1),1,IF(F57=LARGE($F$54:$F$57,2),2,IF(F57=LARGE($F$54:$F$57,3),3,"")))</f>
        <v/>
      </c>
      <c r="H57" s="110">
        <f>IF(Oversikt!B216="",,IF(OR(G57=1,G57=2,G57=3),,RANK(F57,F$54:F$57,0)))</f>
        <v>0</v>
      </c>
      <c r="I57" s="22">
        <f>+'Final 2'!S216</f>
        <v>0</v>
      </c>
      <c r="J57" s="22">
        <f>+'Final 1'!R216</f>
        <v>0</v>
      </c>
      <c r="K57" s="35">
        <f>+'Ekstra runde'!L216</f>
        <v>0</v>
      </c>
    </row>
    <row r="58" spans="1:11" ht="21" customHeight="1" x14ac:dyDescent="0.2">
      <c r="A58" s="21" t="str">
        <f>+Oversikt!A237</f>
        <v>Klasse 370 / 380 / 390 - Senior I, II og III - Menn dan</v>
      </c>
      <c r="B58" s="7"/>
      <c r="E58" s="15"/>
      <c r="F58" s="134">
        <f t="shared" si="4"/>
        <v>0</v>
      </c>
      <c r="K58" s="35"/>
    </row>
    <row r="59" spans="1:11" x14ac:dyDescent="0.2">
      <c r="A59" s="20">
        <v>1</v>
      </c>
      <c r="B59" s="7" t="str">
        <f>+Oversikt!B239</f>
        <v xml:space="preserve">Joachim Wien </v>
      </c>
      <c r="C59" t="str">
        <f>+Oversikt!E239</f>
        <v>Hwa Rang Team Drammen</v>
      </c>
      <c r="D59" s="6">
        <f>+'Final 1'!L239</f>
        <v>8.2999999999999989</v>
      </c>
      <c r="E59" s="15">
        <f>+'Final 2'!L239</f>
        <v>8.3000000000000007</v>
      </c>
      <c r="F59" s="134">
        <f>SUM(D59:E59)</f>
        <v>16.600000000000001</v>
      </c>
      <c r="G59" s="195">
        <f>IF(F59=LARGE($F$59:$F$63,1),1,IF(F59=LARGE($F$59:$F$63,2),2,IF(F59=LARGE($F$59:$F$63,3),3,"")))</f>
        <v>1</v>
      </c>
      <c r="H59" s="110">
        <f>IF(Oversikt!B239="",,IF(OR(G59=1,G59=2,G59=3),,RANK(F59,F$59:F$63,0)))</f>
        <v>0</v>
      </c>
      <c r="I59" s="22">
        <f>+'Final 2'!S239</f>
        <v>24.900000000000002</v>
      </c>
      <c r="J59" s="22">
        <f>+'Final 1'!R239</f>
        <v>24.9</v>
      </c>
      <c r="K59" s="35">
        <f>+'Ekstra runde'!L239</f>
        <v>0</v>
      </c>
    </row>
    <row r="60" spans="1:11" x14ac:dyDescent="0.2">
      <c r="A60" s="20">
        <v>2</v>
      </c>
      <c r="B60" s="7" t="str">
        <f>+Oversikt!B240</f>
        <v xml:space="preserve">Ferhat Cabar </v>
      </c>
      <c r="C60" t="str">
        <f>+Oversikt!E240</f>
        <v>Chonkwon Vestli Taekwondo Klubb</v>
      </c>
      <c r="D60" s="6">
        <f>+'Final 1'!L240</f>
        <v>8.1</v>
      </c>
      <c r="E60" s="15">
        <f>+'Final 2'!L240</f>
        <v>7.7</v>
      </c>
      <c r="F60" s="134">
        <f>SUM(D60:E60)</f>
        <v>15.8</v>
      </c>
      <c r="G60" s="195">
        <f>IF(F60=LARGE($F$59:$F$63,1),1,IF(F60=LARGE($F$59:$F$63,2),2,IF(F60=LARGE($F$59:$F$63,3),3,"")))</f>
        <v>2</v>
      </c>
      <c r="H60" s="110">
        <f>IF(Oversikt!B240="",,IF(OR(G60=1,G60=2,G60=3),,RANK(F60,F$59:F$63,0)))</f>
        <v>0</v>
      </c>
      <c r="I60" s="22">
        <f>+'Final 2'!S240</f>
        <v>23.1</v>
      </c>
      <c r="J60" s="22">
        <f>+'Final 1'!R240</f>
        <v>24.299999999999997</v>
      </c>
      <c r="K60" s="35">
        <f>+'Ekstra runde'!L240</f>
        <v>0</v>
      </c>
    </row>
    <row r="61" spans="1:11" x14ac:dyDescent="0.2">
      <c r="A61" s="20">
        <v>3</v>
      </c>
      <c r="B61" s="7" t="str">
        <f>+Oversikt!B241</f>
        <v xml:space="preserve">Thien Hoang Phi </v>
      </c>
      <c r="C61" t="str">
        <f>+Oversikt!E241</f>
        <v>Oslo Nord Taekwondo klubb</v>
      </c>
      <c r="D61" s="6">
        <f>+'Final 1'!L241</f>
        <v>7.0666666666666664</v>
      </c>
      <c r="E61" s="15">
        <f>+'Final 2'!L241</f>
        <v>7.1333333333333329</v>
      </c>
      <c r="F61" s="134">
        <f>SUM(D61:E61)</f>
        <v>14.2</v>
      </c>
      <c r="G61" s="195">
        <f>IF(F61=LARGE($F$59:$F$63,1),1,IF(F61=LARGE($F$59:$F$63,2),2,IF(F61=LARGE($F$59:$F$63,3),3,"")))</f>
        <v>3</v>
      </c>
      <c r="H61" s="110">
        <f>IF(Oversikt!B241="",,IF(OR(G61=1,G61=2,G61=3),,RANK(F61,F$59:F$63,0)))</f>
        <v>0</v>
      </c>
      <c r="I61" s="22">
        <f>+'Final 2'!S241</f>
        <v>21.4</v>
      </c>
      <c r="J61" s="22">
        <f>+'Final 1'!R241</f>
        <v>21.2</v>
      </c>
      <c r="K61" s="35">
        <f>+'Ekstra runde'!L241</f>
        <v>0</v>
      </c>
    </row>
    <row r="62" spans="1:11" x14ac:dyDescent="0.2">
      <c r="A62" s="20">
        <v>4</v>
      </c>
      <c r="B62" s="7" t="str">
        <f>+Oversikt!B243</f>
        <v>Evald Nergaard</v>
      </c>
      <c r="C62" t="str">
        <f>+Oversikt!E243</f>
        <v>Solør Tae Kwondoklubb</v>
      </c>
      <c r="D62" s="6">
        <f>+'Final 1'!L243</f>
        <v>6.5</v>
      </c>
      <c r="E62" s="15">
        <f>+'Final 2'!L243</f>
        <v>7.0333333333333341</v>
      </c>
      <c r="F62" s="134">
        <f>SUM(D62:E62)</f>
        <v>13.533333333333335</v>
      </c>
      <c r="G62" s="195" t="str">
        <f>IF(F62=LARGE($F$59:$F$63,1),1,IF(F62=LARGE($F$59:$F$63,2),2,IF(F62=LARGE($F$59:$F$63,3),3,"")))</f>
        <v/>
      </c>
      <c r="H62" s="110">
        <f>IF(Oversikt!B243="",,IF(OR(G62=1,G62=2,G62=3),,RANK(F62,F$59:F$63,0)))</f>
        <v>4</v>
      </c>
      <c r="I62" s="22">
        <f>+'Final 2'!S243</f>
        <v>21.1</v>
      </c>
      <c r="J62" s="22">
        <f>+'Final 1'!R243</f>
        <v>19.5</v>
      </c>
      <c r="K62" s="35">
        <f>+'Ekstra runde'!L243</f>
        <v>0</v>
      </c>
    </row>
    <row r="63" spans="1:11" x14ac:dyDescent="0.2">
      <c r="A63" s="20">
        <v>5</v>
      </c>
      <c r="B63" s="7" t="str">
        <f>+Oversikt!B238</f>
        <v>Joakim Nilsen</v>
      </c>
      <c r="C63" t="str">
        <f>+Oversikt!E238</f>
        <v>Hwa Rang Team Drammen</v>
      </c>
      <c r="D63" s="6">
        <f>+'Final 1'!L238</f>
        <v>6.5999999999999988</v>
      </c>
      <c r="E63" s="15">
        <f>+'Final 2'!L238</f>
        <v>6.5333333333333341</v>
      </c>
      <c r="F63" s="134">
        <f>SUM(D63:E63)</f>
        <v>13.133333333333333</v>
      </c>
      <c r="G63" s="195" t="str">
        <f>IF(F63=LARGE($F$59:$F$63,1),1,IF(F63=LARGE($F$59:$F$63,2),2,IF(F63=LARGE($F$59:$F$63,3),3,"")))</f>
        <v/>
      </c>
      <c r="H63" s="110">
        <f>IF(Oversikt!B238="",,IF(OR(G63=1,G63=2,G63=3),,RANK(F63,F$59:F$63,0)))</f>
        <v>5</v>
      </c>
      <c r="I63" s="22">
        <f>+'Final 2'!S238</f>
        <v>19.600000000000001</v>
      </c>
      <c r="J63" s="22">
        <f>+'Final 1'!R238</f>
        <v>19.799999999999997</v>
      </c>
      <c r="K63" s="35">
        <f>+'Ekstra runde'!L238</f>
        <v>0</v>
      </c>
    </row>
    <row r="64" spans="1:11" ht="21" customHeight="1" x14ac:dyDescent="0.2">
      <c r="A64" s="21" t="str">
        <f>+Oversikt!A263</f>
        <v>Klasse 400 / 450 - Mix Par</v>
      </c>
      <c r="B64" s="7"/>
      <c r="E64" s="15"/>
      <c r="F64" s="134">
        <f t="shared" ref="F64:F79" si="5">SUM(D64:E64)</f>
        <v>0</v>
      </c>
      <c r="G64" s="196"/>
      <c r="K64" s="35"/>
    </row>
    <row r="65" spans="1:11" x14ac:dyDescent="0.2">
      <c r="A65" s="20">
        <v>1</v>
      </c>
      <c r="B65" s="7" t="str">
        <f>+Oversikt!B266</f>
        <v xml:space="preserve">Dang og Fossum </v>
      </c>
      <c r="C65" t="str">
        <f>+Oversikt!E266</f>
        <v>Hwa Rang Team Drammen</v>
      </c>
      <c r="D65" s="6">
        <f>+'Final 1'!L266</f>
        <v>6.666666666666667</v>
      </c>
      <c r="E65" s="15">
        <f>+'Final 2'!L266</f>
        <v>6.7666666666666657</v>
      </c>
      <c r="F65" s="134">
        <f>SUM(D65:E65)</f>
        <v>13.433333333333334</v>
      </c>
      <c r="G65" s="195">
        <f>IF(F65=LARGE($F$65:$F$70,1),1,IF(F65=LARGE($F$65:$F$70,2),2,IF(F65=LARGE($F$65:$F$70,3),3,"")))</f>
        <v>1</v>
      </c>
      <c r="H65" s="110">
        <f>IF(Oversikt!B266="",,IF(OR(G65=1,G65=2,G65=3),,RANK(F65,F$65:F$70,0)))</f>
        <v>0</v>
      </c>
      <c r="I65" s="22">
        <f>+'Final 2'!S266</f>
        <v>20.299999999999997</v>
      </c>
      <c r="J65" s="22">
        <f>+'Final 1'!R266</f>
        <v>20</v>
      </c>
      <c r="K65" s="35">
        <f>+'Ekstra runde'!L266</f>
        <v>0</v>
      </c>
    </row>
    <row r="66" spans="1:11" x14ac:dyDescent="0.2">
      <c r="A66" s="20">
        <v>2</v>
      </c>
      <c r="B66" s="7" t="str">
        <f>+Oversikt!B265</f>
        <v xml:space="preserve">Bibi og Tran </v>
      </c>
      <c r="C66" t="str">
        <f>+Oversikt!E265</f>
        <v>Oslo Nord Taekwondo klubb</v>
      </c>
      <c r="D66" s="6">
        <f>+'Final 1'!L265</f>
        <v>6.5</v>
      </c>
      <c r="E66" s="15">
        <f>+'Final 2'!L265</f>
        <v>6.833333333333333</v>
      </c>
      <c r="F66" s="134">
        <f>SUM(D66:E66)</f>
        <v>13.333333333333332</v>
      </c>
      <c r="G66" s="195">
        <f>IF(F66=LARGE($F$65:$F$70,1),1,IF(F66=LARGE($F$65:$F$70,2),2,IF(F66=LARGE($F$65:$F$70,3),3,"")))</f>
        <v>2</v>
      </c>
      <c r="H66" s="110">
        <f>IF(Oversikt!B265="",,IF(OR(G66=1,G66=2,G66=3),,RANK(F66,F$65:F$70,0)))</f>
        <v>0</v>
      </c>
      <c r="I66" s="22">
        <f>+'Final 2'!S265</f>
        <v>20.5</v>
      </c>
      <c r="J66" s="22">
        <f>+'Final 1'!R265</f>
        <v>19.5</v>
      </c>
      <c r="K66" s="35">
        <f>+'Ekstra runde'!L265</f>
        <v>0</v>
      </c>
    </row>
    <row r="67" spans="1:11" x14ac:dyDescent="0.2">
      <c r="A67" s="20">
        <v>3</v>
      </c>
      <c r="B67" s="7" t="str">
        <f>+Oversikt!B268</f>
        <v xml:space="preserve">Finsrud og Ngo </v>
      </c>
      <c r="C67" t="str">
        <f>+Oversikt!E268</f>
        <v>Hwa Rang Team Drammen</v>
      </c>
      <c r="D67" s="6">
        <f>+'Final 1'!L268</f>
        <v>6.6000000000000005</v>
      </c>
      <c r="E67" s="15">
        <f>+'Final 2'!L268</f>
        <v>6.7</v>
      </c>
      <c r="F67" s="134">
        <f>SUM(D67:E67)</f>
        <v>13.3</v>
      </c>
      <c r="G67" s="195">
        <f>IF(F67=LARGE($F$65:$F$70,1),1,IF(F67=LARGE($F$65:$F$70,2),2,IF(F67=LARGE($F$65:$F$70,3),3,"")))</f>
        <v>3</v>
      </c>
      <c r="H67" s="110">
        <f>IF(Oversikt!B268="",,IF(OR(G67=1,G67=2,G67=3),,RANK(F67,F$65:F$70,0)))</f>
        <v>0</v>
      </c>
      <c r="I67" s="22">
        <f>+'Final 2'!S268</f>
        <v>20.100000000000001</v>
      </c>
      <c r="J67" s="22">
        <f>+'Final 1'!R268</f>
        <v>19.8</v>
      </c>
      <c r="K67" s="35">
        <f>+'Ekstra runde'!L268</f>
        <v>0</v>
      </c>
    </row>
    <row r="68" spans="1:11" x14ac:dyDescent="0.2">
      <c r="A68" s="20">
        <v>4</v>
      </c>
      <c r="B68" s="7" t="str">
        <f>+Oversikt!B267</f>
        <v xml:space="preserve">Fossum og Nilsen </v>
      </c>
      <c r="C68" t="str">
        <f>+Oversikt!E267</f>
        <v>Hwa Rang Team Drammen</v>
      </c>
      <c r="D68" s="6">
        <f>+'Final 1'!L267</f>
        <v>6.6333333333333329</v>
      </c>
      <c r="E68" s="15">
        <f>+'Final 2'!L267</f>
        <v>6.3666666666666671</v>
      </c>
      <c r="F68" s="134">
        <f>SUM(D68:E68)</f>
        <v>13</v>
      </c>
      <c r="G68" s="195" t="str">
        <f>IF(F68=LARGE($F$65:$F$70,1),1,IF(F68=LARGE($F$65:$F$70,2),2,IF(F68=LARGE($F$65:$F$70,3),3,"")))</f>
        <v/>
      </c>
      <c r="H68" s="110">
        <f>IF(Oversikt!B267="",,IF(OR(G68=1,G68=2,G68=3),,RANK(F68,F$65:F$70,0)))</f>
        <v>4</v>
      </c>
      <c r="I68" s="22">
        <f>+'Final 2'!S267</f>
        <v>19.100000000000001</v>
      </c>
      <c r="J68" s="22">
        <f>+'Final 1'!R267</f>
        <v>19.899999999999999</v>
      </c>
      <c r="K68" s="35">
        <f>+'Ekstra runde'!L267</f>
        <v>0</v>
      </c>
    </row>
    <row r="69" spans="1:11" x14ac:dyDescent="0.2">
      <c r="A69" s="20">
        <v>5</v>
      </c>
      <c r="B69" s="7" t="str">
        <f>+Oversikt!B264</f>
        <v xml:space="preserve">Nilsen og Tellnes </v>
      </c>
      <c r="C69" t="str">
        <f>+Oversikt!E264</f>
        <v>Keum Gang Taekwondo - St.hanshaugen</v>
      </c>
      <c r="D69" s="6">
        <f>+'Final 1'!L264</f>
        <v>5.4666666666666659</v>
      </c>
      <c r="E69" s="15">
        <f>+'Final 2'!L264</f>
        <v>6.3666666666666671</v>
      </c>
      <c r="F69" s="134">
        <f>SUM(D69:E69)</f>
        <v>11.833333333333332</v>
      </c>
      <c r="G69" s="195" t="str">
        <f>IF(F69=LARGE($F$65:$F$70,1),1,IF(F69=LARGE($F$65:$F$70,2),2,IF(F69=LARGE($F$65:$F$70,3),3,"")))</f>
        <v/>
      </c>
      <c r="H69" s="110">
        <f>IF(Oversikt!B264="",,IF(OR(G69=1,G69=2,G69=3),,RANK(F69,F$65:F$70,0)))</f>
        <v>5</v>
      </c>
      <c r="I69" s="22">
        <f>+'Final 2'!S264</f>
        <v>19.100000000000001</v>
      </c>
      <c r="J69" s="22">
        <f>+'Final 1'!R264</f>
        <v>16.399999999999999</v>
      </c>
      <c r="K69" s="35">
        <f>+'Ekstra runde'!L264</f>
        <v>0</v>
      </c>
    </row>
    <row r="70" spans="1:11" x14ac:dyDescent="0.2">
      <c r="B70" s="7" t="str">
        <f>+Oversikt!B269</f>
        <v/>
      </c>
      <c r="C70">
        <f>+Oversikt!E269</f>
        <v>0</v>
      </c>
      <c r="D70" s="6">
        <f>+'Final 1'!L269</f>
        <v>0</v>
      </c>
      <c r="E70" s="15">
        <f>+'Final 2'!L269</f>
        <v>0</v>
      </c>
      <c r="F70" s="134">
        <f t="shared" si="5"/>
        <v>0</v>
      </c>
      <c r="G70" s="195" t="str">
        <f>IF(F70=LARGE($F$65:$F$70,1),1,IF(F70=LARGE($F$65:$F$70,2),2,IF(F70=LARGE($F$65:$F$70,3),3,"")))</f>
        <v/>
      </c>
      <c r="H70" s="110">
        <f>IF(Oversikt!B269="",,IF(OR(G70=1,G70=2,G70=3),,RANK(F70,F$65:F$70,0)))</f>
        <v>0</v>
      </c>
      <c r="I70" s="22">
        <f>+'Final 2'!S269</f>
        <v>0</v>
      </c>
      <c r="J70" s="22">
        <f>+'Final 1'!R269</f>
        <v>0</v>
      </c>
      <c r="K70" s="35">
        <f>+'Ekstra runde'!L269</f>
        <v>0</v>
      </c>
    </row>
    <row r="71" spans="1:11" ht="21" customHeight="1" x14ac:dyDescent="0.2">
      <c r="A71" s="21" t="str">
        <f>+Oversikt!A289</f>
        <v>Klasse 200 / 210 - Junior - Jenter Cup</v>
      </c>
      <c r="B71" s="7"/>
      <c r="E71" s="15"/>
      <c r="F71" s="134">
        <f t="shared" si="5"/>
        <v>0</v>
      </c>
      <c r="G71" s="196"/>
      <c r="K71" s="35"/>
    </row>
    <row r="72" spans="1:11" x14ac:dyDescent="0.2">
      <c r="A72" s="20">
        <v>1</v>
      </c>
      <c r="B72" s="7" t="str">
        <f>+Oversikt!B292</f>
        <v>Hua  Tuva</v>
      </c>
      <c r="C72" t="str">
        <f>+Oversikt!E292</f>
        <v>Keum Gang Taekwondo - St.hanshaugen</v>
      </c>
      <c r="D72" s="6">
        <f>+'Final 1'!L292</f>
        <v>6.6333333333333329</v>
      </c>
      <c r="E72" s="15">
        <f>+'Final 2'!L292</f>
        <v>6.7666666666666666</v>
      </c>
      <c r="F72" s="134">
        <f>SUM(D72:E72)</f>
        <v>13.399999999999999</v>
      </c>
      <c r="G72" s="195">
        <f>IF(F72=LARGE($F$72:$F$79,1),1,IF(F72=LARGE($F$72:$F$79,2),2,IF(F72=LARGE($F$72:$F$79,3),3,"")))</f>
        <v>1</v>
      </c>
      <c r="H72" s="110">
        <f>IF(Oversikt!B292="",,IF(OR(G72=1,G72=2,G72=3),,RANK(F72,F$72:F$79,0)))</f>
        <v>0</v>
      </c>
      <c r="I72" s="22">
        <f>+'Final 2'!S292</f>
        <v>20.3</v>
      </c>
      <c r="J72" s="22">
        <f>+'Final 1'!R292</f>
        <v>19.899999999999999</v>
      </c>
      <c r="K72" s="35">
        <f>+'Ekstra runde'!L292</f>
        <v>0</v>
      </c>
    </row>
    <row r="73" spans="1:11" x14ac:dyDescent="0.2">
      <c r="A73" s="20">
        <v>2</v>
      </c>
      <c r="B73" s="7" t="str">
        <f>+Oversikt!B290</f>
        <v>Thi Trang Tran  Than</v>
      </c>
      <c r="C73" t="str">
        <f>+Oversikt!E290</f>
        <v>Chonkwon Vestli Taekwondo Klubb</v>
      </c>
      <c r="D73" s="6">
        <f>+'Final 1'!L290</f>
        <v>6.4333333333333336</v>
      </c>
      <c r="E73" s="15">
        <f>+'Final 2'!L290</f>
        <v>6.6333333333333329</v>
      </c>
      <c r="F73" s="134">
        <f>SUM(D73:E73)</f>
        <v>13.066666666666666</v>
      </c>
      <c r="G73" s="195">
        <f>IF(F73=LARGE($F$72:$F$79,1),1,IF(F73=LARGE($F$72:$F$79,2),2,IF(F73=LARGE($F$72:$F$79,3),3,"")))</f>
        <v>2</v>
      </c>
      <c r="H73" s="110">
        <f>IF(Oversikt!B290="",,IF(OR(G73=1,G73=2,G73=3),,RANK(F73,F$72:F$79,0)))</f>
        <v>0</v>
      </c>
      <c r="I73" s="22">
        <f>+'Final 2'!S290</f>
        <v>19.899999999999999</v>
      </c>
      <c r="J73" s="22">
        <f>+'Final 1'!R290</f>
        <v>19.3</v>
      </c>
      <c r="K73" s="35">
        <f>+'Ekstra runde'!L290</f>
        <v>0</v>
      </c>
    </row>
    <row r="74" spans="1:11" x14ac:dyDescent="0.2">
      <c r="A74" s="20">
        <v>3</v>
      </c>
      <c r="B74" s="7" t="str">
        <f>+Oversikt!B291</f>
        <v>Heggedal  Rikke</v>
      </c>
      <c r="C74" t="str">
        <f>+Oversikt!E291</f>
        <v>Hamar Taekwondo Klubb</v>
      </c>
      <c r="D74" s="6">
        <f>+'Final 1'!L291</f>
        <v>5.7666666666666666</v>
      </c>
      <c r="E74" s="15">
        <f>+'Final 2'!L291</f>
        <v>6.7</v>
      </c>
      <c r="F74" s="134">
        <f>SUM(D74:E74)</f>
        <v>12.466666666666667</v>
      </c>
      <c r="G74" s="195">
        <f>IF(F74=LARGE($F$72:$F$79,1),1,IF(F74=LARGE($F$72:$F$79,2),2,IF(F74=LARGE($F$72:$F$79,3),3,"")))</f>
        <v>3</v>
      </c>
      <c r="H74" s="110">
        <f>IF(Oversikt!B291="",,IF(OR(G74=1,G74=2,G74=3),,RANK(F74,F$72:F$79,0)))</f>
        <v>0</v>
      </c>
      <c r="I74" s="22">
        <f>+'Final 2'!S291</f>
        <v>20.100000000000001</v>
      </c>
      <c r="J74" s="22">
        <f>+'Final 1'!R291</f>
        <v>17.3</v>
      </c>
      <c r="K74" s="35">
        <f>+'Ekstra runde'!L291</f>
        <v>0</v>
      </c>
    </row>
    <row r="75" spans="1:11" x14ac:dyDescent="0.2">
      <c r="A75" s="20">
        <v>4</v>
      </c>
      <c r="B75" s="7" t="str">
        <f>+Oversikt!B293</f>
        <v xml:space="preserve">Aisha Bibi </v>
      </c>
      <c r="C75" t="str">
        <f>+Oversikt!E293</f>
        <v>Oslo Nord Taekwondo klubb</v>
      </c>
      <c r="D75" s="6">
        <f>+'Final 1'!L293</f>
        <v>6.1333333333333329</v>
      </c>
      <c r="E75" s="15">
        <f>+'Final 2'!L293</f>
        <v>6.2666666666666666</v>
      </c>
      <c r="F75" s="134">
        <f>SUM(D75:E75)</f>
        <v>12.399999999999999</v>
      </c>
      <c r="G75" s="195" t="str">
        <f>IF(F75=LARGE($F$72:$F$79,1),1,IF(F75=LARGE($F$72:$F$79,2),2,IF(F75=LARGE($F$72:$F$79,3),3,"")))</f>
        <v/>
      </c>
      <c r="H75" s="110">
        <f>IF(Oversikt!B293="",,IF(OR(G75=1,G75=2,G75=3),,RANK(F75,F$72:F$79,0)))</f>
        <v>4</v>
      </c>
      <c r="I75" s="22">
        <f>+'Final 2'!S293</f>
        <v>18.8</v>
      </c>
      <c r="J75" s="22">
        <f>+'Final 1'!R293</f>
        <v>18.399999999999999</v>
      </c>
      <c r="K75" s="35">
        <f>+'Ekstra runde'!L293</f>
        <v>0</v>
      </c>
    </row>
    <row r="76" spans="1:11" x14ac:dyDescent="0.2">
      <c r="A76" s="20">
        <v>5</v>
      </c>
      <c r="B76" s="7" t="str">
        <f>+Oversikt!B295</f>
        <v>Somayeh Gaznawi</v>
      </c>
      <c r="C76" t="str">
        <f>+Oversikt!E295</f>
        <v>Steigen Taekwondo Klubb</v>
      </c>
      <c r="D76" s="6">
        <f>+'Final 1'!L295</f>
        <v>5.8</v>
      </c>
      <c r="E76" s="15">
        <f>+'Final 2'!L295</f>
        <v>6.1333333333333329</v>
      </c>
      <c r="F76" s="134">
        <f>SUM(D76:E76)</f>
        <v>11.933333333333334</v>
      </c>
      <c r="G76" s="195" t="str">
        <f>IF(F76=LARGE($F$72:$F$79,1),1,IF(F76=LARGE($F$72:$F$79,2),2,IF(F76=LARGE($F$72:$F$79,3),3,"")))</f>
        <v/>
      </c>
      <c r="H76" s="110">
        <f>IF(Oversikt!B295="",,IF(OR(G76=1,G76=2,G76=3),,RANK(F76,F$72:F$79,0)))</f>
        <v>5</v>
      </c>
      <c r="I76" s="22">
        <f>+'Final 2'!S295</f>
        <v>18.399999999999999</v>
      </c>
      <c r="J76" s="22">
        <f>+'Final 1'!R295</f>
        <v>17.399999999999999</v>
      </c>
      <c r="K76" s="35">
        <f>+'Ekstra runde'!L295</f>
        <v>0</v>
      </c>
    </row>
    <row r="77" spans="1:11" x14ac:dyDescent="0.2">
      <c r="A77" s="20">
        <v>6</v>
      </c>
      <c r="B77" s="7" t="str">
        <f>+Oversikt!B294</f>
        <v>Svingen  Heidi</v>
      </c>
      <c r="C77" t="str">
        <f>+Oversikt!E294</f>
        <v>Solør Tae Kwondoklubb</v>
      </c>
      <c r="D77" s="6">
        <f>+'Final 1'!L294</f>
        <v>0</v>
      </c>
      <c r="E77" s="15">
        <f>+'Final 2'!L294</f>
        <v>0</v>
      </c>
      <c r="F77" s="134">
        <f>SUM(D77:E77)</f>
        <v>0</v>
      </c>
      <c r="G77" s="195" t="str">
        <f>IF(F77=LARGE($F$72:$F$79,1),1,IF(F77=LARGE($F$72:$F$79,2),2,IF(F77=LARGE($F$72:$F$79,3),3,"")))</f>
        <v/>
      </c>
      <c r="H77" s="110">
        <f>IF(Oversikt!B294="",,IF(OR(G77=1,G77=2,G77=3),,RANK(F77,F$72:F$79,0)))</f>
        <v>6</v>
      </c>
      <c r="I77" s="22">
        <f>+'Final 2'!S294</f>
        <v>0</v>
      </c>
      <c r="J77" s="22">
        <f>+'Final 1'!R294</f>
        <v>0</v>
      </c>
      <c r="K77" s="35">
        <f>+'Ekstra runde'!L294</f>
        <v>0</v>
      </c>
    </row>
    <row r="78" spans="1:11" x14ac:dyDescent="0.2">
      <c r="A78" s="20">
        <v>7</v>
      </c>
      <c r="B78" s="7" t="str">
        <f>+Oversikt!B296</f>
        <v>Regine Alslie</v>
      </c>
      <c r="C78" t="str">
        <f>+Oversikt!E296</f>
        <v>Steigen Taekwondo Klubb</v>
      </c>
      <c r="D78" s="6">
        <f>+'Final 1'!L296</f>
        <v>0</v>
      </c>
      <c r="E78" s="15">
        <f>+'Final 2'!L296</f>
        <v>0</v>
      </c>
      <c r="F78" s="134">
        <f>SUM(D78:E78)</f>
        <v>0</v>
      </c>
      <c r="G78" s="195" t="str">
        <f>IF(F78=LARGE($F$72:$F$79,1),1,IF(F78=LARGE($F$72:$F$79,2),2,IF(F78=LARGE($F$72:$F$79,3),3,"")))</f>
        <v/>
      </c>
      <c r="H78" s="110">
        <f>IF(Oversikt!B296="",,IF(OR(G78=1,G78=2,G78=3),,RANK(F78,F$72:F$79,0)))</f>
        <v>6</v>
      </c>
      <c r="I78" s="22">
        <f>+'Final 2'!S296</f>
        <v>0</v>
      </c>
      <c r="J78" s="22">
        <f>+'Final 1'!R296</f>
        <v>0</v>
      </c>
      <c r="K78" s="35">
        <f>+'Ekstra runde'!L296</f>
        <v>0</v>
      </c>
    </row>
    <row r="79" spans="1:11" ht="11.25" customHeight="1" x14ac:dyDescent="0.2">
      <c r="B79" s="7" t="str">
        <f>+Oversikt!B297</f>
        <v/>
      </c>
      <c r="C79">
        <f>+Oversikt!E297</f>
        <v>0</v>
      </c>
      <c r="D79" s="6">
        <f>+'Final 1'!L297</f>
        <v>0</v>
      </c>
      <c r="E79" s="15">
        <f>+'Final 2'!L297</f>
        <v>0</v>
      </c>
      <c r="F79" s="134">
        <f t="shared" si="5"/>
        <v>0</v>
      </c>
      <c r="G79" s="195" t="str">
        <f>IF(F79=LARGE($F$72:$F$79,1),1,IF(F79=LARGE($F$72:$F$79,2),2,IF(F79=LARGE($F$72:$F$79,3),3,"")))</f>
        <v/>
      </c>
      <c r="H79" s="110">
        <f>IF(Oversikt!B297="",,IF(OR(G79=1,G79=2,G79=3),,RANK(F79,F$72:F$79,0)))</f>
        <v>0</v>
      </c>
      <c r="I79" s="22">
        <f>+'Final 2'!S297</f>
        <v>0</v>
      </c>
      <c r="J79" s="22">
        <f>+'Final 1'!R297</f>
        <v>0</v>
      </c>
      <c r="K79" s="35">
        <f>+'Ekstra runde'!L297</f>
        <v>0</v>
      </c>
    </row>
    <row r="80" spans="1:11" x14ac:dyDescent="0.2">
      <c r="A80" s="20">
        <f>+Oversikt!A316</f>
        <v>0</v>
      </c>
      <c r="B80" s="7">
        <f>+Oversikt!B316</f>
        <v>0</v>
      </c>
      <c r="C80">
        <f>+Oversikt!E316</f>
        <v>0</v>
      </c>
      <c r="D80" s="6">
        <f>+'Final 1'!L316</f>
        <v>0</v>
      </c>
      <c r="E80" s="15">
        <f>+'Final 2'!L316</f>
        <v>0</v>
      </c>
      <c r="F80" s="134">
        <f t="shared" ref="F80:F97" si="6">SUM(D80:E80)</f>
        <v>0</v>
      </c>
      <c r="G80" s="195" t="str">
        <f>IF(F80=LARGE($F$72:$F$79,1),1,IF(F80=LARGE($F$72:$F$79,2),2,IF(F80=LARGE($F$72:$F$79,3),3,"")))</f>
        <v/>
      </c>
      <c r="H80" s="110">
        <f>IF(Oversikt!B316="",,IF(OR(G80=1,G80=2,G80=3),,RANK(F80,F$72:F$79,0)))</f>
        <v>0</v>
      </c>
      <c r="I80" s="22">
        <f>+'Final 2'!S316</f>
        <v>0</v>
      </c>
      <c r="J80" s="22">
        <f>+'Final 1'!R316</f>
        <v>0</v>
      </c>
      <c r="K80" s="35">
        <f>+'Ekstra runde'!L316</f>
        <v>0</v>
      </c>
    </row>
    <row r="81" spans="1:12" x14ac:dyDescent="0.2">
      <c r="A81" s="20">
        <f>+Oversikt!A317</f>
        <v>0</v>
      </c>
      <c r="B81" s="7">
        <f>+Oversikt!B317</f>
        <v>0</v>
      </c>
      <c r="C81">
        <f>+Oversikt!E317</f>
        <v>0</v>
      </c>
      <c r="D81" s="6">
        <f>+'Final 1'!L317</f>
        <v>0</v>
      </c>
      <c r="E81" s="15">
        <f>+'Final 2'!L317</f>
        <v>0</v>
      </c>
      <c r="F81" s="134">
        <f t="shared" si="6"/>
        <v>0</v>
      </c>
      <c r="G81" s="195" t="str">
        <f>IF(F81=LARGE($F$72:$F$79,1),1,IF(F81=LARGE($F$72:$F$79,2),2,IF(F81=LARGE($F$72:$F$79,3),3,"")))</f>
        <v/>
      </c>
      <c r="H81" s="110">
        <f>IF(Oversikt!B317="",,IF(OR(G81=1,G81=2,G81=3),,RANK(F81,F$72:F$79,0)))</f>
        <v>0</v>
      </c>
      <c r="I81" s="22">
        <f>+'Final 2'!S317</f>
        <v>0</v>
      </c>
      <c r="J81" s="22">
        <f>+'Final 1'!R317</f>
        <v>0</v>
      </c>
      <c r="K81" s="35">
        <f>+'Ekstra runde'!L317</f>
        <v>0</v>
      </c>
    </row>
    <row r="82" spans="1:12" x14ac:dyDescent="0.2">
      <c r="A82" s="119" t="str">
        <f>+Oversikt!A318</f>
        <v>Klasse 220 / 230 - Junior - Menn Cup</v>
      </c>
      <c r="B82" s="7"/>
      <c r="C82">
        <f>+Oversikt!E318</f>
        <v>0</v>
      </c>
      <c r="D82" s="6">
        <f>+'Final 1'!L318</f>
        <v>0</v>
      </c>
      <c r="E82" s="15">
        <f>+'Final 2'!L318</f>
        <v>0</v>
      </c>
      <c r="F82" s="134">
        <f t="shared" si="6"/>
        <v>0</v>
      </c>
      <c r="G82" s="195" t="str">
        <f>IF(F82=LARGE($F$72:$F$79,1),1,IF(F82=LARGE($F$72:$F$79,2),2,IF(F82=LARGE($F$72:$F$79,3),3,"")))</f>
        <v/>
      </c>
      <c r="H82" s="110">
        <f>IF(Oversikt!B318="",,IF(OR(G82=1,G82=2,G82=3),,RANK(F82,F$72:F$79,0)))</f>
        <v>0</v>
      </c>
      <c r="I82" s="22">
        <f>+'Final 2'!S318</f>
        <v>0</v>
      </c>
      <c r="J82" s="22">
        <f>+'Final 1'!R318</f>
        <v>0</v>
      </c>
      <c r="K82" s="35">
        <f>+'Ekstra runde'!L318</f>
        <v>0</v>
      </c>
    </row>
    <row r="83" spans="1:12" x14ac:dyDescent="0.2">
      <c r="A83" s="20">
        <v>1</v>
      </c>
      <c r="B83" s="7" t="str">
        <f>+Oversikt!B322</f>
        <v>Hamdullah Memathuallah</v>
      </c>
      <c r="C83" t="str">
        <f>+Oversikt!E322</f>
        <v>Chonkwon Vestli Taekwondo Klubb</v>
      </c>
      <c r="D83" s="6">
        <f>+'Final 1'!L322</f>
        <v>6.666666666666667</v>
      </c>
      <c r="E83" s="15">
        <f>+'Final 2'!L322</f>
        <v>6.5</v>
      </c>
      <c r="F83" s="134">
        <f>SUM(D83:E83)</f>
        <v>13.166666666666668</v>
      </c>
      <c r="G83" s="195">
        <v>1</v>
      </c>
      <c r="H83" s="110">
        <f>IF(Oversikt!B322="",,IF(OR(G83=1,G83=2,G83=3),,RANK(F83,F$72:F$79,0)))</f>
        <v>0</v>
      </c>
      <c r="I83" s="22">
        <f>+'Final 2'!S322</f>
        <v>19.5</v>
      </c>
      <c r="J83" s="22">
        <f>+'Final 1'!R322</f>
        <v>20</v>
      </c>
      <c r="K83" s="35">
        <f>+'Ekstra runde'!L322</f>
        <v>0</v>
      </c>
      <c r="L83" s="36"/>
    </row>
    <row r="84" spans="1:12" x14ac:dyDescent="0.2">
      <c r="A84" s="20">
        <v>2</v>
      </c>
      <c r="B84" s="7" t="str">
        <f>+Oversikt!B319</f>
        <v>Thoresen  Kim</v>
      </c>
      <c r="C84" t="str">
        <f>+Oversikt!E319</f>
        <v>Nittedal Taekwondo Klubb</v>
      </c>
      <c r="D84" s="6">
        <f>+'Final 1'!L319</f>
        <v>6.5333333333333341</v>
      </c>
      <c r="E84" s="15">
        <f>+'Final 2'!L319</f>
        <v>6.0666666666666664</v>
      </c>
      <c r="F84" s="134">
        <f>SUM(D84:E84)</f>
        <v>12.600000000000001</v>
      </c>
      <c r="G84" s="195">
        <v>2</v>
      </c>
      <c r="H84" s="110">
        <f>IF(Oversikt!B319="",,IF(OR(G84=1,G84=2,G84=3),,RANK(F84,F$72:F$79,0)))</f>
        <v>0</v>
      </c>
      <c r="I84" s="22">
        <f>+'Final 2'!S319</f>
        <v>18.2</v>
      </c>
      <c r="J84" s="22">
        <f>+'Final 1'!R319</f>
        <v>19.600000000000001</v>
      </c>
      <c r="K84" s="35">
        <f>+'Ekstra runde'!L319</f>
        <v>0</v>
      </c>
      <c r="L84" s="36"/>
    </row>
    <row r="85" spans="1:12" x14ac:dyDescent="0.2">
      <c r="A85" s="20">
        <v>3</v>
      </c>
      <c r="B85" s="7" t="str">
        <f>+Oversikt!B323</f>
        <v/>
      </c>
      <c r="C85">
        <f>+Oversikt!E323</f>
        <v>0</v>
      </c>
      <c r="D85" s="6">
        <f>+'Final 1'!L323</f>
        <v>0</v>
      </c>
      <c r="E85" s="15">
        <f>+'Final 2'!L323</f>
        <v>0</v>
      </c>
      <c r="F85" s="134">
        <f t="shared" si="6"/>
        <v>0</v>
      </c>
      <c r="G85" s="39" t="str">
        <f>IF(F85=LARGE($F$72:$F$79,1),1,IF(F85=LARGE($F$72:$F$79,2),2,IF(F85=LARGE($F$72:$F$79,3),3,"")))</f>
        <v/>
      </c>
      <c r="H85" s="110">
        <f>IF(Oversikt!B323="",,IF(OR(G85=1,G85=2,G85=3),,RANK(F85,F$72:F$79,0)))</f>
        <v>0</v>
      </c>
      <c r="I85" s="22">
        <f>+'Final 2'!S323</f>
        <v>0</v>
      </c>
      <c r="J85" s="22">
        <f>+'Final 1'!R323</f>
        <v>0</v>
      </c>
      <c r="K85" s="35">
        <f>+'Ekstra runde'!L323</f>
        <v>0</v>
      </c>
    </row>
    <row r="86" spans="1:12" x14ac:dyDescent="0.2">
      <c r="A86" s="20">
        <f>+Oversikt!A346</f>
        <v>0</v>
      </c>
      <c r="B86" s="7">
        <f>+Oversikt!B346</f>
        <v>0</v>
      </c>
      <c r="C86">
        <f>+Oversikt!E346</f>
        <v>0</v>
      </c>
      <c r="D86" s="6">
        <f>+'Final 1'!L346</f>
        <v>0</v>
      </c>
      <c r="E86" s="15">
        <f>+'Final 2'!L346</f>
        <v>0</v>
      </c>
      <c r="F86" s="134">
        <f t="shared" si="6"/>
        <v>0</v>
      </c>
      <c r="G86" s="39" t="str">
        <f>IF(F86=LARGE($F$72:$F$79,1),1,IF(F86=LARGE($F$72:$F$79,2),2,IF(F86=LARGE($F$72:$F$79,3),3,"")))</f>
        <v/>
      </c>
      <c r="H86" s="110">
        <f>IF(Oversikt!B346="",,IF(OR(G86=1,G86=2,G86=3),,RANK(F86,F$72:F$79,0)))</f>
        <v>0</v>
      </c>
      <c r="I86" s="22">
        <f>+'Final 2'!S346</f>
        <v>0</v>
      </c>
      <c r="J86" s="22">
        <f>+'Final 1'!R346</f>
        <v>0</v>
      </c>
      <c r="K86" s="35">
        <f>+'Ekstra runde'!L346</f>
        <v>0</v>
      </c>
    </row>
    <row r="87" spans="1:12" x14ac:dyDescent="0.2">
      <c r="A87" s="119" t="str">
        <f>+Oversikt!A347</f>
        <v>Klasse 240- Junior - dangraderte kvinner</v>
      </c>
      <c r="B87" s="7"/>
      <c r="C87">
        <f>+Oversikt!E347</f>
        <v>0</v>
      </c>
      <c r="D87" s="6">
        <f>+'Final 1'!L347</f>
        <v>0</v>
      </c>
      <c r="E87" s="15">
        <f>+'Final 2'!L347</f>
        <v>0</v>
      </c>
      <c r="F87" s="134">
        <f t="shared" si="6"/>
        <v>0</v>
      </c>
      <c r="G87" s="39" t="str">
        <f>IF(F87=LARGE($F$72:$F$79,1),1,IF(F87=LARGE($F$72:$F$79,2),2,IF(F87=LARGE($F$72:$F$79,3),3,"")))</f>
        <v/>
      </c>
      <c r="H87" s="110">
        <f>IF(Oversikt!B347="",,IF(OR(G87=1,G87=2,G87=3),,RANK(F87,F$72:F$79,0)))</f>
        <v>0</v>
      </c>
      <c r="I87" s="22">
        <f>+'Final 2'!S347</f>
        <v>0</v>
      </c>
      <c r="J87" s="22">
        <f>+'Final 1'!R347</f>
        <v>0</v>
      </c>
      <c r="K87" s="35">
        <f>+'Ekstra runde'!L347</f>
        <v>0</v>
      </c>
    </row>
    <row r="88" spans="1:12" x14ac:dyDescent="0.2">
      <c r="A88" s="20">
        <v>1</v>
      </c>
      <c r="B88" s="7" t="str">
        <f>+Oversikt!B348</f>
        <v>Nikoline Rui</v>
      </c>
      <c r="C88" t="str">
        <f>+Oversikt!E348</f>
        <v>Hamar Taekwondo Klubb</v>
      </c>
      <c r="D88" s="6">
        <f>+'Final 1'!L348</f>
        <v>7.2333333333333334</v>
      </c>
      <c r="E88" s="15">
        <f>+'Final 2'!L348</f>
        <v>7.3999999999999995</v>
      </c>
      <c r="F88" s="134">
        <f>SUM(D88:E88)</f>
        <v>14.633333333333333</v>
      </c>
      <c r="G88" s="195">
        <v>1</v>
      </c>
      <c r="H88" s="110">
        <f>IF(Oversikt!B348="",,IF(OR(G88=1,G88=2,G88=3),,RANK(F88,F$72:F$79,0)))</f>
        <v>0</v>
      </c>
      <c r="I88" s="22">
        <f>+'Final 2'!S348</f>
        <v>22.2</v>
      </c>
      <c r="J88" s="22">
        <f>+'Final 1'!R348</f>
        <v>21.7</v>
      </c>
      <c r="K88" s="35">
        <f>+'Ekstra runde'!L348</f>
        <v>0</v>
      </c>
      <c r="L88" s="36"/>
    </row>
    <row r="89" spans="1:12" x14ac:dyDescent="0.2">
      <c r="A89" s="20">
        <v>2</v>
      </c>
      <c r="B89" s="7" t="str">
        <f>+Oversikt!B349</f>
        <v>Sonja Amelia Jensen</v>
      </c>
      <c r="C89" t="str">
        <f>+Oversikt!E349</f>
        <v>Mudo</v>
      </c>
      <c r="D89" s="6">
        <f>+'Final 1'!L349</f>
        <v>6.8</v>
      </c>
      <c r="E89" s="15">
        <f>+'Final 2'!L349</f>
        <v>7</v>
      </c>
      <c r="F89" s="134">
        <f>SUM(D89:E89)</f>
        <v>13.8</v>
      </c>
      <c r="G89" s="195">
        <v>2</v>
      </c>
      <c r="H89" s="110">
        <f>IF(Oversikt!B349="",,IF(OR(G89=1,G89=2,G89=3),,RANK(F89,F$72:F$79,0)))</f>
        <v>0</v>
      </c>
      <c r="I89" s="22">
        <f>+'Final 2'!S349</f>
        <v>21</v>
      </c>
      <c r="J89" s="22">
        <f>+'Final 1'!R349</f>
        <v>20.399999999999999</v>
      </c>
      <c r="K89" s="35">
        <f>+'Ekstra runde'!L349</f>
        <v>0</v>
      </c>
      <c r="L89" s="36"/>
    </row>
    <row r="90" spans="1:12" x14ac:dyDescent="0.2">
      <c r="A90" s="20">
        <v>3</v>
      </c>
      <c r="B90" s="7" t="str">
        <f>+Oversikt!B351</f>
        <v xml:space="preserve">Kine Tellnes Solvang </v>
      </c>
      <c r="C90" t="str">
        <f>+Oversikt!E351</f>
        <v>Keum Gang Taekwondo - St.hanshaugen</v>
      </c>
      <c r="D90" s="6">
        <f>+'Final 1'!L351</f>
        <v>6.833333333333333</v>
      </c>
      <c r="E90" s="15">
        <f>+'Final 2'!L351</f>
        <v>6.7333333333333334</v>
      </c>
      <c r="F90" s="134">
        <f>SUM(D90:E90)</f>
        <v>13.566666666666666</v>
      </c>
      <c r="G90" s="195">
        <v>3</v>
      </c>
      <c r="H90" s="110">
        <f>IF(Oversikt!B351="",,IF(OR(G90=1,G90=2,G90=3),,RANK(F90,F$72:F$79,0)))</f>
        <v>0</v>
      </c>
      <c r="I90" s="22">
        <f>+'Final 2'!S351</f>
        <v>20.2</v>
      </c>
      <c r="J90" s="22">
        <f>+'Final 1'!R351</f>
        <v>20.5</v>
      </c>
      <c r="K90" s="35">
        <f>+'Ekstra runde'!L351</f>
        <v>0</v>
      </c>
      <c r="L90" s="36"/>
    </row>
    <row r="91" spans="1:12" x14ac:dyDescent="0.2">
      <c r="A91" s="20">
        <v>4</v>
      </c>
      <c r="B91" s="7" t="str">
        <f>+Oversikt!B352</f>
        <v xml:space="preserve">Robyn Grøndahl </v>
      </c>
      <c r="C91" t="str">
        <f>+Oversikt!E352</f>
        <v>Nittedal Taekwondo Klubb</v>
      </c>
      <c r="D91" s="6">
        <f>+'Final 1'!L352</f>
        <v>6.7333333333333334</v>
      </c>
      <c r="E91" s="15">
        <f>+'Final 2'!L352</f>
        <v>6.4333333333333336</v>
      </c>
      <c r="F91" s="134">
        <f>SUM(D91:E91)</f>
        <v>13.166666666666668</v>
      </c>
      <c r="G91" s="195" t="str">
        <f>IF(F91=LARGE($F$72:$F$79,1),1,IF(F91=LARGE($F$72:$F$79,2),2,IF(F91=LARGE($F$72:$F$79,3),3,"")))</f>
        <v/>
      </c>
      <c r="H91" s="110">
        <v>4</v>
      </c>
      <c r="I91" s="22">
        <f>+'Final 2'!S352</f>
        <v>19.3</v>
      </c>
      <c r="J91" s="22">
        <f>+'Final 1'!R352</f>
        <v>20.2</v>
      </c>
      <c r="K91" s="35">
        <f>+'Ekstra runde'!L352</f>
        <v>0</v>
      </c>
    </row>
    <row r="92" spans="1:12" x14ac:dyDescent="0.2">
      <c r="A92" s="20">
        <v>5</v>
      </c>
      <c r="B92" s="7" t="str">
        <f>+Oversikt!B350</f>
        <v xml:space="preserve">Maren Fossum </v>
      </c>
      <c r="C92" t="str">
        <f>+Oversikt!E350</f>
        <v>Hwa Rang Team Drammen</v>
      </c>
      <c r="D92" s="6">
        <f>+'Final 1'!L350</f>
        <v>6.5333333333333341</v>
      </c>
      <c r="E92" s="15">
        <f>+'Final 2'!L350</f>
        <v>6.5666666666666664</v>
      </c>
      <c r="F92" s="134">
        <f>SUM(D92:E92)</f>
        <v>13.100000000000001</v>
      </c>
      <c r="G92" s="195" t="str">
        <f>IF(F92=LARGE($F$72:$F$79,1),1,IF(F92=LARGE($F$72:$F$79,2),2,IF(F92=LARGE($F$72:$F$79,3),3,"")))</f>
        <v/>
      </c>
      <c r="H92" s="110">
        <v>5</v>
      </c>
      <c r="I92" s="22">
        <f>+'Final 2'!S350</f>
        <v>19.7</v>
      </c>
      <c r="J92" s="22">
        <f>+'Final 1'!R350</f>
        <v>19.600000000000001</v>
      </c>
      <c r="K92" s="35">
        <f>+'Ekstra runde'!L350</f>
        <v>0</v>
      </c>
      <c r="L92" s="36"/>
    </row>
    <row r="93" spans="1:12" x14ac:dyDescent="0.2">
      <c r="B93" s="7" t="str">
        <f>+Oversikt!B353</f>
        <v/>
      </c>
      <c r="C93">
        <f>+Oversikt!E353</f>
        <v>0</v>
      </c>
      <c r="D93" s="6">
        <f>+'Final 1'!L353</f>
        <v>0</v>
      </c>
      <c r="E93" s="15">
        <f>+'Final 2'!L353</f>
        <v>0</v>
      </c>
      <c r="F93" s="134">
        <f t="shared" si="6"/>
        <v>0</v>
      </c>
      <c r="G93" s="195" t="str">
        <f>IF(F93=LARGE($F$72:$F$79,1),1,IF(F93=LARGE($F$72:$F$79,2),2,IF(F93=LARGE($F$72:$F$79,3),3,"")))</f>
        <v/>
      </c>
      <c r="H93" s="110">
        <f>IF(Oversikt!B353="",,IF(OR(G93=1,G93=2,G93=3),,RANK(F93,F$72:F$79,0)))</f>
        <v>0</v>
      </c>
      <c r="I93" s="22">
        <f>+'Final 2'!S353</f>
        <v>0</v>
      </c>
      <c r="J93" s="22">
        <f>+'Final 1'!R353</f>
        <v>0</v>
      </c>
      <c r="K93" s="35">
        <f>+'Ekstra runde'!L353</f>
        <v>0</v>
      </c>
    </row>
    <row r="94" spans="1:12" x14ac:dyDescent="0.2">
      <c r="A94" s="20">
        <f>+Oversikt!A374</f>
        <v>0</v>
      </c>
      <c r="B94" s="7">
        <f>+Oversikt!B374</f>
        <v>0</v>
      </c>
      <c r="C94">
        <f>+Oversikt!E374</f>
        <v>0</v>
      </c>
      <c r="D94" s="6">
        <f>+'Final 1'!L374</f>
        <v>0</v>
      </c>
      <c r="E94" s="15">
        <f>+'Final 2'!L374</f>
        <v>0</v>
      </c>
      <c r="F94" s="134">
        <f t="shared" si="6"/>
        <v>0</v>
      </c>
      <c r="G94" s="195" t="str">
        <f>IF(F94=LARGE($F$72:$F$79,1),1,IF(F94=LARGE($F$72:$F$79,2),2,IF(F94=LARGE($F$72:$F$79,3),3,"")))</f>
        <v/>
      </c>
      <c r="H94" s="110">
        <f>IF(Oversikt!B374="",,IF(OR(G94=1,G94=2,G94=3),,RANK(F94,F$72:F$79,0)))</f>
        <v>0</v>
      </c>
      <c r="I94" s="22">
        <f>+'Final 2'!S374</f>
        <v>0</v>
      </c>
      <c r="J94" s="22">
        <f>+'Final 1'!R374</f>
        <v>0</v>
      </c>
      <c r="K94" s="35">
        <f>+'Ekstra runde'!L374</f>
        <v>0</v>
      </c>
    </row>
    <row r="95" spans="1:12" x14ac:dyDescent="0.2">
      <c r="A95" s="119" t="str">
        <f>+Oversikt!A375</f>
        <v>Klasse Synkron</v>
      </c>
      <c r="B95" s="7"/>
      <c r="C95">
        <f>+Oversikt!E375</f>
        <v>0</v>
      </c>
      <c r="D95" s="6">
        <f>+'Final 1'!L375</f>
        <v>0</v>
      </c>
      <c r="E95" s="15">
        <f>+'Final 2'!L375</f>
        <v>0</v>
      </c>
      <c r="F95" s="134">
        <f t="shared" si="6"/>
        <v>0</v>
      </c>
      <c r="G95" s="195" t="str">
        <f>IF(F95=LARGE($F$72:$F$79,1),1,IF(F95=LARGE($F$72:$F$79,2),2,IF(F95=LARGE($F$72:$F$79,3),3,"")))</f>
        <v/>
      </c>
      <c r="H95" s="110">
        <f>IF(Oversikt!B375="",,IF(OR(G95=1,G95=2,G95=3),,RANK(F95,F$72:F$79,0)))</f>
        <v>0</v>
      </c>
      <c r="I95" s="22">
        <f>+'Final 2'!S375</f>
        <v>0</v>
      </c>
      <c r="J95" s="22">
        <f>+'Final 1'!R375</f>
        <v>0</v>
      </c>
      <c r="K95" s="35">
        <f>+'Ekstra runde'!L375</f>
        <v>0</v>
      </c>
    </row>
    <row r="96" spans="1:12" x14ac:dyDescent="0.2">
      <c r="A96" s="20">
        <f>+Oversikt!A376</f>
        <v>1</v>
      </c>
      <c r="B96" s="7" t="str">
        <f>+Oversikt!B376</f>
        <v xml:space="preserve">Nader, Rikter-Svendsen og Standal </v>
      </c>
      <c r="C96" t="str">
        <f>+Oversikt!E376</f>
        <v>Keum Gang Taekwondo - St.hanshaugen</v>
      </c>
      <c r="D96" s="6">
        <f>+'Final 1'!L376</f>
        <v>6.2333333333333334</v>
      </c>
      <c r="E96" s="15">
        <f>+'Final 2'!L376</f>
        <v>6.3000000000000007</v>
      </c>
      <c r="F96" s="134">
        <f t="shared" si="6"/>
        <v>12.533333333333335</v>
      </c>
      <c r="G96" s="195">
        <v>1</v>
      </c>
      <c r="H96" s="110">
        <f>IF(Oversikt!B376="",,IF(OR(G96=1,G96=2,G96=3),,RANK(F96,F$72:F$79,0)))</f>
        <v>0</v>
      </c>
      <c r="I96" s="22">
        <f>+'Final 2'!S376</f>
        <v>18.900000000000002</v>
      </c>
      <c r="J96" s="22">
        <f>+'Final 1'!R376</f>
        <v>18.7</v>
      </c>
      <c r="K96" s="35">
        <f>+'Ekstra runde'!L376</f>
        <v>0</v>
      </c>
      <c r="L96" s="36"/>
    </row>
    <row r="97" spans="1:12" x14ac:dyDescent="0.2">
      <c r="A97" s="20">
        <f>+Oversikt!A377</f>
        <v>2</v>
      </c>
      <c r="B97" s="7" t="str">
        <f>+Oversikt!B377</f>
        <v xml:space="preserve">Eriksen, Fossum, Finsrud </v>
      </c>
      <c r="C97" t="str">
        <f>+Oversikt!E377</f>
        <v>Hwa Rang Team Drammen</v>
      </c>
      <c r="D97" s="6">
        <f>+'Final 1'!L377</f>
        <v>6.3</v>
      </c>
      <c r="E97" s="15">
        <f>+'Final 2'!L377</f>
        <v>6.0666666666666673</v>
      </c>
      <c r="F97" s="134">
        <f t="shared" si="6"/>
        <v>12.366666666666667</v>
      </c>
      <c r="G97" s="195">
        <v>2</v>
      </c>
      <c r="H97" s="110">
        <f>IF(Oversikt!B377="",,IF(OR(G97=1,G97=2,G97=3),,RANK(F97,F$72:F$79,0)))</f>
        <v>0</v>
      </c>
      <c r="I97" s="22">
        <f>+'Final 2'!S377</f>
        <v>18.200000000000003</v>
      </c>
      <c r="J97" s="22">
        <f>+'Final 1'!R377</f>
        <v>18.899999999999999</v>
      </c>
      <c r="K97" s="35">
        <f>+'Ekstra runde'!L377</f>
        <v>0</v>
      </c>
      <c r="L97" s="36"/>
    </row>
    <row r="98" spans="1:12" x14ac:dyDescent="0.2">
      <c r="A98" s="20">
        <f>+Oversikt!A382</f>
        <v>0</v>
      </c>
      <c r="B98" s="7">
        <f>+Oversikt!B382</f>
        <v>0</v>
      </c>
      <c r="C98">
        <f>+Oversikt!E382</f>
        <v>0</v>
      </c>
      <c r="D98" s="6">
        <f>+'Final 1'!L382</f>
        <v>0</v>
      </c>
      <c r="E98" s="15">
        <f>+'Final 2'!L382</f>
        <v>0</v>
      </c>
      <c r="F98" s="134">
        <f t="shared" ref="F98:F148" si="7">SUM(D98:E98)</f>
        <v>0</v>
      </c>
      <c r="G98" s="39" t="str">
        <f>IF(F98=LARGE($F$72:$F$79,1),1,IF(F98=LARGE($F$72:$F$79,2),2,IF(F98=LARGE($F$72:$F$79,3),3,"")))</f>
        <v/>
      </c>
      <c r="H98" s="110">
        <f>IF(Oversikt!B382="",,IF(OR(G98=1,G98=2,G98=3),,RANK(F98,F$72:F$79,0)))</f>
        <v>0</v>
      </c>
      <c r="I98" s="22">
        <f>+'Final 2'!S382</f>
        <v>0</v>
      </c>
      <c r="J98" s="22">
        <f>+'Final 1'!R382</f>
        <v>0</v>
      </c>
      <c r="K98" s="35">
        <f>+'Ekstra runde'!L382</f>
        <v>0</v>
      </c>
    </row>
    <row r="99" spans="1:12" x14ac:dyDescent="0.2">
      <c r="A99" s="20">
        <f>+Oversikt!A383</f>
        <v>0</v>
      </c>
      <c r="B99" s="7">
        <f>+Oversikt!B383</f>
        <v>0</v>
      </c>
      <c r="C99">
        <f>+Oversikt!E383</f>
        <v>0</v>
      </c>
      <c r="D99" s="6">
        <f>+'Final 1'!L383</f>
        <v>0</v>
      </c>
      <c r="E99" s="15">
        <f>+'Final 2'!L383</f>
        <v>0</v>
      </c>
      <c r="F99" s="134">
        <f t="shared" si="7"/>
        <v>0</v>
      </c>
      <c r="G99" s="39" t="str">
        <f>IF(F99=LARGE($F$72:$F$79,1),1,IF(F99=LARGE($F$72:$F$79,2),2,IF(F99=LARGE($F$72:$F$79,3),3,"")))</f>
        <v/>
      </c>
      <c r="H99" s="110">
        <f>IF(Oversikt!B383="",,IF(OR(G99=1,G99=2,G99=3),,RANK(F99,F$72:F$79,0)))</f>
        <v>0</v>
      </c>
      <c r="I99" s="22">
        <f>+'Final 2'!S383</f>
        <v>0</v>
      </c>
      <c r="J99" s="22">
        <f>+'Final 1'!R383</f>
        <v>0</v>
      </c>
      <c r="K99" s="35">
        <f>+'Ekstra runde'!L383</f>
        <v>0</v>
      </c>
    </row>
    <row r="100" spans="1:12" x14ac:dyDescent="0.2">
      <c r="A100" s="202" t="s">
        <v>233</v>
      </c>
      <c r="B100" s="199"/>
      <c r="C100" s="197">
        <v>0</v>
      </c>
      <c r="D100" s="198">
        <v>0</v>
      </c>
      <c r="E100" s="200">
        <v>0</v>
      </c>
      <c r="F100" s="207">
        <v>0</v>
      </c>
      <c r="G100" s="205"/>
      <c r="H100" s="205"/>
      <c r="I100" s="203">
        <v>0</v>
      </c>
      <c r="J100" s="203">
        <v>0</v>
      </c>
      <c r="K100" s="204">
        <v>0</v>
      </c>
    </row>
    <row r="101" spans="1:12" x14ac:dyDescent="0.2">
      <c r="A101" s="201">
        <v>1</v>
      </c>
      <c r="B101" s="199" t="s">
        <v>236</v>
      </c>
      <c r="C101" s="197" t="s">
        <v>231</v>
      </c>
      <c r="D101" s="198">
        <v>22.333333333333332</v>
      </c>
      <c r="E101" s="200">
        <v>0</v>
      </c>
      <c r="F101" s="207">
        <v>22.333333333333332</v>
      </c>
      <c r="G101" s="208">
        <v>1</v>
      </c>
      <c r="H101" s="206">
        <v>0</v>
      </c>
      <c r="I101" s="203">
        <v>0</v>
      </c>
      <c r="J101" s="203">
        <v>67</v>
      </c>
      <c r="K101" s="204">
        <v>0</v>
      </c>
    </row>
    <row r="102" spans="1:12" x14ac:dyDescent="0.2">
      <c r="A102" s="201">
        <v>2</v>
      </c>
      <c r="B102" s="199" t="s">
        <v>234</v>
      </c>
      <c r="C102" s="197" t="s">
        <v>162</v>
      </c>
      <c r="D102" s="198">
        <v>21.2</v>
      </c>
      <c r="E102" s="200">
        <v>0</v>
      </c>
      <c r="F102" s="207">
        <v>21.2</v>
      </c>
      <c r="G102" s="208">
        <v>2</v>
      </c>
      <c r="H102" s="206">
        <v>0</v>
      </c>
      <c r="I102" s="203">
        <v>0</v>
      </c>
      <c r="J102" s="203">
        <v>63.6</v>
      </c>
      <c r="K102" s="204">
        <v>0</v>
      </c>
    </row>
    <row r="103" spans="1:12" x14ac:dyDescent="0.2">
      <c r="A103" s="201">
        <v>3</v>
      </c>
      <c r="B103" s="199" t="s">
        <v>235</v>
      </c>
      <c r="C103" s="197" t="s">
        <v>95</v>
      </c>
      <c r="D103" s="198">
        <v>17.633333333333336</v>
      </c>
      <c r="E103" s="200">
        <v>0</v>
      </c>
      <c r="F103" s="207">
        <v>17.633333333333336</v>
      </c>
      <c r="G103" s="208">
        <v>3</v>
      </c>
      <c r="H103" s="206">
        <v>0</v>
      </c>
      <c r="I103" s="203">
        <v>0</v>
      </c>
      <c r="J103" s="203">
        <v>52.900000000000006</v>
      </c>
      <c r="K103" s="204">
        <v>0</v>
      </c>
    </row>
    <row r="104" spans="1:12" x14ac:dyDescent="0.2">
      <c r="A104" s="20">
        <f>+Oversikt!A388</f>
        <v>0</v>
      </c>
      <c r="B104" s="7">
        <f>+Oversikt!B388</f>
        <v>0</v>
      </c>
      <c r="C104">
        <f>+Oversikt!E388</f>
        <v>0</v>
      </c>
      <c r="D104" s="6">
        <f>+'Final 1'!L388</f>
        <v>0</v>
      </c>
      <c r="E104" s="15">
        <f>+'Final 2'!L388</f>
        <v>0</v>
      </c>
      <c r="F104" s="134">
        <f t="shared" si="7"/>
        <v>0</v>
      </c>
      <c r="G104" s="39" t="str">
        <f>IF(F104=LARGE($F$72:$F$79,1),1,IF(F104=LARGE($F$72:$F$79,2),2,IF(F104=LARGE($F$72:$F$79,3),3,"")))</f>
        <v/>
      </c>
      <c r="H104" s="110">
        <f>IF(Oversikt!B388="",,IF(OR(G104=1,G104=2,G104=3),,RANK(F104,F$72:F$79,0)))</f>
        <v>0</v>
      </c>
      <c r="I104" s="22">
        <f>+'Final 2'!S388</f>
        <v>0</v>
      </c>
      <c r="J104" s="22">
        <f>+'Final 1'!R388</f>
        <v>0</v>
      </c>
      <c r="K104" s="35">
        <f>+'Ekstra runde'!L388</f>
        <v>0</v>
      </c>
    </row>
    <row r="105" spans="1:12" x14ac:dyDescent="0.2">
      <c r="A105" s="20">
        <f>+Oversikt!A389</f>
        <v>0</v>
      </c>
      <c r="B105" s="7">
        <f>+Oversikt!B389</f>
        <v>0</v>
      </c>
      <c r="C105">
        <f>+Oversikt!E389</f>
        <v>0</v>
      </c>
      <c r="D105" s="6">
        <f>+'Final 1'!L389</f>
        <v>0</v>
      </c>
      <c r="E105" s="15">
        <f>+'Final 2'!L389</f>
        <v>0</v>
      </c>
      <c r="F105" s="134">
        <f t="shared" si="7"/>
        <v>0</v>
      </c>
      <c r="G105" s="39" t="str">
        <f>IF(F105=LARGE($F$72:$F$79,1),1,IF(F105=LARGE($F$72:$F$79,2),2,IF(F105=LARGE($F$72:$F$79,3),3,"")))</f>
        <v/>
      </c>
      <c r="H105" s="110">
        <f>IF(Oversikt!B389="",,IF(OR(G105=1,G105=2,G105=3),,RANK(F105,F$72:F$79,0)))</f>
        <v>0</v>
      </c>
      <c r="I105" s="22">
        <f>+'Final 2'!S389</f>
        <v>0</v>
      </c>
      <c r="J105" s="22">
        <f>+'Final 1'!R389</f>
        <v>0</v>
      </c>
      <c r="K105" s="35">
        <f>+'Ekstra runde'!L389</f>
        <v>0</v>
      </c>
    </row>
    <row r="106" spans="1:12" x14ac:dyDescent="0.2">
      <c r="A106" s="214" t="s">
        <v>237</v>
      </c>
      <c r="B106" s="211"/>
      <c r="C106" s="209">
        <v>0</v>
      </c>
      <c r="D106" s="210">
        <v>0</v>
      </c>
      <c r="E106" s="212">
        <v>0</v>
      </c>
      <c r="F106" s="218">
        <v>0</v>
      </c>
      <c r="G106" s="216"/>
      <c r="H106" s="216"/>
      <c r="I106" s="215">
        <v>0</v>
      </c>
      <c r="J106" s="215">
        <v>0</v>
      </c>
      <c r="K106" s="35">
        <f>+'Ekstra runde'!L390</f>
        <v>0</v>
      </c>
    </row>
    <row r="107" spans="1:12" x14ac:dyDescent="0.2">
      <c r="A107" s="213">
        <v>1</v>
      </c>
      <c r="B107" s="211" t="s">
        <v>238</v>
      </c>
      <c r="C107" s="209" t="s">
        <v>162</v>
      </c>
      <c r="D107" s="210">
        <v>23.466666666666669</v>
      </c>
      <c r="E107" s="212">
        <v>0</v>
      </c>
      <c r="F107" s="218">
        <v>23.466666666666669</v>
      </c>
      <c r="G107" s="219">
        <v>1</v>
      </c>
      <c r="H107" s="217">
        <v>0</v>
      </c>
      <c r="I107" s="215">
        <v>0</v>
      </c>
      <c r="J107" s="215">
        <v>70.400000000000006</v>
      </c>
      <c r="K107" s="35">
        <f>+'Ekstra runde'!L391</f>
        <v>0</v>
      </c>
    </row>
    <row r="108" spans="1:12" x14ac:dyDescent="0.2">
      <c r="A108" s="213">
        <v>2</v>
      </c>
      <c r="B108" s="211" t="s">
        <v>241</v>
      </c>
      <c r="C108" s="209" t="s">
        <v>231</v>
      </c>
      <c r="D108" s="210">
        <v>23.266666666666666</v>
      </c>
      <c r="E108" s="212">
        <v>0</v>
      </c>
      <c r="F108" s="218">
        <v>23.266666666666666</v>
      </c>
      <c r="G108" s="219">
        <v>2</v>
      </c>
      <c r="H108" s="217">
        <v>0</v>
      </c>
      <c r="I108" s="215">
        <v>0</v>
      </c>
      <c r="J108" s="215">
        <v>69.8</v>
      </c>
      <c r="K108" s="35">
        <f>+'Ekstra runde'!L394</f>
        <v>0</v>
      </c>
    </row>
    <row r="109" spans="1:12" x14ac:dyDescent="0.2">
      <c r="A109" s="213">
        <v>3</v>
      </c>
      <c r="B109" s="211" t="s">
        <v>242</v>
      </c>
      <c r="C109" s="209" t="s">
        <v>243</v>
      </c>
      <c r="D109" s="210">
        <v>21.400000000000002</v>
      </c>
      <c r="E109" s="212">
        <v>0</v>
      </c>
      <c r="F109" s="218">
        <v>21.400000000000002</v>
      </c>
      <c r="G109" s="219">
        <v>3</v>
      </c>
      <c r="H109" s="217">
        <v>0</v>
      </c>
      <c r="I109" s="215">
        <v>0</v>
      </c>
      <c r="J109" s="215">
        <v>64.2</v>
      </c>
      <c r="K109" s="35">
        <f>+'Ekstra runde'!L395</f>
        <v>0</v>
      </c>
    </row>
    <row r="110" spans="1:12" x14ac:dyDescent="0.2">
      <c r="A110" s="213">
        <v>4</v>
      </c>
      <c r="B110" s="211" t="s">
        <v>240</v>
      </c>
      <c r="C110" s="209" t="s">
        <v>231</v>
      </c>
      <c r="D110" s="210">
        <v>21.266666666666666</v>
      </c>
      <c r="E110" s="212">
        <v>0</v>
      </c>
      <c r="F110" s="218">
        <v>21.266666666666666</v>
      </c>
      <c r="G110" s="219" t="s">
        <v>239</v>
      </c>
      <c r="H110" s="217">
        <v>4</v>
      </c>
      <c r="I110" s="215">
        <v>0</v>
      </c>
      <c r="J110" s="215">
        <v>63.8</v>
      </c>
      <c r="K110" s="35">
        <f>+'Ekstra runde'!L393</f>
        <v>0</v>
      </c>
    </row>
    <row r="111" spans="1:12" x14ac:dyDescent="0.2">
      <c r="A111" s="20">
        <f>+Oversikt!A396</f>
        <v>0</v>
      </c>
      <c r="B111" s="7">
        <f>+Oversikt!B396</f>
        <v>0</v>
      </c>
      <c r="C111">
        <f>+Oversikt!E396</f>
        <v>0</v>
      </c>
      <c r="D111" s="6">
        <f>+'Final 1'!L396</f>
        <v>0</v>
      </c>
      <c r="E111" s="15">
        <f>+'Final 2'!L396</f>
        <v>0</v>
      </c>
      <c r="F111" s="134">
        <f t="shared" si="7"/>
        <v>0</v>
      </c>
      <c r="G111" s="39" t="str">
        <f>IF(F111=LARGE($F$72:$F$79,1),1,IF(F111=LARGE($F$72:$F$79,2),2,IF(F111=LARGE($F$72:$F$79,3),3,"")))</f>
        <v/>
      </c>
      <c r="H111" s="110">
        <f>IF(Oversikt!B396="",,IF(OR(G111=1,G111=2,G111=3),,RANK(F111,F$72:F$79,0)))</f>
        <v>0</v>
      </c>
      <c r="I111" s="22">
        <f>+'Final 2'!S396</f>
        <v>0</v>
      </c>
      <c r="J111" s="22">
        <f>+'Final 1'!R396</f>
        <v>0</v>
      </c>
      <c r="K111" s="35">
        <f>+'Ekstra runde'!L396</f>
        <v>0</v>
      </c>
    </row>
    <row r="112" spans="1:12" x14ac:dyDescent="0.2">
      <c r="A112" s="225" t="s">
        <v>244</v>
      </c>
      <c r="B112" s="222"/>
      <c r="C112" s="220">
        <v>0</v>
      </c>
      <c r="D112" s="221">
        <v>0</v>
      </c>
      <c r="E112" s="223">
        <v>0</v>
      </c>
      <c r="F112" s="229">
        <v>0</v>
      </c>
      <c r="G112" s="220"/>
      <c r="H112" s="220"/>
      <c r="I112" s="226">
        <v>0</v>
      </c>
      <c r="J112" s="226">
        <v>0</v>
      </c>
      <c r="K112" s="227">
        <v>0</v>
      </c>
    </row>
    <row r="113" spans="1:11" x14ac:dyDescent="0.2">
      <c r="A113" s="224">
        <v>1</v>
      </c>
      <c r="B113" s="222" t="s">
        <v>245</v>
      </c>
      <c r="C113" s="220" t="s">
        <v>162</v>
      </c>
      <c r="D113" s="221">
        <v>25.5</v>
      </c>
      <c r="E113" s="223">
        <v>0</v>
      </c>
      <c r="F113" s="229">
        <v>25.5</v>
      </c>
      <c r="G113" s="230">
        <v>1</v>
      </c>
      <c r="H113" s="228">
        <v>0</v>
      </c>
      <c r="I113" s="226">
        <v>0</v>
      </c>
      <c r="J113" s="226">
        <v>76.5</v>
      </c>
      <c r="K113" s="227">
        <v>0</v>
      </c>
    </row>
    <row r="114" spans="1:11" x14ac:dyDescent="0.2">
      <c r="A114" s="224">
        <v>2</v>
      </c>
      <c r="B114" s="222" t="s">
        <v>246</v>
      </c>
      <c r="C114" s="220" t="s">
        <v>162</v>
      </c>
      <c r="D114" s="221">
        <v>24.433333333333337</v>
      </c>
      <c r="E114" s="223">
        <v>0</v>
      </c>
      <c r="F114" s="229">
        <v>24.433333333333337</v>
      </c>
      <c r="G114" s="230">
        <v>2</v>
      </c>
      <c r="H114" s="228">
        <v>0</v>
      </c>
      <c r="I114" s="226">
        <v>0</v>
      </c>
      <c r="J114" s="226">
        <v>73.300000000000011</v>
      </c>
      <c r="K114" s="227">
        <v>0</v>
      </c>
    </row>
    <row r="115" spans="1:11" x14ac:dyDescent="0.2">
      <c r="A115" s="224">
        <v>3</v>
      </c>
      <c r="B115" s="222" t="s">
        <v>247</v>
      </c>
      <c r="C115" s="220" t="s">
        <v>231</v>
      </c>
      <c r="D115" s="221">
        <v>22.333333333333332</v>
      </c>
      <c r="E115" s="223">
        <v>0</v>
      </c>
      <c r="F115" s="229">
        <v>22.333333333333332</v>
      </c>
      <c r="G115" s="230">
        <v>3</v>
      </c>
      <c r="H115" s="228">
        <v>0</v>
      </c>
      <c r="I115" s="226">
        <v>0</v>
      </c>
      <c r="J115" s="226">
        <v>67</v>
      </c>
      <c r="K115" s="227">
        <v>0</v>
      </c>
    </row>
    <row r="116" spans="1:11" x14ac:dyDescent="0.2">
      <c r="A116" s="20">
        <f>+Oversikt!A402</f>
        <v>0</v>
      </c>
      <c r="B116" s="7">
        <f>+Oversikt!B402</f>
        <v>0</v>
      </c>
      <c r="C116">
        <f>+Oversikt!E402</f>
        <v>0</v>
      </c>
      <c r="D116" s="6">
        <f>+'Final 1'!L402</f>
        <v>0</v>
      </c>
      <c r="E116" s="15">
        <f>+'Final 2'!L402</f>
        <v>0</v>
      </c>
      <c r="F116" s="134">
        <f t="shared" si="7"/>
        <v>0</v>
      </c>
      <c r="G116" s="39" t="str">
        <f>IF(F116=LARGE($F$72:$F$79,1),1,IF(F116=LARGE($F$72:$F$79,2),2,IF(F116=LARGE($F$72:$F$79,3),3,"")))</f>
        <v/>
      </c>
      <c r="H116" s="110">
        <f>IF(Oversikt!B402="",,IF(OR(G116=1,G116=2,G116=3),,RANK(F116,F$72:F$79,0)))</f>
        <v>0</v>
      </c>
      <c r="I116" s="22">
        <f>+'Final 2'!S402</f>
        <v>0</v>
      </c>
      <c r="J116" s="22">
        <f>+'Final 1'!R402</f>
        <v>0</v>
      </c>
      <c r="K116" s="35">
        <f>+'Ekstra runde'!L402</f>
        <v>0</v>
      </c>
    </row>
    <row r="117" spans="1:11" x14ac:dyDescent="0.2">
      <c r="A117" s="236" t="s">
        <v>248</v>
      </c>
      <c r="B117" s="233"/>
      <c r="C117" s="231">
        <v>0</v>
      </c>
      <c r="D117" s="232">
        <v>0</v>
      </c>
      <c r="E117" s="234">
        <v>0</v>
      </c>
      <c r="F117" s="240">
        <v>0</v>
      </c>
      <c r="G117" s="231"/>
      <c r="H117" s="231"/>
      <c r="I117" s="237">
        <v>0</v>
      </c>
      <c r="J117" s="237">
        <v>0</v>
      </c>
      <c r="K117" s="238">
        <v>0</v>
      </c>
    </row>
    <row r="118" spans="1:11" x14ac:dyDescent="0.2">
      <c r="A118" s="235">
        <v>1</v>
      </c>
      <c r="B118" s="233" t="s">
        <v>229</v>
      </c>
      <c r="C118" s="278" t="s">
        <v>231</v>
      </c>
      <c r="D118" s="232">
        <v>4.666666666666667</v>
      </c>
      <c r="E118" s="234">
        <v>0</v>
      </c>
      <c r="F118" s="240">
        <v>4.666666666666667</v>
      </c>
      <c r="G118" s="289">
        <v>1</v>
      </c>
      <c r="H118" s="239">
        <v>0</v>
      </c>
      <c r="I118" s="237">
        <v>0</v>
      </c>
      <c r="J118" s="237">
        <v>14</v>
      </c>
      <c r="K118" s="238">
        <v>0</v>
      </c>
    </row>
    <row r="119" spans="1:11" x14ac:dyDescent="0.2">
      <c r="A119" s="235">
        <v>2</v>
      </c>
      <c r="B119" s="233" t="s">
        <v>253</v>
      </c>
      <c r="C119" s="231" t="s">
        <v>96</v>
      </c>
      <c r="D119" s="232">
        <v>4.5</v>
      </c>
      <c r="E119" s="234">
        <v>0</v>
      </c>
      <c r="F119" s="240">
        <v>4.5</v>
      </c>
      <c r="G119" s="289">
        <v>2</v>
      </c>
      <c r="H119" s="239">
        <v>0</v>
      </c>
      <c r="I119" s="237">
        <v>0</v>
      </c>
      <c r="J119" s="237">
        <v>13.5</v>
      </c>
      <c r="K119" s="238">
        <v>0</v>
      </c>
    </row>
    <row r="120" spans="1:11" x14ac:dyDescent="0.2">
      <c r="A120" s="235">
        <v>3</v>
      </c>
      <c r="B120" s="233" t="s">
        <v>252</v>
      </c>
      <c r="C120" s="231" t="s">
        <v>162</v>
      </c>
      <c r="D120" s="232">
        <v>4</v>
      </c>
      <c r="E120" s="234">
        <v>0</v>
      </c>
      <c r="F120" s="240">
        <v>4</v>
      </c>
      <c r="G120" s="289">
        <v>3</v>
      </c>
      <c r="H120" s="239">
        <v>0</v>
      </c>
      <c r="I120" s="237">
        <v>0</v>
      </c>
      <c r="J120" s="237">
        <v>12</v>
      </c>
      <c r="K120" s="238">
        <v>0</v>
      </c>
    </row>
    <row r="121" spans="1:11" x14ac:dyDescent="0.2">
      <c r="A121" s="235">
        <v>4</v>
      </c>
      <c r="B121" s="233" t="s">
        <v>250</v>
      </c>
      <c r="C121" s="231" t="s">
        <v>162</v>
      </c>
      <c r="D121" s="232">
        <v>3.0666666666666664</v>
      </c>
      <c r="E121" s="234">
        <v>0</v>
      </c>
      <c r="F121" s="240">
        <v>3.0666666666666664</v>
      </c>
      <c r="G121" s="286" t="s">
        <v>239</v>
      </c>
      <c r="H121" s="239">
        <v>4</v>
      </c>
      <c r="I121" s="237">
        <v>0</v>
      </c>
      <c r="J121" s="237">
        <v>9.1999999999999993</v>
      </c>
      <c r="K121" s="238">
        <v>0</v>
      </c>
    </row>
    <row r="122" spans="1:11" x14ac:dyDescent="0.2">
      <c r="A122" s="235">
        <v>5</v>
      </c>
      <c r="B122" s="233" t="s">
        <v>249</v>
      </c>
      <c r="C122" s="231" t="s">
        <v>162</v>
      </c>
      <c r="D122" s="232">
        <v>2.5</v>
      </c>
      <c r="E122" s="234">
        <v>0</v>
      </c>
      <c r="F122" s="240">
        <v>2.5</v>
      </c>
      <c r="G122" s="286" t="s">
        <v>239</v>
      </c>
      <c r="H122" s="239">
        <v>5</v>
      </c>
      <c r="I122" s="237">
        <v>0</v>
      </c>
      <c r="J122" s="237">
        <v>7.5</v>
      </c>
      <c r="K122" s="238">
        <v>0</v>
      </c>
    </row>
    <row r="123" spans="1:11" x14ac:dyDescent="0.2">
      <c r="A123" s="235">
        <v>6</v>
      </c>
      <c r="B123" s="233" t="s">
        <v>251</v>
      </c>
      <c r="C123" s="231" t="s">
        <v>97</v>
      </c>
      <c r="D123" s="232">
        <v>0</v>
      </c>
      <c r="E123" s="234">
        <v>0</v>
      </c>
      <c r="F123" s="240">
        <v>0</v>
      </c>
      <c r="G123" s="286" t="s">
        <v>239</v>
      </c>
      <c r="H123" s="239">
        <v>6</v>
      </c>
      <c r="I123" s="237">
        <v>0</v>
      </c>
      <c r="J123" s="237">
        <v>0</v>
      </c>
      <c r="K123" s="238">
        <v>0</v>
      </c>
    </row>
    <row r="124" spans="1:11" x14ac:dyDescent="0.2">
      <c r="A124" s="235">
        <v>7</v>
      </c>
      <c r="B124" s="233" t="s">
        <v>249</v>
      </c>
      <c r="C124" s="231" t="s">
        <v>162</v>
      </c>
      <c r="D124" s="232">
        <v>0</v>
      </c>
      <c r="E124" s="234">
        <v>0</v>
      </c>
      <c r="F124" s="240">
        <v>0</v>
      </c>
      <c r="G124" s="241" t="s">
        <v>239</v>
      </c>
      <c r="H124" s="239">
        <v>6</v>
      </c>
      <c r="I124" s="237">
        <v>0</v>
      </c>
      <c r="J124" s="237">
        <v>0</v>
      </c>
      <c r="K124" s="238">
        <v>0</v>
      </c>
    </row>
    <row r="125" spans="1:11" x14ac:dyDescent="0.2">
      <c r="A125" s="235">
        <v>8</v>
      </c>
      <c r="B125" s="233" t="s">
        <v>250</v>
      </c>
      <c r="C125" s="231" t="s">
        <v>162</v>
      </c>
      <c r="D125" s="232">
        <v>0</v>
      </c>
      <c r="E125" s="234">
        <v>0</v>
      </c>
      <c r="F125" s="240">
        <v>0</v>
      </c>
      <c r="G125" s="241" t="s">
        <v>239</v>
      </c>
      <c r="H125" s="239">
        <v>6</v>
      </c>
      <c r="I125" s="237">
        <v>0</v>
      </c>
      <c r="J125" s="237">
        <v>0</v>
      </c>
      <c r="K125" s="238">
        <v>0</v>
      </c>
    </row>
    <row r="126" spans="1:11" x14ac:dyDescent="0.2">
      <c r="A126" s="20">
        <f>+Oversikt!A413</f>
        <v>0</v>
      </c>
      <c r="B126" s="7">
        <f>+Oversikt!B413</f>
        <v>0</v>
      </c>
      <c r="C126">
        <f>+Oversikt!E413</f>
        <v>0</v>
      </c>
      <c r="D126" s="6">
        <f>+'Final 1'!L413</f>
        <v>0</v>
      </c>
      <c r="E126" s="15">
        <f>+'Final 2'!L413</f>
        <v>0</v>
      </c>
      <c r="F126" s="134">
        <f t="shared" si="7"/>
        <v>0</v>
      </c>
      <c r="G126" s="39" t="str">
        <f>IF(F126=LARGE($F$72:$F$79,1),1,IF(F126=LARGE($F$72:$F$79,2),2,IF(F126=LARGE($F$72:$F$79,3),3,"")))</f>
        <v/>
      </c>
      <c r="H126" s="110">
        <f>IF(Oversikt!B413="",,IF(OR(G126=1,G126=2,G126=3),,RANK(F126,F$72:F$79,0)))</f>
        <v>0</v>
      </c>
      <c r="I126" s="22">
        <f>+'Final 2'!S413</f>
        <v>0</v>
      </c>
      <c r="J126" s="22">
        <f>+'Final 1'!R413</f>
        <v>0</v>
      </c>
      <c r="K126" s="35">
        <f>+'Ekstra runde'!L413</f>
        <v>0</v>
      </c>
    </row>
    <row r="127" spans="1:11" x14ac:dyDescent="0.2">
      <c r="A127" s="247" t="s">
        <v>254</v>
      </c>
      <c r="B127" s="244"/>
      <c r="C127" s="242"/>
      <c r="D127" s="242"/>
      <c r="E127" s="245"/>
      <c r="F127" s="252">
        <v>0</v>
      </c>
      <c r="G127" s="242"/>
      <c r="H127" s="242"/>
      <c r="I127" s="242"/>
      <c r="J127" s="242"/>
      <c r="K127" s="249"/>
    </row>
    <row r="128" spans="1:11" x14ac:dyDescent="0.2">
      <c r="A128" s="246">
        <v>1</v>
      </c>
      <c r="B128" s="244" t="s">
        <v>255</v>
      </c>
      <c r="C128" s="242" t="s">
        <v>162</v>
      </c>
      <c r="D128" s="243">
        <v>4</v>
      </c>
      <c r="E128" s="245">
        <v>0</v>
      </c>
      <c r="F128" s="252">
        <v>4</v>
      </c>
      <c r="G128" s="253">
        <v>1</v>
      </c>
      <c r="H128" s="251">
        <v>0</v>
      </c>
      <c r="I128" s="248">
        <v>0</v>
      </c>
      <c r="J128" s="248">
        <v>12</v>
      </c>
      <c r="K128" s="249">
        <v>0</v>
      </c>
    </row>
    <row r="129" spans="1:11" x14ac:dyDescent="0.2">
      <c r="A129" s="246">
        <v>2</v>
      </c>
      <c r="B129" s="244" t="s">
        <v>256</v>
      </c>
      <c r="C129" s="242" t="s">
        <v>162</v>
      </c>
      <c r="D129" s="243">
        <v>3.8333333333333335</v>
      </c>
      <c r="E129" s="245">
        <v>0</v>
      </c>
      <c r="F129" s="252">
        <v>3.8333333333333335</v>
      </c>
      <c r="G129" s="253">
        <v>2</v>
      </c>
      <c r="H129" s="251">
        <v>0</v>
      </c>
      <c r="I129" s="248">
        <v>0</v>
      </c>
      <c r="J129" s="248">
        <v>11.5</v>
      </c>
      <c r="K129" s="249">
        <v>0</v>
      </c>
    </row>
    <row r="130" spans="1:11" x14ac:dyDescent="0.2">
      <c r="A130" s="246">
        <v>3</v>
      </c>
      <c r="B130" s="244" t="s">
        <v>258</v>
      </c>
      <c r="C130" s="242" t="s">
        <v>95</v>
      </c>
      <c r="D130" s="243">
        <v>3.2333333333333329</v>
      </c>
      <c r="E130" s="245">
        <v>0</v>
      </c>
      <c r="F130" s="252">
        <v>3.2333333333333329</v>
      </c>
      <c r="G130" s="253">
        <v>3</v>
      </c>
      <c r="H130" s="251">
        <v>0</v>
      </c>
      <c r="I130" s="248">
        <v>0</v>
      </c>
      <c r="J130" s="248">
        <v>9.6999999999999993</v>
      </c>
      <c r="K130" s="249">
        <v>0</v>
      </c>
    </row>
    <row r="131" spans="1:11" x14ac:dyDescent="0.2">
      <c r="A131" s="246">
        <v>4</v>
      </c>
      <c r="B131" s="244" t="s">
        <v>257</v>
      </c>
      <c r="C131" s="242" t="s">
        <v>94</v>
      </c>
      <c r="D131" s="243">
        <v>0</v>
      </c>
      <c r="E131" s="245">
        <v>0</v>
      </c>
      <c r="F131" s="252">
        <v>0</v>
      </c>
      <c r="G131" s="289" t="s">
        <v>239</v>
      </c>
      <c r="H131" s="251">
        <v>4</v>
      </c>
      <c r="I131" s="248">
        <v>0</v>
      </c>
      <c r="J131" s="248">
        <v>0</v>
      </c>
      <c r="K131" s="249">
        <v>0</v>
      </c>
    </row>
    <row r="132" spans="1:11" x14ac:dyDescent="0.2">
      <c r="A132" s="246">
        <v>5</v>
      </c>
      <c r="B132" s="244" t="s">
        <v>249</v>
      </c>
      <c r="C132" s="242" t="s">
        <v>162</v>
      </c>
      <c r="D132" s="243">
        <v>0</v>
      </c>
      <c r="E132" s="245">
        <v>0</v>
      </c>
      <c r="F132" s="252">
        <v>0</v>
      </c>
      <c r="G132" s="250" t="s">
        <v>239</v>
      </c>
      <c r="H132" s="251">
        <v>4</v>
      </c>
      <c r="I132" s="248">
        <v>0</v>
      </c>
      <c r="J132" s="248">
        <v>0</v>
      </c>
      <c r="K132" s="249">
        <v>0</v>
      </c>
    </row>
    <row r="133" spans="1:11" x14ac:dyDescent="0.2">
      <c r="A133" s="246">
        <v>6</v>
      </c>
      <c r="B133" s="244" t="s">
        <v>250</v>
      </c>
      <c r="C133" s="242" t="s">
        <v>162</v>
      </c>
      <c r="D133" s="243">
        <v>0</v>
      </c>
      <c r="E133" s="245">
        <v>0</v>
      </c>
      <c r="F133" s="252">
        <v>0</v>
      </c>
      <c r="G133" s="250" t="s">
        <v>239</v>
      </c>
      <c r="H133" s="251">
        <v>4</v>
      </c>
      <c r="I133" s="248">
        <v>0</v>
      </c>
      <c r="J133" s="248">
        <v>0</v>
      </c>
      <c r="K133" s="249">
        <v>0</v>
      </c>
    </row>
    <row r="134" spans="1:11" x14ac:dyDescent="0.2">
      <c r="A134" s="20">
        <f>+Oversikt!A423</f>
        <v>0</v>
      </c>
      <c r="B134" s="7">
        <f>+Oversikt!B423</f>
        <v>0</v>
      </c>
      <c r="C134">
        <f>+Oversikt!E423</f>
        <v>0</v>
      </c>
      <c r="D134" s="6">
        <f>+'Final 1'!L423</f>
        <v>0</v>
      </c>
      <c r="E134" s="15">
        <f>+'Final 2'!L423</f>
        <v>0</v>
      </c>
      <c r="F134" s="134">
        <f t="shared" si="7"/>
        <v>0</v>
      </c>
      <c r="G134" s="39" t="str">
        <f>IF(F134=LARGE($F$72:$F$79,1),1,IF(F134=LARGE($F$72:$F$79,2),2,IF(F134=LARGE($F$72:$F$79,3),3,"")))</f>
        <v/>
      </c>
      <c r="H134" s="110">
        <f>IF(Oversikt!B423="",,IF(OR(G134=1,G134=2,G134=3),,RANK(F134,F$72:F$79,0)))</f>
        <v>0</v>
      </c>
      <c r="I134" s="22">
        <f>+'Final 2'!S423</f>
        <v>0</v>
      </c>
      <c r="J134" s="22">
        <f>+'Final 1'!R423</f>
        <v>0</v>
      </c>
      <c r="K134" s="35">
        <f>+'Ekstra runde'!L423</f>
        <v>0</v>
      </c>
    </row>
    <row r="135" spans="1:11" x14ac:dyDescent="0.2">
      <c r="A135" s="259" t="s">
        <v>259</v>
      </c>
      <c r="B135" s="256"/>
      <c r="C135" s="254"/>
      <c r="D135" s="254"/>
      <c r="E135" s="257"/>
      <c r="F135" s="264">
        <v>0</v>
      </c>
      <c r="G135" s="254"/>
      <c r="H135" s="254"/>
      <c r="I135" s="254"/>
      <c r="J135" s="254"/>
      <c r="K135" s="261"/>
    </row>
    <row r="136" spans="1:11" x14ac:dyDescent="0.2">
      <c r="A136" s="258">
        <v>1</v>
      </c>
      <c r="B136" s="256" t="s">
        <v>229</v>
      </c>
      <c r="C136" s="254" t="s">
        <v>231</v>
      </c>
      <c r="D136" s="255">
        <v>3.4666666666666668</v>
      </c>
      <c r="E136" s="257">
        <v>0</v>
      </c>
      <c r="F136" s="264">
        <v>3.4666666666666668</v>
      </c>
      <c r="G136" s="265">
        <v>1</v>
      </c>
      <c r="H136" s="263"/>
      <c r="I136" s="260">
        <v>0</v>
      </c>
      <c r="J136" s="260">
        <v>10.4</v>
      </c>
      <c r="K136" s="261"/>
    </row>
    <row r="137" spans="1:11" x14ac:dyDescent="0.2">
      <c r="A137" s="258">
        <v>2</v>
      </c>
      <c r="B137" s="256" t="s">
        <v>267</v>
      </c>
      <c r="C137" s="254" t="s">
        <v>231</v>
      </c>
      <c r="D137" s="255">
        <v>3.8666666666666667</v>
      </c>
      <c r="E137" s="257">
        <v>0</v>
      </c>
      <c r="F137" s="264">
        <v>3.8666666666666667</v>
      </c>
      <c r="G137" s="265">
        <v>2</v>
      </c>
      <c r="H137" s="263"/>
      <c r="I137" s="260">
        <v>0</v>
      </c>
      <c r="J137" s="260">
        <v>11.6</v>
      </c>
      <c r="K137" s="261"/>
    </row>
    <row r="138" spans="1:11" x14ac:dyDescent="0.2">
      <c r="A138" s="258">
        <v>3</v>
      </c>
      <c r="B138" s="256" t="s">
        <v>260</v>
      </c>
      <c r="C138" s="254" t="s">
        <v>162</v>
      </c>
      <c r="D138" s="255">
        <v>4.166666666666667</v>
      </c>
      <c r="E138" s="257">
        <v>0</v>
      </c>
      <c r="F138" s="264">
        <v>4.166666666666667</v>
      </c>
      <c r="G138" s="265">
        <v>3</v>
      </c>
      <c r="H138" s="263"/>
      <c r="I138" s="260">
        <v>0</v>
      </c>
      <c r="J138" s="260">
        <v>12.5</v>
      </c>
      <c r="K138" s="261"/>
    </row>
    <row r="139" spans="1:11" x14ac:dyDescent="0.2">
      <c r="A139" s="258">
        <v>4</v>
      </c>
      <c r="B139" s="256" t="s">
        <v>265</v>
      </c>
      <c r="C139" s="254" t="s">
        <v>95</v>
      </c>
      <c r="D139" s="255">
        <v>4.6000000000000005</v>
      </c>
      <c r="E139" s="257">
        <v>0</v>
      </c>
      <c r="F139" s="264">
        <v>4.6000000000000005</v>
      </c>
      <c r="G139" s="265" t="s">
        <v>239</v>
      </c>
      <c r="H139" s="263">
        <v>4</v>
      </c>
      <c r="I139" s="260">
        <v>0</v>
      </c>
      <c r="J139" s="260">
        <v>13.8</v>
      </c>
      <c r="K139" s="261"/>
    </row>
    <row r="140" spans="1:11" x14ac:dyDescent="0.2">
      <c r="A140" s="258">
        <v>5</v>
      </c>
      <c r="B140" s="256" t="s">
        <v>264</v>
      </c>
      <c r="C140" s="254" t="s">
        <v>97</v>
      </c>
      <c r="D140" s="255">
        <v>5.7</v>
      </c>
      <c r="E140" s="257">
        <v>0</v>
      </c>
      <c r="F140" s="264">
        <v>5.7</v>
      </c>
      <c r="G140" s="265" t="s">
        <v>239</v>
      </c>
      <c r="H140" s="263">
        <v>5</v>
      </c>
      <c r="I140" s="260">
        <v>0</v>
      </c>
      <c r="J140" s="260">
        <v>17.100000000000001</v>
      </c>
      <c r="K140" s="261">
        <v>0</v>
      </c>
    </row>
    <row r="141" spans="1:11" x14ac:dyDescent="0.2">
      <c r="A141" s="258">
        <v>6</v>
      </c>
      <c r="B141" s="256" t="s">
        <v>263</v>
      </c>
      <c r="C141" s="254" t="s">
        <v>97</v>
      </c>
      <c r="D141" s="255">
        <v>5.7333333333333334</v>
      </c>
      <c r="E141" s="257">
        <v>0</v>
      </c>
      <c r="F141" s="264">
        <v>5.7333333333333334</v>
      </c>
      <c r="G141" s="265" t="s">
        <v>239</v>
      </c>
      <c r="H141" s="263">
        <v>6</v>
      </c>
      <c r="I141" s="260">
        <v>0</v>
      </c>
      <c r="J141" s="260">
        <v>17.2</v>
      </c>
      <c r="K141" s="261">
        <v>0</v>
      </c>
    </row>
    <row r="142" spans="1:11" x14ac:dyDescent="0.2">
      <c r="A142" s="258">
        <v>7</v>
      </c>
      <c r="B142" s="256" t="s">
        <v>262</v>
      </c>
      <c r="C142" s="254" t="s">
        <v>95</v>
      </c>
      <c r="D142" s="255">
        <v>6</v>
      </c>
      <c r="E142" s="257">
        <v>0</v>
      </c>
      <c r="F142" s="264">
        <v>6</v>
      </c>
      <c r="G142" s="265" t="s">
        <v>239</v>
      </c>
      <c r="H142" s="263">
        <v>7</v>
      </c>
      <c r="I142" s="260">
        <v>0</v>
      </c>
      <c r="J142" s="260">
        <v>18</v>
      </c>
      <c r="K142" s="261">
        <v>0</v>
      </c>
    </row>
    <row r="143" spans="1:11" x14ac:dyDescent="0.2">
      <c r="A143" s="258">
        <v>8</v>
      </c>
      <c r="B143" s="256" t="s">
        <v>275</v>
      </c>
      <c r="C143" s="278" t="s">
        <v>231</v>
      </c>
      <c r="D143" s="255">
        <v>6.45</v>
      </c>
      <c r="E143" s="257">
        <v>0</v>
      </c>
      <c r="F143" s="264">
        <v>6.45</v>
      </c>
      <c r="G143" s="265" t="s">
        <v>239</v>
      </c>
      <c r="H143" s="263">
        <v>8</v>
      </c>
      <c r="I143" s="260">
        <v>0</v>
      </c>
      <c r="J143" s="260">
        <v>19.350000000000001</v>
      </c>
      <c r="K143" s="261">
        <v>0</v>
      </c>
    </row>
    <row r="144" spans="1:11" x14ac:dyDescent="0.2">
      <c r="A144" s="258">
        <v>9</v>
      </c>
      <c r="B144" s="256" t="s">
        <v>266</v>
      </c>
      <c r="C144" s="278" t="s">
        <v>231</v>
      </c>
      <c r="D144" s="255">
        <v>6.95</v>
      </c>
      <c r="E144" s="257">
        <v>0</v>
      </c>
      <c r="F144" s="264">
        <v>6.95</v>
      </c>
      <c r="G144" s="265"/>
      <c r="H144" s="263">
        <v>9</v>
      </c>
      <c r="I144" s="260">
        <v>0</v>
      </c>
      <c r="J144" s="260">
        <v>20.85</v>
      </c>
      <c r="K144" s="261">
        <v>0</v>
      </c>
    </row>
    <row r="145" spans="1:11" x14ac:dyDescent="0.2">
      <c r="A145" s="258">
        <v>10</v>
      </c>
      <c r="B145" s="256" t="s">
        <v>250</v>
      </c>
      <c r="C145" s="278" t="s">
        <v>162</v>
      </c>
      <c r="D145" s="255">
        <v>7.1000000000000005</v>
      </c>
      <c r="E145" s="257">
        <v>0</v>
      </c>
      <c r="F145" s="264">
        <v>7.1000000000000005</v>
      </c>
      <c r="G145" s="265"/>
      <c r="H145" s="263">
        <v>10</v>
      </c>
      <c r="I145" s="260">
        <v>0</v>
      </c>
      <c r="J145" s="260">
        <v>21.3</v>
      </c>
      <c r="K145" s="261">
        <v>0</v>
      </c>
    </row>
    <row r="146" spans="1:11" x14ac:dyDescent="0.2">
      <c r="A146" s="258">
        <v>11</v>
      </c>
      <c r="B146" s="256" t="s">
        <v>261</v>
      </c>
      <c r="C146" s="278" t="s">
        <v>94</v>
      </c>
      <c r="D146" s="255">
        <v>7.666666666666667</v>
      </c>
      <c r="E146" s="257">
        <v>0</v>
      </c>
      <c r="F146" s="264">
        <v>7.666666666666667</v>
      </c>
      <c r="G146" s="265"/>
      <c r="H146" s="263">
        <v>11</v>
      </c>
      <c r="I146" s="260">
        <v>0</v>
      </c>
      <c r="J146" s="260">
        <v>23</v>
      </c>
      <c r="K146" s="261">
        <v>0</v>
      </c>
    </row>
    <row r="147" spans="1:11" x14ac:dyDescent="0.2">
      <c r="A147" s="258"/>
      <c r="B147" s="256" t="s">
        <v>239</v>
      </c>
      <c r="C147" s="254">
        <v>0</v>
      </c>
      <c r="D147" s="255">
        <v>0</v>
      </c>
      <c r="E147" s="257">
        <v>0</v>
      </c>
      <c r="F147" s="264">
        <v>0</v>
      </c>
      <c r="G147" s="262" t="s">
        <v>239</v>
      </c>
      <c r="H147" s="263">
        <v>0</v>
      </c>
      <c r="I147" s="260">
        <v>0</v>
      </c>
      <c r="J147" s="260">
        <v>0</v>
      </c>
      <c r="K147" s="261"/>
    </row>
    <row r="148" spans="1:11" x14ac:dyDescent="0.2">
      <c r="A148" s="20">
        <f>+Oversikt!A438</f>
        <v>0</v>
      </c>
      <c r="B148" s="7">
        <f>+Oversikt!B438</f>
        <v>0</v>
      </c>
      <c r="C148">
        <f>+Oversikt!E438</f>
        <v>0</v>
      </c>
      <c r="D148" s="6">
        <f>+'Final 1'!L438</f>
        <v>0</v>
      </c>
      <c r="E148" s="15">
        <f>+'Final 2'!L438</f>
        <v>0</v>
      </c>
      <c r="F148" s="134">
        <f t="shared" si="7"/>
        <v>0</v>
      </c>
      <c r="G148" s="39" t="str">
        <f>IF(F148=LARGE($F$72:$F$79,1),1,IF(F148=LARGE($F$72:$F$79,2),2,IF(F148=LARGE($F$72:$F$79,3),3,"")))</f>
        <v/>
      </c>
      <c r="H148" s="110">
        <f>IF(Oversikt!B438="",,IF(OR(G148=1,G148=2,G148=3),,RANK(F148,F$72:F$79,0)))</f>
        <v>0</v>
      </c>
      <c r="I148" s="22">
        <f>+'Final 2'!S438</f>
        <v>0</v>
      </c>
      <c r="J148" s="22">
        <f>+'Final 1'!R438</f>
        <v>0</v>
      </c>
      <c r="K148" s="35"/>
    </row>
    <row r="149" spans="1:11" x14ac:dyDescent="0.2">
      <c r="A149" s="271" t="s">
        <v>268</v>
      </c>
      <c r="B149" s="268"/>
      <c r="C149" s="266"/>
      <c r="D149" s="266"/>
      <c r="E149" s="269"/>
      <c r="F149" s="276">
        <v>0</v>
      </c>
      <c r="G149" s="266"/>
      <c r="H149" s="266"/>
      <c r="I149" s="266"/>
      <c r="J149" s="266"/>
      <c r="K149" s="273"/>
    </row>
    <row r="150" spans="1:11" x14ac:dyDescent="0.2">
      <c r="A150" s="270">
        <v>1</v>
      </c>
      <c r="B150" s="268" t="s">
        <v>276</v>
      </c>
      <c r="C150" s="266" t="s">
        <v>277</v>
      </c>
      <c r="D150" s="267">
        <v>3.7166666666666699</v>
      </c>
      <c r="E150" s="269">
        <v>0</v>
      </c>
      <c r="F150" s="276">
        <v>3.7166666666666668</v>
      </c>
      <c r="G150" s="277">
        <v>1</v>
      </c>
      <c r="H150" s="275"/>
      <c r="I150" s="272">
        <v>0</v>
      </c>
      <c r="J150" s="272">
        <v>11.15</v>
      </c>
      <c r="K150" s="273"/>
    </row>
    <row r="151" spans="1:11" x14ac:dyDescent="0.2">
      <c r="A151" s="270">
        <v>2</v>
      </c>
      <c r="B151" s="268" t="s">
        <v>269</v>
      </c>
      <c r="C151" s="266" t="s">
        <v>96</v>
      </c>
      <c r="D151" s="267">
        <v>3.8333333333333335</v>
      </c>
      <c r="E151" s="269">
        <v>0</v>
      </c>
      <c r="F151" s="276">
        <v>3.8333333333333335</v>
      </c>
      <c r="G151" s="277">
        <v>2</v>
      </c>
      <c r="H151" s="275"/>
      <c r="I151" s="272">
        <v>0</v>
      </c>
      <c r="J151" s="272">
        <v>11.5</v>
      </c>
      <c r="K151" s="273"/>
    </row>
    <row r="152" spans="1:11" x14ac:dyDescent="0.2">
      <c r="A152" s="270">
        <v>3</v>
      </c>
      <c r="B152" s="268" t="s">
        <v>278</v>
      </c>
      <c r="C152" s="278" t="s">
        <v>231</v>
      </c>
      <c r="D152" s="267">
        <v>3.8666666666666667</v>
      </c>
      <c r="E152" s="269">
        <v>0</v>
      </c>
      <c r="F152" s="276">
        <v>3.8666666666666667</v>
      </c>
      <c r="G152" s="277">
        <v>3</v>
      </c>
      <c r="H152" s="275"/>
      <c r="I152" s="272">
        <v>0</v>
      </c>
      <c r="J152" s="272">
        <v>11.6</v>
      </c>
      <c r="K152" s="273"/>
    </row>
    <row r="153" spans="1:11" x14ac:dyDescent="0.2">
      <c r="A153" s="270">
        <v>4</v>
      </c>
      <c r="B153" s="268" t="s">
        <v>279</v>
      </c>
      <c r="C153" s="266" t="s">
        <v>231</v>
      </c>
      <c r="D153" s="267">
        <v>3.8666666666666667</v>
      </c>
      <c r="E153" s="269">
        <v>0</v>
      </c>
      <c r="F153" s="276">
        <v>3.8666666666666667</v>
      </c>
      <c r="G153" s="277">
        <v>3</v>
      </c>
      <c r="H153" s="275"/>
      <c r="I153" s="272">
        <v>0</v>
      </c>
      <c r="J153" s="272">
        <v>11.6</v>
      </c>
      <c r="K153" s="273"/>
    </row>
    <row r="154" spans="1:11" x14ac:dyDescent="0.2">
      <c r="A154" s="270">
        <v>5</v>
      </c>
      <c r="B154" s="268" t="s">
        <v>272</v>
      </c>
      <c r="C154" s="266">
        <v>0</v>
      </c>
      <c r="D154" s="267">
        <v>3.8833333333333333</v>
      </c>
      <c r="E154" s="269">
        <v>0</v>
      </c>
      <c r="F154" s="276">
        <v>3.8833333333333333</v>
      </c>
      <c r="G154" s="277" t="s">
        <v>239</v>
      </c>
      <c r="H154" s="275">
        <v>4</v>
      </c>
      <c r="I154" s="272">
        <v>0</v>
      </c>
      <c r="J154" s="272">
        <v>11.65</v>
      </c>
      <c r="K154" s="273"/>
    </row>
    <row r="155" spans="1:11" x14ac:dyDescent="0.2">
      <c r="A155" s="270">
        <v>6</v>
      </c>
      <c r="B155" s="268" t="s">
        <v>282</v>
      </c>
      <c r="C155" s="278" t="s">
        <v>231</v>
      </c>
      <c r="D155" s="267">
        <v>4.0166666666666666</v>
      </c>
      <c r="E155" s="269">
        <v>0</v>
      </c>
      <c r="F155" s="276">
        <v>4.0166666666666666</v>
      </c>
      <c r="G155" s="277" t="s">
        <v>239</v>
      </c>
      <c r="H155" s="275">
        <v>5</v>
      </c>
      <c r="I155" s="272">
        <v>0</v>
      </c>
      <c r="J155" s="272">
        <v>12.05</v>
      </c>
      <c r="K155" s="273"/>
    </row>
    <row r="156" spans="1:11" x14ac:dyDescent="0.2">
      <c r="A156" s="270">
        <v>7</v>
      </c>
      <c r="B156" s="268" t="s">
        <v>270</v>
      </c>
      <c r="C156" s="266" t="s">
        <v>97</v>
      </c>
      <c r="D156" s="267">
        <v>4.0666666666666664</v>
      </c>
      <c r="E156" s="269">
        <v>0</v>
      </c>
      <c r="F156" s="276">
        <v>4.0666666666666664</v>
      </c>
      <c r="G156" s="277" t="s">
        <v>239</v>
      </c>
      <c r="H156" s="275">
        <v>6</v>
      </c>
      <c r="I156" s="272">
        <v>0</v>
      </c>
      <c r="J156" s="272">
        <v>12.2</v>
      </c>
      <c r="K156" s="273"/>
    </row>
    <row r="157" spans="1:11" x14ac:dyDescent="0.2">
      <c r="A157" s="270">
        <v>8</v>
      </c>
      <c r="B157" s="268" t="s">
        <v>230</v>
      </c>
      <c r="C157" s="266" t="s">
        <v>162</v>
      </c>
      <c r="D157" s="267">
        <v>4.166666666666667</v>
      </c>
      <c r="E157" s="269">
        <v>0</v>
      </c>
      <c r="F157" s="276">
        <v>4.166666666666667</v>
      </c>
      <c r="G157" s="277" t="s">
        <v>239</v>
      </c>
      <c r="H157" s="275">
        <v>7</v>
      </c>
      <c r="I157" s="272">
        <v>0</v>
      </c>
      <c r="J157" s="272">
        <v>12.5</v>
      </c>
      <c r="K157" s="273"/>
    </row>
    <row r="158" spans="1:11" x14ac:dyDescent="0.2">
      <c r="A158" s="270">
        <v>9</v>
      </c>
      <c r="B158" s="268" t="s">
        <v>273</v>
      </c>
      <c r="C158" s="266" t="s">
        <v>94</v>
      </c>
      <c r="D158" s="267">
        <v>4.2833333333333332</v>
      </c>
      <c r="E158" s="269">
        <v>0</v>
      </c>
      <c r="F158" s="276">
        <v>4.2833333333333332</v>
      </c>
      <c r="G158" s="277" t="s">
        <v>239</v>
      </c>
      <c r="H158" s="275">
        <v>8</v>
      </c>
      <c r="I158" s="272">
        <v>0</v>
      </c>
      <c r="J158" s="272">
        <v>12.85</v>
      </c>
      <c r="K158" s="273"/>
    </row>
    <row r="159" spans="1:11" x14ac:dyDescent="0.2">
      <c r="A159" s="270">
        <v>10</v>
      </c>
      <c r="B159" s="268" t="s">
        <v>280</v>
      </c>
      <c r="C159" s="266">
        <v>0</v>
      </c>
      <c r="D159" s="267">
        <v>4.833333333333333</v>
      </c>
      <c r="E159" s="269">
        <v>0</v>
      </c>
      <c r="F159" s="276">
        <v>4.833333333333333</v>
      </c>
      <c r="G159" s="277"/>
      <c r="H159" s="275">
        <v>9</v>
      </c>
      <c r="I159" s="272">
        <v>0</v>
      </c>
      <c r="J159" s="272">
        <v>14.5</v>
      </c>
      <c r="K159" s="273"/>
    </row>
    <row r="160" spans="1:11" x14ac:dyDescent="0.2">
      <c r="A160" s="270">
        <v>11</v>
      </c>
      <c r="B160" s="268" t="s">
        <v>281</v>
      </c>
      <c r="C160" s="278" t="s">
        <v>231</v>
      </c>
      <c r="D160" s="267">
        <v>6.8</v>
      </c>
      <c r="E160" s="269">
        <v>0</v>
      </c>
      <c r="F160" s="276">
        <v>6.8</v>
      </c>
      <c r="G160" s="277"/>
      <c r="H160" s="275">
        <v>10</v>
      </c>
      <c r="I160" s="272">
        <v>0</v>
      </c>
      <c r="J160" s="272">
        <v>20.399999999999999</v>
      </c>
      <c r="K160" s="273"/>
    </row>
    <row r="161" spans="1:11" x14ac:dyDescent="0.2">
      <c r="A161" s="270">
        <v>12</v>
      </c>
      <c r="B161" s="268" t="s">
        <v>271</v>
      </c>
      <c r="C161" s="266" t="s">
        <v>97</v>
      </c>
      <c r="D161" s="267">
        <v>7.7666666666666666</v>
      </c>
      <c r="E161" s="269">
        <v>0</v>
      </c>
      <c r="F161" s="276">
        <v>7.7666666666666666</v>
      </c>
      <c r="G161" s="277"/>
      <c r="H161" s="275">
        <v>11</v>
      </c>
      <c r="I161" s="272">
        <v>0</v>
      </c>
      <c r="J161" s="272">
        <v>23.3</v>
      </c>
      <c r="K161" s="273"/>
    </row>
    <row r="162" spans="1:11" x14ac:dyDescent="0.2">
      <c r="A162" s="270"/>
      <c r="B162" s="268" t="s">
        <v>239</v>
      </c>
      <c r="C162" s="266">
        <v>0</v>
      </c>
      <c r="D162" s="267">
        <v>0</v>
      </c>
      <c r="E162" s="269">
        <v>0</v>
      </c>
      <c r="F162" s="276">
        <v>0</v>
      </c>
      <c r="G162" s="274" t="s">
        <v>239</v>
      </c>
      <c r="H162" s="275">
        <v>0</v>
      </c>
      <c r="I162" s="272">
        <v>0</v>
      </c>
      <c r="J162" s="272">
        <v>0</v>
      </c>
      <c r="K162" s="273"/>
    </row>
    <row r="163" spans="1:11" x14ac:dyDescent="0.2">
      <c r="A163" s="20">
        <f>+Oversikt!A453</f>
        <v>0</v>
      </c>
      <c r="B163" s="7">
        <f>+Oversikt!B453</f>
        <v>0</v>
      </c>
      <c r="C163">
        <f>+Oversikt!E453</f>
        <v>0</v>
      </c>
      <c r="D163" s="6">
        <f>+'Final 1'!L453</f>
        <v>0</v>
      </c>
      <c r="E163" s="15">
        <f>+'Final 2'!L453</f>
        <v>0</v>
      </c>
      <c r="F163" s="134">
        <f t="shared" ref="F163:F199" si="8">SUM(D163:E163)</f>
        <v>0</v>
      </c>
      <c r="G163" s="39" t="str">
        <f>IF(F163=LARGE($F$72:$F$79,1),1,IF(F163=LARGE($F$72:$F$79,2),2,IF(F163=LARGE($F$72:$F$79,3),3,"")))</f>
        <v/>
      </c>
      <c r="H163" s="110">
        <f>IF(Oversikt!B453="",,IF(OR(G163=1,G163=2,G163=3),,RANK(F163,F$72:F$79,0)))</f>
        <v>0</v>
      </c>
      <c r="I163" s="22">
        <f>+'Final 2'!S453</f>
        <v>0</v>
      </c>
      <c r="J163" s="22">
        <f>+'Final 1'!R453</f>
        <v>0</v>
      </c>
      <c r="K163" s="35"/>
    </row>
    <row r="164" spans="1:11" x14ac:dyDescent="0.2">
      <c r="A164" s="283" t="s">
        <v>274</v>
      </c>
      <c r="B164" s="280"/>
      <c r="C164" s="278"/>
      <c r="D164" s="278"/>
      <c r="E164" s="281"/>
      <c r="F164" s="288">
        <v>0</v>
      </c>
      <c r="G164" s="278"/>
      <c r="H164" s="278"/>
      <c r="I164" s="278"/>
      <c r="J164" s="278"/>
      <c r="K164" s="285"/>
    </row>
    <row r="165" spans="1:11" x14ac:dyDescent="0.2">
      <c r="A165" s="282">
        <v>1</v>
      </c>
      <c r="B165" s="280" t="s">
        <v>258</v>
      </c>
      <c r="C165" s="278" t="s">
        <v>95</v>
      </c>
      <c r="D165" s="279">
        <v>5</v>
      </c>
      <c r="E165" s="281">
        <v>0</v>
      </c>
      <c r="F165" s="288">
        <v>5</v>
      </c>
      <c r="G165" s="289">
        <v>1</v>
      </c>
      <c r="H165" s="287">
        <v>0</v>
      </c>
      <c r="I165" s="284">
        <v>0</v>
      </c>
      <c r="J165" s="284">
        <v>15</v>
      </c>
      <c r="K165" s="285"/>
    </row>
    <row r="166" spans="1:11" x14ac:dyDescent="0.2">
      <c r="A166" s="282">
        <v>2</v>
      </c>
      <c r="B166" s="280" t="s">
        <v>255</v>
      </c>
      <c r="C166" s="278" t="s">
        <v>162</v>
      </c>
      <c r="D166" s="279">
        <v>5.1000000000000005</v>
      </c>
      <c r="E166" s="281">
        <v>0</v>
      </c>
      <c r="F166" s="288">
        <v>5.1000000000000005</v>
      </c>
      <c r="G166" s="289">
        <v>2</v>
      </c>
      <c r="H166" s="287">
        <v>0</v>
      </c>
      <c r="I166" s="284">
        <v>0</v>
      </c>
      <c r="J166" s="284">
        <v>15.3</v>
      </c>
      <c r="K166" s="285"/>
    </row>
    <row r="167" spans="1:11" x14ac:dyDescent="0.2">
      <c r="A167" s="282">
        <v>3</v>
      </c>
      <c r="B167" s="280" t="s">
        <v>257</v>
      </c>
      <c r="C167" s="278" t="s">
        <v>94</v>
      </c>
      <c r="D167" s="279">
        <v>11.666666666666666</v>
      </c>
      <c r="E167" s="281">
        <v>0</v>
      </c>
      <c r="F167" s="288">
        <v>11.666666666666666</v>
      </c>
      <c r="G167" s="289">
        <v>3</v>
      </c>
      <c r="H167" s="287">
        <v>0</v>
      </c>
      <c r="I167" s="284">
        <v>0</v>
      </c>
      <c r="J167" s="284">
        <v>35</v>
      </c>
      <c r="K167" s="285"/>
    </row>
    <row r="168" spans="1:11" x14ac:dyDescent="0.2">
      <c r="A168" s="20">
        <f>+Oversikt!A475</f>
        <v>0</v>
      </c>
      <c r="B168" s="7">
        <f>+Oversikt!B475</f>
        <v>0</v>
      </c>
      <c r="C168">
        <f>+Oversikt!E475</f>
        <v>0</v>
      </c>
      <c r="D168" s="6">
        <f>+'Final 1'!L475</f>
        <v>0</v>
      </c>
      <c r="E168" s="15">
        <f>+'Final 2'!L475</f>
        <v>0</v>
      </c>
      <c r="F168" s="134">
        <f t="shared" si="8"/>
        <v>0</v>
      </c>
      <c r="G168" s="39" t="str">
        <f>IF(F168=LARGE($F$72:$F$79,1),1,IF(F168=LARGE($F$72:$F$79,2),2,IF(F168=LARGE($F$72:$F$79,3),3,"")))</f>
        <v/>
      </c>
      <c r="H168" s="110">
        <f>IF(Oversikt!B475="",,IF(OR(G168=1,G168=2,G168=3),,RANK(F168,F$72:F$79,0)))</f>
        <v>0</v>
      </c>
      <c r="I168" s="22">
        <f>+'Final 2'!S475</f>
        <v>0</v>
      </c>
      <c r="J168" s="22">
        <f>+'Final 1'!R475</f>
        <v>0</v>
      </c>
      <c r="K168" s="35"/>
    </row>
    <row r="169" spans="1:11" x14ac:dyDescent="0.2">
      <c r="A169" s="20">
        <f>+Oversikt!A476</f>
        <v>0</v>
      </c>
      <c r="B169" s="7">
        <f>+Oversikt!B476</f>
        <v>0</v>
      </c>
      <c r="C169">
        <f>+Oversikt!E476</f>
        <v>0</v>
      </c>
      <c r="D169" s="6">
        <f>+'Final 1'!L476</f>
        <v>0</v>
      </c>
      <c r="E169" s="15">
        <f>+'Final 2'!L476</f>
        <v>0</v>
      </c>
      <c r="F169" s="134">
        <f t="shared" si="8"/>
        <v>0</v>
      </c>
      <c r="G169" s="39" t="str">
        <f>IF(F169=LARGE($F$72:$F$79,1),1,IF(F169=LARGE($F$72:$F$79,2),2,IF(F169=LARGE($F$72:$F$79,3),3,"")))</f>
        <v/>
      </c>
      <c r="H169" s="110">
        <f>IF(Oversikt!B476="",,IF(OR(G169=1,G169=2,G169=3),,RANK(F169,F$72:F$79,0)))</f>
        <v>0</v>
      </c>
      <c r="I169" s="22">
        <f>+'Final 2'!S476</f>
        <v>0</v>
      </c>
      <c r="J169" s="22">
        <f>+'Final 1'!R476</f>
        <v>0</v>
      </c>
      <c r="K169" s="35">
        <f>+'Ekstra runde'!L476</f>
        <v>0</v>
      </c>
    </row>
    <row r="170" spans="1:11" x14ac:dyDescent="0.2">
      <c r="A170" s="20">
        <f>+Oversikt!A477</f>
        <v>0</v>
      </c>
      <c r="B170" s="7">
        <f>+Oversikt!B477</f>
        <v>0</v>
      </c>
      <c r="C170">
        <f>+Oversikt!E477</f>
        <v>0</v>
      </c>
      <c r="D170" s="6">
        <f>+'Final 1'!L477</f>
        <v>0</v>
      </c>
      <c r="E170" s="15">
        <f>+'Final 2'!L477</f>
        <v>0</v>
      </c>
      <c r="F170" s="134">
        <f t="shared" si="8"/>
        <v>0</v>
      </c>
      <c r="G170" s="39" t="str">
        <f>IF(F170=LARGE($F$72:$F$79,1),1,IF(F170=LARGE($F$72:$F$79,2),2,IF(F170=LARGE($F$72:$F$79,3),3,"")))</f>
        <v/>
      </c>
      <c r="H170" s="110">
        <f>IF(Oversikt!B477="",,IF(OR(G170=1,G170=2,G170=3),,RANK(F170,F$72:F$79,0)))</f>
        <v>0</v>
      </c>
      <c r="I170" s="22">
        <f>+'Final 2'!S477</f>
        <v>0</v>
      </c>
      <c r="J170" s="22">
        <f>+'Final 1'!R477</f>
        <v>0</v>
      </c>
      <c r="K170" s="35">
        <f>+'Ekstra runde'!L477</f>
        <v>0</v>
      </c>
    </row>
    <row r="171" spans="1:11" x14ac:dyDescent="0.2">
      <c r="A171" s="20">
        <f>+Oversikt!A478</f>
        <v>0</v>
      </c>
      <c r="B171" s="7">
        <f>+Oversikt!B478</f>
        <v>0</v>
      </c>
      <c r="C171">
        <f>+Oversikt!E478</f>
        <v>0</v>
      </c>
      <c r="D171" s="6">
        <f>+'Final 1'!L478</f>
        <v>0</v>
      </c>
      <c r="E171" s="15">
        <f>+'Final 2'!L478</f>
        <v>0</v>
      </c>
      <c r="F171" s="134">
        <f t="shared" si="8"/>
        <v>0</v>
      </c>
      <c r="G171" s="39" t="str">
        <f>IF(F171=LARGE($F$72:$F$79,1),1,IF(F171=LARGE($F$72:$F$79,2),2,IF(F171=LARGE($F$72:$F$79,3),3,"")))</f>
        <v/>
      </c>
      <c r="H171" s="110">
        <f>IF(Oversikt!B478="",,IF(OR(G171=1,G171=2,G171=3),,RANK(F171,F$72:F$79,0)))</f>
        <v>0</v>
      </c>
      <c r="I171" s="22">
        <f>+'Final 2'!S478</f>
        <v>0</v>
      </c>
      <c r="J171" s="22">
        <f>+'Final 1'!R478</f>
        <v>0</v>
      </c>
      <c r="K171" s="35">
        <f>+'Ekstra runde'!L478</f>
        <v>0</v>
      </c>
    </row>
    <row r="172" spans="1:11" x14ac:dyDescent="0.2">
      <c r="A172" s="20">
        <f>+Oversikt!A479</f>
        <v>0</v>
      </c>
      <c r="B172" s="7">
        <f>+Oversikt!B479</f>
        <v>0</v>
      </c>
      <c r="C172">
        <f>+Oversikt!E479</f>
        <v>0</v>
      </c>
      <c r="D172" s="6">
        <f>+'Final 1'!L479</f>
        <v>0</v>
      </c>
      <c r="E172" s="15">
        <f>+'Final 2'!L479</f>
        <v>0</v>
      </c>
      <c r="F172" s="134">
        <f t="shared" si="8"/>
        <v>0</v>
      </c>
      <c r="G172" s="39" t="str">
        <f>IF(F172=LARGE($F$72:$F$79,1),1,IF(F172=LARGE($F$72:$F$79,2),2,IF(F172=LARGE($F$72:$F$79,3),3,"")))</f>
        <v/>
      </c>
      <c r="H172" s="110">
        <f>IF(Oversikt!B479="",,IF(OR(G172=1,G172=2,G172=3),,RANK(F172,F$72:F$79,0)))</f>
        <v>0</v>
      </c>
      <c r="I172" s="22">
        <f>+'Final 2'!S479</f>
        <v>0</v>
      </c>
      <c r="J172" s="22">
        <f>+'Final 1'!R479</f>
        <v>0</v>
      </c>
      <c r="K172" s="35">
        <f>+'Ekstra runde'!L479</f>
        <v>0</v>
      </c>
    </row>
    <row r="173" spans="1:11" x14ac:dyDescent="0.2">
      <c r="A173" s="20">
        <f>+Oversikt!A480</f>
        <v>0</v>
      </c>
      <c r="B173" s="7">
        <f>+Oversikt!B480</f>
        <v>0</v>
      </c>
      <c r="C173">
        <f>+Oversikt!E480</f>
        <v>0</v>
      </c>
      <c r="D173" s="6">
        <f>+'Final 1'!L480</f>
        <v>0</v>
      </c>
      <c r="E173" s="15">
        <f>+'Final 2'!L480</f>
        <v>0</v>
      </c>
      <c r="F173" s="134">
        <f t="shared" si="8"/>
        <v>0</v>
      </c>
      <c r="G173" s="39" t="str">
        <f>IF(F173=LARGE($F$72:$F$79,1),1,IF(F173=LARGE($F$72:$F$79,2),2,IF(F173=LARGE($F$72:$F$79,3),3,"")))</f>
        <v/>
      </c>
      <c r="H173" s="110">
        <f>IF(Oversikt!B480="",,IF(OR(G173=1,G173=2,G173=3),,RANK(F173,F$72:F$79,0)))</f>
        <v>0</v>
      </c>
      <c r="I173" s="22">
        <f>+'Final 2'!S480</f>
        <v>0</v>
      </c>
      <c r="J173" s="22">
        <f>+'Final 1'!R480</f>
        <v>0</v>
      </c>
      <c r="K173" s="35">
        <f>+'Ekstra runde'!L480</f>
        <v>0</v>
      </c>
    </row>
    <row r="174" spans="1:11" x14ac:dyDescent="0.2">
      <c r="A174" s="20">
        <f>+Oversikt!A481</f>
        <v>0</v>
      </c>
      <c r="B174" s="7">
        <f>+Oversikt!B481</f>
        <v>0</v>
      </c>
      <c r="C174">
        <f>+Oversikt!E481</f>
        <v>0</v>
      </c>
      <c r="D174" s="6">
        <f>+'Final 1'!L481</f>
        <v>0</v>
      </c>
      <c r="E174" s="15">
        <f>+'Final 2'!L481</f>
        <v>0</v>
      </c>
      <c r="F174" s="134">
        <f t="shared" si="8"/>
        <v>0</v>
      </c>
      <c r="G174" s="39" t="str">
        <f>IF(F174=LARGE($F$72:$F$79,1),1,IF(F174=LARGE($F$72:$F$79,2),2,IF(F174=LARGE($F$72:$F$79,3),3,"")))</f>
        <v/>
      </c>
      <c r="H174" s="110">
        <f>IF(Oversikt!B481="",,IF(OR(G174=1,G174=2,G174=3),,RANK(F174,F$72:F$79,0)))</f>
        <v>0</v>
      </c>
      <c r="I174" s="22">
        <f>+'Final 2'!S481</f>
        <v>0</v>
      </c>
      <c r="J174" s="22">
        <f>+'Final 1'!R481</f>
        <v>0</v>
      </c>
      <c r="K174" s="35">
        <f>+'Ekstra runde'!L481</f>
        <v>0</v>
      </c>
    </row>
    <row r="175" spans="1:11" x14ac:dyDescent="0.2">
      <c r="A175" s="20">
        <f>+Oversikt!A482</f>
        <v>0</v>
      </c>
      <c r="B175" s="7">
        <f>+Oversikt!B482</f>
        <v>0</v>
      </c>
      <c r="C175">
        <f>+Oversikt!E482</f>
        <v>0</v>
      </c>
      <c r="D175" s="6">
        <f>+'Final 1'!L482</f>
        <v>0</v>
      </c>
      <c r="E175" s="15">
        <f>+'Final 2'!L482</f>
        <v>0</v>
      </c>
      <c r="F175" s="134">
        <f t="shared" si="8"/>
        <v>0</v>
      </c>
      <c r="G175" s="39" t="str">
        <f>IF(F175=LARGE($F$72:$F$79,1),1,IF(F175=LARGE($F$72:$F$79,2),2,IF(F175=LARGE($F$72:$F$79,3),3,"")))</f>
        <v/>
      </c>
      <c r="H175" s="110">
        <f>IF(Oversikt!B482="",,IF(OR(G175=1,G175=2,G175=3),,RANK(F175,F$72:F$79,0)))</f>
        <v>0</v>
      </c>
      <c r="I175" s="22">
        <f>+'Final 2'!S482</f>
        <v>0</v>
      </c>
      <c r="J175" s="22">
        <f>+'Final 1'!R482</f>
        <v>0</v>
      </c>
      <c r="K175" s="35">
        <f>+'Ekstra runde'!L482</f>
        <v>0</v>
      </c>
    </row>
    <row r="176" spans="1:11" x14ac:dyDescent="0.2">
      <c r="A176" s="20">
        <f>+Oversikt!A483</f>
        <v>0</v>
      </c>
      <c r="B176" s="7">
        <f>+Oversikt!B483</f>
        <v>0</v>
      </c>
      <c r="C176">
        <f>+Oversikt!E483</f>
        <v>0</v>
      </c>
      <c r="D176" s="6">
        <f>+'Final 1'!L483</f>
        <v>0</v>
      </c>
      <c r="E176" s="15">
        <f>+'Final 2'!L483</f>
        <v>0</v>
      </c>
      <c r="F176" s="134">
        <f t="shared" si="8"/>
        <v>0</v>
      </c>
      <c r="G176" s="39" t="str">
        <f>IF(F176=LARGE($F$72:$F$79,1),1,IF(F176=LARGE($F$72:$F$79,2),2,IF(F176=LARGE($F$72:$F$79,3),3,"")))</f>
        <v/>
      </c>
      <c r="H176" s="110">
        <f>IF(Oversikt!B483="",,IF(OR(G176=1,G176=2,G176=3),,RANK(F176,F$72:F$79,0)))</f>
        <v>0</v>
      </c>
      <c r="I176" s="22">
        <f>+'Final 2'!S483</f>
        <v>0</v>
      </c>
      <c r="J176" s="22">
        <f>+'Final 1'!R483</f>
        <v>0</v>
      </c>
      <c r="K176" s="35">
        <f>+'Ekstra runde'!L483</f>
        <v>0</v>
      </c>
    </row>
    <row r="177" spans="1:11" x14ac:dyDescent="0.2">
      <c r="A177" s="20">
        <f>+Oversikt!A484</f>
        <v>0</v>
      </c>
      <c r="B177" s="7">
        <f>+Oversikt!B484</f>
        <v>0</v>
      </c>
      <c r="C177">
        <f>+Oversikt!E484</f>
        <v>0</v>
      </c>
      <c r="D177" s="6">
        <f>+'Final 1'!L484</f>
        <v>0</v>
      </c>
      <c r="E177" s="15">
        <f>+'Final 2'!L484</f>
        <v>0</v>
      </c>
      <c r="F177" s="134">
        <f t="shared" si="8"/>
        <v>0</v>
      </c>
      <c r="G177" s="39" t="str">
        <f>IF(F177=LARGE($F$72:$F$79,1),1,IF(F177=LARGE($F$72:$F$79,2),2,IF(F177=LARGE($F$72:$F$79,3),3,"")))</f>
        <v/>
      </c>
      <c r="H177" s="110">
        <f>IF(Oversikt!B484="",,IF(OR(G177=1,G177=2,G177=3),,RANK(F177,F$72:F$79,0)))</f>
        <v>0</v>
      </c>
      <c r="I177" s="22">
        <f>+'Final 2'!S484</f>
        <v>0</v>
      </c>
      <c r="J177" s="22">
        <f>+'Final 1'!R484</f>
        <v>0</v>
      </c>
      <c r="K177" s="35">
        <f>+'Ekstra runde'!L484</f>
        <v>0</v>
      </c>
    </row>
    <row r="178" spans="1:11" x14ac:dyDescent="0.2">
      <c r="A178" s="20">
        <f>+Oversikt!A485</f>
        <v>0</v>
      </c>
      <c r="B178" s="7">
        <f>+Oversikt!B485</f>
        <v>0</v>
      </c>
      <c r="C178">
        <f>+Oversikt!E485</f>
        <v>0</v>
      </c>
      <c r="D178" s="6">
        <f>+'Final 1'!L485</f>
        <v>0</v>
      </c>
      <c r="E178" s="15">
        <f>+'Final 2'!L485</f>
        <v>0</v>
      </c>
      <c r="F178" s="134">
        <f t="shared" si="8"/>
        <v>0</v>
      </c>
      <c r="G178" s="39" t="str">
        <f>IF(F178=LARGE($F$72:$F$79,1),1,IF(F178=LARGE($F$72:$F$79,2),2,IF(F178=LARGE($F$72:$F$79,3),3,"")))</f>
        <v/>
      </c>
      <c r="H178" s="110">
        <f>IF(Oversikt!B485="",,IF(OR(G178=1,G178=2,G178=3),,RANK(F178,F$72:F$79,0)))</f>
        <v>0</v>
      </c>
      <c r="I178" s="22">
        <f>+'Final 2'!S485</f>
        <v>0</v>
      </c>
      <c r="J178" s="22">
        <f>+'Final 1'!R485</f>
        <v>0</v>
      </c>
      <c r="K178" s="35">
        <f>+'Ekstra runde'!L485</f>
        <v>0</v>
      </c>
    </row>
    <row r="179" spans="1:11" x14ac:dyDescent="0.2">
      <c r="A179" s="20">
        <f>+Oversikt!A486</f>
        <v>0</v>
      </c>
      <c r="B179" s="7">
        <f>+Oversikt!B486</f>
        <v>0</v>
      </c>
      <c r="C179">
        <f>+Oversikt!E486</f>
        <v>0</v>
      </c>
      <c r="D179" s="6">
        <f>+'Final 1'!L486</f>
        <v>0</v>
      </c>
      <c r="E179" s="15">
        <f>+'Final 2'!L486</f>
        <v>0</v>
      </c>
      <c r="F179" s="134">
        <f t="shared" si="8"/>
        <v>0</v>
      </c>
      <c r="G179" s="39" t="str">
        <f>IF(F179=LARGE($F$72:$F$79,1),1,IF(F179=LARGE($F$72:$F$79,2),2,IF(F179=LARGE($F$72:$F$79,3),3,"")))</f>
        <v/>
      </c>
      <c r="H179" s="110">
        <f>IF(Oversikt!B486="",,IF(OR(G179=1,G179=2,G179=3),,RANK(F179,F$72:F$79,0)))</f>
        <v>0</v>
      </c>
      <c r="I179" s="22">
        <f>+'Final 2'!S486</f>
        <v>0</v>
      </c>
      <c r="J179" s="22">
        <f>+'Final 1'!R486</f>
        <v>0</v>
      </c>
      <c r="K179" s="35">
        <f>+'Ekstra runde'!L486</f>
        <v>0</v>
      </c>
    </row>
    <row r="180" spans="1:11" x14ac:dyDescent="0.2">
      <c r="A180" s="20">
        <f>+Oversikt!A487</f>
        <v>0</v>
      </c>
      <c r="B180" s="7">
        <f>+Oversikt!B487</f>
        <v>0</v>
      </c>
      <c r="C180">
        <f>+Oversikt!E487</f>
        <v>0</v>
      </c>
      <c r="D180" s="6">
        <f>+'Final 1'!L487</f>
        <v>0</v>
      </c>
      <c r="E180" s="15">
        <f>+'Final 2'!L487</f>
        <v>0</v>
      </c>
      <c r="F180" s="134">
        <f t="shared" si="8"/>
        <v>0</v>
      </c>
      <c r="G180" s="39" t="str">
        <f>IF(F180=LARGE($F$72:$F$79,1),1,IF(F180=LARGE($F$72:$F$79,2),2,IF(F180=LARGE($F$72:$F$79,3),3,"")))</f>
        <v/>
      </c>
      <c r="H180" s="110">
        <f>IF(Oversikt!B487="",,IF(OR(G180=1,G180=2,G180=3),,RANK(F180,F$72:F$79,0)))</f>
        <v>0</v>
      </c>
      <c r="I180" s="22">
        <f>+'Final 2'!S487</f>
        <v>0</v>
      </c>
      <c r="J180" s="22">
        <f>+'Final 1'!R487</f>
        <v>0</v>
      </c>
      <c r="K180" s="35">
        <f>+'Ekstra runde'!L487</f>
        <v>0</v>
      </c>
    </row>
    <row r="181" spans="1:11" x14ac:dyDescent="0.2">
      <c r="A181" s="20">
        <f>+Oversikt!A488</f>
        <v>0</v>
      </c>
      <c r="B181" s="7">
        <f>+Oversikt!B488</f>
        <v>0</v>
      </c>
      <c r="C181">
        <f>+Oversikt!E488</f>
        <v>0</v>
      </c>
      <c r="D181" s="6">
        <f>+'Final 1'!L488</f>
        <v>0</v>
      </c>
      <c r="E181" s="15">
        <f>+'Final 2'!L488</f>
        <v>0</v>
      </c>
      <c r="F181" s="134">
        <f t="shared" si="8"/>
        <v>0</v>
      </c>
      <c r="G181" s="39" t="str">
        <f>IF(F181=LARGE($F$72:$F$79,1),1,IF(F181=LARGE($F$72:$F$79,2),2,IF(F181=LARGE($F$72:$F$79,3),3,"")))</f>
        <v/>
      </c>
      <c r="H181" s="110">
        <f>IF(Oversikt!B488="",,IF(OR(G181=1,G181=2,G181=3),,RANK(F181,F$72:F$79,0)))</f>
        <v>0</v>
      </c>
      <c r="I181" s="22">
        <f>+'Final 2'!S488</f>
        <v>0</v>
      </c>
      <c r="J181" s="22">
        <f>+'Final 1'!R488</f>
        <v>0</v>
      </c>
      <c r="K181" s="35">
        <f>+'Ekstra runde'!L488</f>
        <v>0</v>
      </c>
    </row>
    <row r="182" spans="1:11" x14ac:dyDescent="0.2">
      <c r="A182" s="20">
        <f>+Oversikt!A489</f>
        <v>0</v>
      </c>
      <c r="B182" s="7">
        <f>+Oversikt!B489</f>
        <v>0</v>
      </c>
      <c r="C182">
        <f>+Oversikt!E489</f>
        <v>0</v>
      </c>
      <c r="D182" s="6">
        <f>+'Final 1'!L489</f>
        <v>0</v>
      </c>
      <c r="E182" s="15">
        <f>+'Final 2'!L489</f>
        <v>0</v>
      </c>
      <c r="F182" s="134">
        <f t="shared" si="8"/>
        <v>0</v>
      </c>
      <c r="G182" s="39" t="str">
        <f>IF(F182=LARGE($F$72:$F$79,1),1,IF(F182=LARGE($F$72:$F$79,2),2,IF(F182=LARGE($F$72:$F$79,3),3,"")))</f>
        <v/>
      </c>
      <c r="H182" s="110">
        <f>IF(Oversikt!B489="",,IF(OR(G182=1,G182=2,G182=3),,RANK(F182,F$72:F$79,0)))</f>
        <v>0</v>
      </c>
      <c r="I182" s="22">
        <f>+'Final 2'!S489</f>
        <v>0</v>
      </c>
      <c r="J182" s="22">
        <f>+'Final 1'!R489</f>
        <v>0</v>
      </c>
      <c r="K182" s="35">
        <f>+'Ekstra runde'!L489</f>
        <v>0</v>
      </c>
    </row>
    <row r="183" spans="1:11" x14ac:dyDescent="0.2">
      <c r="A183" s="20">
        <f>+Oversikt!A490</f>
        <v>0</v>
      </c>
      <c r="B183" s="7">
        <f>+Oversikt!B490</f>
        <v>0</v>
      </c>
      <c r="C183">
        <f>+Oversikt!E490</f>
        <v>0</v>
      </c>
      <c r="D183" s="6">
        <f>+'Final 1'!L490</f>
        <v>0</v>
      </c>
      <c r="E183" s="15">
        <f>+'Final 2'!L490</f>
        <v>0</v>
      </c>
      <c r="F183" s="134">
        <f t="shared" si="8"/>
        <v>0</v>
      </c>
      <c r="G183" s="39" t="str">
        <f>IF(F183=LARGE($F$72:$F$79,1),1,IF(F183=LARGE($F$72:$F$79,2),2,IF(F183=LARGE($F$72:$F$79,3),3,"")))</f>
        <v/>
      </c>
      <c r="H183" s="110">
        <f>IF(Oversikt!B490="",,IF(OR(G183=1,G183=2,G183=3),,RANK(F183,F$72:F$79,0)))</f>
        <v>0</v>
      </c>
      <c r="I183" s="22">
        <f>+'Final 2'!S490</f>
        <v>0</v>
      </c>
      <c r="J183" s="22">
        <f>+'Final 1'!R490</f>
        <v>0</v>
      </c>
      <c r="K183" s="35">
        <f>+'Ekstra runde'!L490</f>
        <v>0</v>
      </c>
    </row>
    <row r="184" spans="1:11" x14ac:dyDescent="0.2">
      <c r="A184" s="20">
        <f>+Oversikt!A491</f>
        <v>0</v>
      </c>
      <c r="B184" s="7">
        <f>+Oversikt!B491</f>
        <v>0</v>
      </c>
      <c r="C184">
        <f>+Oversikt!E491</f>
        <v>0</v>
      </c>
      <c r="D184" s="6">
        <f>+'Final 1'!L491</f>
        <v>0</v>
      </c>
      <c r="E184" s="15">
        <f>+'Final 2'!L491</f>
        <v>0</v>
      </c>
      <c r="F184" s="134">
        <f t="shared" si="8"/>
        <v>0</v>
      </c>
      <c r="G184" s="39" t="str">
        <f>IF(F184=LARGE($F$72:$F$79,1),1,IF(F184=LARGE($F$72:$F$79,2),2,IF(F184=LARGE($F$72:$F$79,3),3,"")))</f>
        <v/>
      </c>
      <c r="H184" s="110">
        <f>IF(Oversikt!B491="",,IF(OR(G184=1,G184=2,G184=3),,RANK(F184,F$72:F$79,0)))</f>
        <v>0</v>
      </c>
      <c r="I184" s="22">
        <f>+'Final 2'!S491</f>
        <v>0</v>
      </c>
      <c r="J184" s="22">
        <f>+'Final 1'!R491</f>
        <v>0</v>
      </c>
      <c r="K184" s="35">
        <f>+'Ekstra runde'!L491</f>
        <v>0</v>
      </c>
    </row>
    <row r="185" spans="1:11" x14ac:dyDescent="0.2">
      <c r="A185" s="20">
        <f>+Oversikt!A492</f>
        <v>0</v>
      </c>
      <c r="B185" s="7">
        <f>+Oversikt!B492</f>
        <v>0</v>
      </c>
      <c r="C185">
        <f>+Oversikt!E492</f>
        <v>0</v>
      </c>
      <c r="D185" s="6">
        <f>+'Final 1'!L492</f>
        <v>0</v>
      </c>
      <c r="E185" s="15">
        <f>+'Final 2'!L492</f>
        <v>0</v>
      </c>
      <c r="F185" s="134">
        <f t="shared" si="8"/>
        <v>0</v>
      </c>
      <c r="G185" s="39" t="str">
        <f>IF(F185=LARGE($F$72:$F$79,1),1,IF(F185=LARGE($F$72:$F$79,2),2,IF(F185=LARGE($F$72:$F$79,3),3,"")))</f>
        <v/>
      </c>
      <c r="H185" s="110">
        <f>IF(Oversikt!B492="",,IF(OR(G185=1,G185=2,G185=3),,RANK(F185,F$72:F$79,0)))</f>
        <v>0</v>
      </c>
      <c r="I185" s="22">
        <f>+'Final 2'!S492</f>
        <v>0</v>
      </c>
      <c r="J185" s="22">
        <f>+'Final 1'!R492</f>
        <v>0</v>
      </c>
      <c r="K185" s="35">
        <f>+'Ekstra runde'!L492</f>
        <v>0</v>
      </c>
    </row>
    <row r="186" spans="1:11" x14ac:dyDescent="0.2">
      <c r="A186" s="20">
        <f>+Oversikt!A493</f>
        <v>0</v>
      </c>
      <c r="B186" s="7">
        <f>+Oversikt!B493</f>
        <v>0</v>
      </c>
      <c r="C186">
        <f>+Oversikt!E493</f>
        <v>0</v>
      </c>
      <c r="D186" s="6">
        <f>+'Final 1'!L493</f>
        <v>0</v>
      </c>
      <c r="E186" s="15">
        <f>+'Final 2'!L493</f>
        <v>0</v>
      </c>
      <c r="F186" s="134">
        <f t="shared" si="8"/>
        <v>0</v>
      </c>
      <c r="G186" s="39" t="str">
        <f>IF(F186=LARGE($F$72:$F$79,1),1,IF(F186=LARGE($F$72:$F$79,2),2,IF(F186=LARGE($F$72:$F$79,3),3,"")))</f>
        <v/>
      </c>
      <c r="H186" s="110">
        <f>IF(Oversikt!B493="",,IF(OR(G186=1,G186=2,G186=3),,RANK(F186,F$72:F$79,0)))</f>
        <v>0</v>
      </c>
      <c r="I186" s="22">
        <f>+'Final 2'!S493</f>
        <v>0</v>
      </c>
      <c r="J186" s="22">
        <f>+'Final 1'!R493</f>
        <v>0</v>
      </c>
      <c r="K186" s="35">
        <f>+'Ekstra runde'!L493</f>
        <v>0</v>
      </c>
    </row>
    <row r="187" spans="1:11" x14ac:dyDescent="0.2">
      <c r="A187" s="20">
        <f>+Oversikt!A494</f>
        <v>0</v>
      </c>
      <c r="B187" s="7">
        <f>+Oversikt!B494</f>
        <v>0</v>
      </c>
      <c r="C187">
        <f>+Oversikt!E494</f>
        <v>0</v>
      </c>
      <c r="D187" s="6">
        <f>+'Final 1'!L494</f>
        <v>0</v>
      </c>
      <c r="E187" s="15">
        <f>+'Final 2'!L494</f>
        <v>0</v>
      </c>
      <c r="F187" s="134">
        <f t="shared" si="8"/>
        <v>0</v>
      </c>
      <c r="G187" s="39" t="str">
        <f>IF(F187=LARGE($F$72:$F$79,1),1,IF(F187=LARGE($F$72:$F$79,2),2,IF(F187=LARGE($F$72:$F$79,3),3,"")))</f>
        <v/>
      </c>
      <c r="H187" s="110">
        <f>IF(Oversikt!B494="",,IF(OR(G187=1,G187=2,G187=3),,RANK(F187,F$72:F$79,0)))</f>
        <v>0</v>
      </c>
      <c r="I187" s="22">
        <f>+'Final 2'!S494</f>
        <v>0</v>
      </c>
      <c r="J187" s="22">
        <f>+'Final 1'!R494</f>
        <v>0</v>
      </c>
      <c r="K187" s="35">
        <f>+'Ekstra runde'!L494</f>
        <v>0</v>
      </c>
    </row>
    <row r="188" spans="1:11" x14ac:dyDescent="0.2">
      <c r="A188" s="20">
        <f>+Oversikt!A495</f>
        <v>0</v>
      </c>
      <c r="B188" s="7">
        <f>+Oversikt!B495</f>
        <v>0</v>
      </c>
      <c r="C188">
        <f>+Oversikt!E495</f>
        <v>0</v>
      </c>
      <c r="D188" s="6">
        <f>+'Final 1'!L495</f>
        <v>0</v>
      </c>
      <c r="E188" s="15">
        <f>+'Final 2'!L495</f>
        <v>0</v>
      </c>
      <c r="F188" s="134">
        <f t="shared" si="8"/>
        <v>0</v>
      </c>
      <c r="G188" s="39" t="str">
        <f>IF(F188=LARGE($F$72:$F$79,1),1,IF(F188=LARGE($F$72:$F$79,2),2,IF(F188=LARGE($F$72:$F$79,3),3,"")))</f>
        <v/>
      </c>
      <c r="H188" s="110">
        <f>IF(Oversikt!B495="",,IF(OR(G188=1,G188=2,G188=3),,RANK(F188,F$72:F$79,0)))</f>
        <v>0</v>
      </c>
      <c r="I188" s="22">
        <f>+'Final 2'!S495</f>
        <v>0</v>
      </c>
      <c r="J188" s="22">
        <f>+'Final 1'!R495</f>
        <v>0</v>
      </c>
      <c r="K188" s="35">
        <f>+'Ekstra runde'!L495</f>
        <v>0</v>
      </c>
    </row>
    <row r="189" spans="1:11" x14ac:dyDescent="0.2">
      <c r="A189" s="20">
        <f>+Oversikt!A496</f>
        <v>0</v>
      </c>
      <c r="B189" s="7">
        <f>+Oversikt!B496</f>
        <v>0</v>
      </c>
      <c r="C189">
        <f>+Oversikt!E496</f>
        <v>0</v>
      </c>
      <c r="D189" s="6">
        <f>+'Final 1'!L496</f>
        <v>0</v>
      </c>
      <c r="E189" s="15">
        <f>+'Final 2'!L496</f>
        <v>0</v>
      </c>
      <c r="F189" s="134">
        <f t="shared" si="8"/>
        <v>0</v>
      </c>
      <c r="G189" s="39" t="str">
        <f>IF(F189=LARGE($F$72:$F$79,1),1,IF(F189=LARGE($F$72:$F$79,2),2,IF(F189=LARGE($F$72:$F$79,3),3,"")))</f>
        <v/>
      </c>
      <c r="H189" s="110">
        <f>IF(Oversikt!B496="",,IF(OR(G189=1,G189=2,G189=3),,RANK(F189,F$72:F$79,0)))</f>
        <v>0</v>
      </c>
      <c r="I189" s="22">
        <f>+'Final 2'!S496</f>
        <v>0</v>
      </c>
      <c r="J189" s="22">
        <f>+'Final 1'!R496</f>
        <v>0</v>
      </c>
      <c r="K189" s="35">
        <f>+'Ekstra runde'!L496</f>
        <v>0</v>
      </c>
    </row>
    <row r="190" spans="1:11" x14ac:dyDescent="0.2">
      <c r="A190" s="20">
        <f>+Oversikt!A497</f>
        <v>0</v>
      </c>
      <c r="B190" s="7">
        <f>+Oversikt!B497</f>
        <v>0</v>
      </c>
      <c r="C190">
        <f>+Oversikt!E497</f>
        <v>0</v>
      </c>
      <c r="D190" s="6">
        <f>+'Final 1'!L497</f>
        <v>0</v>
      </c>
      <c r="E190" s="15">
        <f>+'Final 2'!L497</f>
        <v>0</v>
      </c>
      <c r="F190" s="134">
        <f t="shared" si="8"/>
        <v>0</v>
      </c>
      <c r="G190" s="39" t="str">
        <f>IF(F190=LARGE($F$72:$F$79,1),1,IF(F190=LARGE($F$72:$F$79,2),2,IF(F190=LARGE($F$72:$F$79,3),3,"")))</f>
        <v/>
      </c>
      <c r="H190" s="110">
        <f>IF(Oversikt!B497="",,IF(OR(G190=1,G190=2,G190=3),,RANK(F190,F$72:F$79,0)))</f>
        <v>0</v>
      </c>
      <c r="I190" s="22">
        <f>+'Final 2'!S497</f>
        <v>0</v>
      </c>
      <c r="J190" s="22">
        <f>+'Final 1'!R497</f>
        <v>0</v>
      </c>
      <c r="K190" s="35">
        <f>+'Ekstra runde'!L497</f>
        <v>0</v>
      </c>
    </row>
    <row r="191" spans="1:11" x14ac:dyDescent="0.2">
      <c r="A191" s="20">
        <f>+Oversikt!A498</f>
        <v>0</v>
      </c>
      <c r="B191" s="7">
        <f>+Oversikt!B498</f>
        <v>0</v>
      </c>
      <c r="C191">
        <f>+Oversikt!E498</f>
        <v>0</v>
      </c>
      <c r="D191" s="6">
        <f>+'Final 1'!L498</f>
        <v>0</v>
      </c>
      <c r="E191" s="15">
        <f>+'Final 2'!L498</f>
        <v>0</v>
      </c>
      <c r="F191" s="134">
        <f t="shared" si="8"/>
        <v>0</v>
      </c>
      <c r="G191" s="39" t="str">
        <f>IF(F191=LARGE($F$72:$F$79,1),1,IF(F191=LARGE($F$72:$F$79,2),2,IF(F191=LARGE($F$72:$F$79,3),3,"")))</f>
        <v/>
      </c>
      <c r="H191" s="110">
        <f>IF(Oversikt!B498="",,IF(OR(G191=1,G191=2,G191=3),,RANK(F191,F$72:F$79,0)))</f>
        <v>0</v>
      </c>
      <c r="I191" s="22">
        <f>+'Final 2'!S498</f>
        <v>0</v>
      </c>
      <c r="J191" s="22">
        <f>+'Final 1'!R498</f>
        <v>0</v>
      </c>
      <c r="K191" s="35">
        <f>+'Ekstra runde'!L498</f>
        <v>0</v>
      </c>
    </row>
    <row r="192" spans="1:11" x14ac:dyDescent="0.2">
      <c r="A192" s="20">
        <f>+Oversikt!A499</f>
        <v>0</v>
      </c>
      <c r="B192" s="7">
        <f>+Oversikt!B499</f>
        <v>0</v>
      </c>
      <c r="C192">
        <f>+Oversikt!E499</f>
        <v>0</v>
      </c>
      <c r="D192" s="6">
        <f>+'Final 1'!L499</f>
        <v>0</v>
      </c>
      <c r="E192" s="15">
        <f>+'Final 2'!L499</f>
        <v>0</v>
      </c>
      <c r="F192" s="134">
        <f t="shared" si="8"/>
        <v>0</v>
      </c>
      <c r="G192" s="39" t="str">
        <f>IF(F192=LARGE($F$72:$F$79,1),1,IF(F192=LARGE($F$72:$F$79,2),2,IF(F192=LARGE($F$72:$F$79,3),3,"")))</f>
        <v/>
      </c>
      <c r="H192" s="110">
        <f>IF(Oversikt!B499="",,IF(OR(G192=1,G192=2,G192=3),,RANK(F192,F$72:F$79,0)))</f>
        <v>0</v>
      </c>
      <c r="I192" s="22">
        <f>+'Final 2'!S499</f>
        <v>0</v>
      </c>
      <c r="J192" s="22">
        <f>+'Final 1'!R499</f>
        <v>0</v>
      </c>
      <c r="K192" s="35">
        <f>+'Ekstra runde'!L499</f>
        <v>0</v>
      </c>
    </row>
    <row r="193" spans="1:11" x14ac:dyDescent="0.2">
      <c r="A193" s="20">
        <f>+Oversikt!A500</f>
        <v>0</v>
      </c>
      <c r="B193" s="7">
        <f>+Oversikt!B500</f>
        <v>0</v>
      </c>
      <c r="C193">
        <f>+Oversikt!E500</f>
        <v>0</v>
      </c>
      <c r="D193" s="6">
        <f>+'Final 1'!L500</f>
        <v>0</v>
      </c>
      <c r="E193" s="15">
        <f>+'Final 2'!L500</f>
        <v>0</v>
      </c>
      <c r="F193" s="134">
        <f t="shared" si="8"/>
        <v>0</v>
      </c>
      <c r="G193" s="39" t="str">
        <f>IF(F193=LARGE($F$72:$F$79,1),1,IF(F193=LARGE($F$72:$F$79,2),2,IF(F193=LARGE($F$72:$F$79,3),3,"")))</f>
        <v/>
      </c>
      <c r="H193" s="110">
        <f>IF(Oversikt!B500="",,IF(OR(G193=1,G193=2,G193=3),,RANK(F193,F$72:F$79,0)))</f>
        <v>0</v>
      </c>
      <c r="I193" s="22">
        <f>+'Final 2'!S500</f>
        <v>0</v>
      </c>
      <c r="J193" s="22">
        <f>+'Final 1'!R500</f>
        <v>0</v>
      </c>
      <c r="K193" s="35">
        <f>+'Ekstra runde'!L500</f>
        <v>0</v>
      </c>
    </row>
    <row r="194" spans="1:11" x14ac:dyDescent="0.2">
      <c r="A194" s="20">
        <f>+Oversikt!A501</f>
        <v>0</v>
      </c>
      <c r="B194" s="7">
        <f>+Oversikt!B501</f>
        <v>0</v>
      </c>
      <c r="C194">
        <f>+Oversikt!E501</f>
        <v>0</v>
      </c>
      <c r="D194" s="6">
        <f>+'Final 1'!L501</f>
        <v>0</v>
      </c>
      <c r="E194" s="15">
        <f>+'Final 2'!L501</f>
        <v>0</v>
      </c>
      <c r="F194" s="134">
        <f t="shared" si="8"/>
        <v>0</v>
      </c>
      <c r="G194" s="39" t="str">
        <f>IF(F194=LARGE($F$72:$F$79,1),1,IF(F194=LARGE($F$72:$F$79,2),2,IF(F194=LARGE($F$72:$F$79,3),3,"")))</f>
        <v/>
      </c>
      <c r="H194" s="110">
        <f>IF(Oversikt!B501="",,IF(OR(G194=1,G194=2,G194=3),,RANK(F194,F$72:F$79,0)))</f>
        <v>0</v>
      </c>
      <c r="I194" s="22">
        <f>+'Final 2'!S501</f>
        <v>0</v>
      </c>
      <c r="J194" s="22">
        <f>+'Final 1'!R501</f>
        <v>0</v>
      </c>
      <c r="K194" s="35">
        <f>+'Ekstra runde'!L501</f>
        <v>0</v>
      </c>
    </row>
    <row r="195" spans="1:11" x14ac:dyDescent="0.2">
      <c r="A195" s="20">
        <f>+Oversikt!A502</f>
        <v>0</v>
      </c>
      <c r="B195" s="7">
        <f>+Oversikt!B502</f>
        <v>0</v>
      </c>
      <c r="C195">
        <f>+Oversikt!E502</f>
        <v>0</v>
      </c>
      <c r="D195" s="6">
        <f>+'Final 1'!L502</f>
        <v>0</v>
      </c>
      <c r="E195" s="15">
        <f>+'Final 2'!L502</f>
        <v>0</v>
      </c>
      <c r="F195" s="134">
        <f t="shared" si="8"/>
        <v>0</v>
      </c>
      <c r="G195" s="39" t="str">
        <f>IF(F195=LARGE($F$72:$F$79,1),1,IF(F195=LARGE($F$72:$F$79,2),2,IF(F195=LARGE($F$72:$F$79,3),3,"")))</f>
        <v/>
      </c>
      <c r="H195" s="110">
        <f>IF(Oversikt!B502="",,IF(OR(G195=1,G195=2,G195=3),,RANK(F195,F$72:F$79,0)))</f>
        <v>0</v>
      </c>
      <c r="I195" s="22">
        <f>+'Final 2'!S502</f>
        <v>0</v>
      </c>
      <c r="J195" s="22">
        <f>+'Final 1'!R502</f>
        <v>0</v>
      </c>
      <c r="K195" s="35">
        <f>+'Ekstra runde'!L502</f>
        <v>0</v>
      </c>
    </row>
    <row r="196" spans="1:11" x14ac:dyDescent="0.2">
      <c r="A196" s="20">
        <f>+Oversikt!A503</f>
        <v>0</v>
      </c>
      <c r="B196" s="7">
        <f>+Oversikt!B503</f>
        <v>0</v>
      </c>
      <c r="C196">
        <f>+Oversikt!E503</f>
        <v>0</v>
      </c>
      <c r="D196" s="6">
        <f>+'Final 1'!L503</f>
        <v>0</v>
      </c>
      <c r="E196" s="15">
        <f>+'Final 2'!L503</f>
        <v>0</v>
      </c>
      <c r="F196" s="134">
        <f t="shared" si="8"/>
        <v>0</v>
      </c>
      <c r="G196" s="39" t="str">
        <f>IF(F196=LARGE($F$72:$F$79,1),1,IF(F196=LARGE($F$72:$F$79,2),2,IF(F196=LARGE($F$72:$F$79,3),3,"")))</f>
        <v/>
      </c>
      <c r="H196" s="110">
        <f>IF(Oversikt!B503="",,IF(OR(G196=1,G196=2,G196=3),,RANK(F196,F$72:F$79,0)))</f>
        <v>0</v>
      </c>
      <c r="I196" s="22">
        <f>+'Final 2'!S503</f>
        <v>0</v>
      </c>
      <c r="J196" s="22">
        <f>+'Final 1'!R503</f>
        <v>0</v>
      </c>
      <c r="K196" s="35">
        <f>+'Ekstra runde'!L503</f>
        <v>0</v>
      </c>
    </row>
    <row r="197" spans="1:11" x14ac:dyDescent="0.2">
      <c r="A197" s="20">
        <f>+Oversikt!A504</f>
        <v>0</v>
      </c>
      <c r="B197" s="7">
        <f>+Oversikt!B504</f>
        <v>0</v>
      </c>
      <c r="C197">
        <f>+Oversikt!E504</f>
        <v>0</v>
      </c>
      <c r="D197" s="6">
        <f>+'Final 1'!L504</f>
        <v>0</v>
      </c>
      <c r="E197" s="15">
        <f>+'Final 2'!L504</f>
        <v>0</v>
      </c>
      <c r="F197" s="134">
        <f t="shared" si="8"/>
        <v>0</v>
      </c>
      <c r="G197" s="39" t="str">
        <f>IF(F197=LARGE($F$72:$F$79,1),1,IF(F197=LARGE($F$72:$F$79,2),2,IF(F197=LARGE($F$72:$F$79,3),3,"")))</f>
        <v/>
      </c>
      <c r="H197" s="110">
        <f>IF(Oversikt!B504="",,IF(OR(G197=1,G197=2,G197=3),,RANK(F197,F$72:F$79,0)))</f>
        <v>0</v>
      </c>
      <c r="I197" s="22">
        <f>+'Final 2'!S504</f>
        <v>0</v>
      </c>
      <c r="J197" s="22">
        <f>+'Final 1'!R504</f>
        <v>0</v>
      </c>
      <c r="K197" s="35">
        <f>+'Ekstra runde'!L504</f>
        <v>0</v>
      </c>
    </row>
    <row r="198" spans="1:11" x14ac:dyDescent="0.2">
      <c r="A198" s="20">
        <f>+Oversikt!A505</f>
        <v>0</v>
      </c>
      <c r="B198" s="7">
        <f>+Oversikt!B505</f>
        <v>0</v>
      </c>
      <c r="C198">
        <f>+Oversikt!E505</f>
        <v>0</v>
      </c>
      <c r="D198" s="6">
        <f>+'Final 1'!L505</f>
        <v>0</v>
      </c>
      <c r="E198" s="15">
        <f>+'Final 2'!L505</f>
        <v>0</v>
      </c>
      <c r="F198" s="134">
        <f t="shared" si="8"/>
        <v>0</v>
      </c>
      <c r="G198" s="39" t="str">
        <f>IF(F198=LARGE($F$72:$F$79,1),1,IF(F198=LARGE($F$72:$F$79,2),2,IF(F198=LARGE($F$72:$F$79,3),3,"")))</f>
        <v/>
      </c>
      <c r="H198" s="110">
        <f>IF(Oversikt!B505="",,IF(OR(G198=1,G198=2,G198=3),,RANK(F198,F$72:F$79,0)))</f>
        <v>0</v>
      </c>
      <c r="I198" s="22">
        <f>+'Final 2'!S505</f>
        <v>0</v>
      </c>
      <c r="J198" s="22">
        <f>+'Final 1'!R505</f>
        <v>0</v>
      </c>
      <c r="K198" s="35">
        <f>+'Ekstra runde'!L505</f>
        <v>0</v>
      </c>
    </row>
    <row r="199" spans="1:11" x14ac:dyDescent="0.2">
      <c r="A199" s="20">
        <f>+Oversikt!A506</f>
        <v>0</v>
      </c>
      <c r="B199" s="7">
        <f>+Oversikt!B506</f>
        <v>0</v>
      </c>
      <c r="C199">
        <f>+Oversikt!E506</f>
        <v>0</v>
      </c>
      <c r="D199" s="6">
        <f>+'Final 1'!L506</f>
        <v>0</v>
      </c>
      <c r="E199" s="15">
        <f>+'Final 2'!L506</f>
        <v>0</v>
      </c>
      <c r="F199" s="134">
        <f t="shared" si="8"/>
        <v>0</v>
      </c>
      <c r="G199" s="39" t="str">
        <f>IF(F199=LARGE($F$72:$F$79,1),1,IF(F199=LARGE($F$72:$F$79,2),2,IF(F199=LARGE($F$72:$F$79,3),3,"")))</f>
        <v/>
      </c>
      <c r="H199" s="110">
        <f>IF(Oversikt!B506="",,IF(OR(G199=1,G199=2,G199=3),,RANK(F199,F$72:F$79,0)))</f>
        <v>0</v>
      </c>
      <c r="I199" s="22">
        <f>+'Final 2'!S506</f>
        <v>0</v>
      </c>
      <c r="J199" s="22">
        <f>+'Final 1'!R506</f>
        <v>0</v>
      </c>
      <c r="K199" s="35">
        <f>+'Ekstra runde'!L506</f>
        <v>0</v>
      </c>
    </row>
    <row r="200" spans="1:11" x14ac:dyDescent="0.2">
      <c r="A200" s="20">
        <f>+Oversikt!A507</f>
        <v>0</v>
      </c>
      <c r="B200" s="7">
        <f>+Oversikt!B507</f>
        <v>0</v>
      </c>
      <c r="C200">
        <f>+Oversikt!E507</f>
        <v>0</v>
      </c>
      <c r="D200" s="6">
        <f>+'Final 1'!L507</f>
        <v>0</v>
      </c>
      <c r="E200" s="15">
        <f>+'Final 2'!L507</f>
        <v>0</v>
      </c>
      <c r="F200" s="134">
        <f t="shared" ref="F200:F263" si="9">SUM(D200:E200)</f>
        <v>0</v>
      </c>
      <c r="G200" s="39" t="str">
        <f>IF(F200=LARGE($F$72:$F$79,1),1,IF(F200=LARGE($F$72:$F$79,2),2,IF(F200=LARGE($F$72:$F$79,3),3,"")))</f>
        <v/>
      </c>
      <c r="H200" s="110">
        <f>IF(Oversikt!B507="",,IF(OR(G200=1,G200=2,G200=3),,RANK(F200,F$72:F$79,0)))</f>
        <v>0</v>
      </c>
      <c r="I200" s="22">
        <f>+'Final 2'!S507</f>
        <v>0</v>
      </c>
      <c r="J200" s="22">
        <f>+'Final 1'!R507</f>
        <v>0</v>
      </c>
      <c r="K200" s="35">
        <f>+'Ekstra runde'!L507</f>
        <v>0</v>
      </c>
    </row>
    <row r="201" spans="1:11" x14ac:dyDescent="0.2">
      <c r="A201" s="20">
        <f>+Oversikt!A508</f>
        <v>0</v>
      </c>
      <c r="B201" s="7">
        <f>+Oversikt!B508</f>
        <v>0</v>
      </c>
      <c r="C201">
        <f>+Oversikt!E508</f>
        <v>0</v>
      </c>
      <c r="D201" s="6">
        <f>+'Final 1'!L508</f>
        <v>0</v>
      </c>
      <c r="E201" s="15">
        <f>+'Final 2'!L508</f>
        <v>0</v>
      </c>
      <c r="F201" s="134">
        <f t="shared" si="9"/>
        <v>0</v>
      </c>
      <c r="G201" s="39" t="str">
        <f>IF(F201=LARGE($F$72:$F$79,1),1,IF(F201=LARGE($F$72:$F$79,2),2,IF(F201=LARGE($F$72:$F$79,3),3,"")))</f>
        <v/>
      </c>
      <c r="H201" s="110">
        <f>IF(Oversikt!B508="",,IF(OR(G201=1,G201=2,G201=3),,RANK(F201,F$72:F$79,0)))</f>
        <v>0</v>
      </c>
      <c r="I201" s="22">
        <f>+'Final 2'!S508</f>
        <v>0</v>
      </c>
      <c r="J201" s="22">
        <f>+'Final 1'!R508</f>
        <v>0</v>
      </c>
      <c r="K201" s="35">
        <f>+'Ekstra runde'!L508</f>
        <v>0</v>
      </c>
    </row>
    <row r="202" spans="1:11" x14ac:dyDescent="0.2">
      <c r="A202" s="20">
        <f>+Oversikt!A509</f>
        <v>0</v>
      </c>
      <c r="B202" s="7">
        <f>+Oversikt!B509</f>
        <v>0</v>
      </c>
      <c r="C202">
        <f>+Oversikt!E509</f>
        <v>0</v>
      </c>
      <c r="D202" s="6">
        <f>+'Final 1'!L509</f>
        <v>0</v>
      </c>
      <c r="E202" s="15">
        <f>+'Final 2'!L509</f>
        <v>0</v>
      </c>
      <c r="F202" s="134">
        <f t="shared" si="9"/>
        <v>0</v>
      </c>
      <c r="G202" s="39" t="str">
        <f>IF(F202=LARGE($F$72:$F$79,1),1,IF(F202=LARGE($F$72:$F$79,2),2,IF(F202=LARGE($F$72:$F$79,3),3,"")))</f>
        <v/>
      </c>
      <c r="H202" s="110">
        <f>IF(Oversikt!B509="",,IF(OR(G202=1,G202=2,G202=3),,RANK(F202,F$72:F$79,0)))</f>
        <v>0</v>
      </c>
      <c r="I202" s="22">
        <f>+'Final 2'!S509</f>
        <v>0</v>
      </c>
      <c r="J202" s="22">
        <f>+'Final 1'!R509</f>
        <v>0</v>
      </c>
      <c r="K202" s="35">
        <f>+'Ekstra runde'!L509</f>
        <v>0</v>
      </c>
    </row>
    <row r="203" spans="1:11" x14ac:dyDescent="0.2">
      <c r="A203" s="20">
        <f>+Oversikt!A510</f>
        <v>0</v>
      </c>
      <c r="B203" s="7">
        <f>+Oversikt!B510</f>
        <v>0</v>
      </c>
      <c r="C203">
        <f>+Oversikt!E510</f>
        <v>0</v>
      </c>
      <c r="D203" s="6">
        <f>+'Final 1'!L510</f>
        <v>0</v>
      </c>
      <c r="E203" s="15">
        <f>+'Final 2'!L510</f>
        <v>0</v>
      </c>
      <c r="F203" s="134">
        <f t="shared" si="9"/>
        <v>0</v>
      </c>
      <c r="G203" s="39" t="str">
        <f>IF(F203=LARGE($F$72:$F$79,1),1,IF(F203=LARGE($F$72:$F$79,2),2,IF(F203=LARGE($F$72:$F$79,3),3,"")))</f>
        <v/>
      </c>
      <c r="H203" s="110">
        <f>IF(Oversikt!B510="",,IF(OR(G203=1,G203=2,G203=3),,RANK(F203,F$72:F$79,0)))</f>
        <v>0</v>
      </c>
      <c r="I203" s="22">
        <f>+'Final 2'!S510</f>
        <v>0</v>
      </c>
      <c r="J203" s="22">
        <f>+'Final 1'!R510</f>
        <v>0</v>
      </c>
      <c r="K203" s="35">
        <f>+'Ekstra runde'!L510</f>
        <v>0</v>
      </c>
    </row>
    <row r="204" spans="1:11" x14ac:dyDescent="0.2">
      <c r="A204" s="20">
        <f>+Oversikt!A511</f>
        <v>0</v>
      </c>
      <c r="B204" s="7">
        <f>+Oversikt!B511</f>
        <v>0</v>
      </c>
      <c r="C204">
        <f>+Oversikt!E511</f>
        <v>0</v>
      </c>
      <c r="D204" s="6">
        <f>+'Final 1'!L511</f>
        <v>0</v>
      </c>
      <c r="E204" s="15">
        <f>+'Final 2'!L511</f>
        <v>0</v>
      </c>
      <c r="F204" s="134">
        <f t="shared" si="9"/>
        <v>0</v>
      </c>
      <c r="G204" s="39" t="str">
        <f>IF(F204=LARGE($F$72:$F$79,1),1,IF(F204=LARGE($F$72:$F$79,2),2,IF(F204=LARGE($F$72:$F$79,3),3,"")))</f>
        <v/>
      </c>
      <c r="H204" s="110">
        <f>IF(Oversikt!B511="",,IF(OR(G204=1,G204=2,G204=3),,RANK(F204,F$72:F$79,0)))</f>
        <v>0</v>
      </c>
      <c r="I204" s="22">
        <f>+'Final 2'!S511</f>
        <v>0</v>
      </c>
      <c r="J204" s="22">
        <f>+'Final 1'!R511</f>
        <v>0</v>
      </c>
      <c r="K204" s="35">
        <f>+'Ekstra runde'!L511</f>
        <v>0</v>
      </c>
    </row>
    <row r="205" spans="1:11" x14ac:dyDescent="0.2">
      <c r="A205" s="20">
        <f>+Oversikt!A512</f>
        <v>0</v>
      </c>
      <c r="B205" s="7">
        <f>+Oversikt!B512</f>
        <v>0</v>
      </c>
      <c r="C205">
        <f>+Oversikt!E512</f>
        <v>0</v>
      </c>
      <c r="D205" s="6">
        <f>+'Final 1'!L512</f>
        <v>0</v>
      </c>
      <c r="E205" s="15">
        <f>+'Final 2'!L512</f>
        <v>0</v>
      </c>
      <c r="F205" s="134">
        <f t="shared" si="9"/>
        <v>0</v>
      </c>
      <c r="G205" s="39" t="str">
        <f>IF(F205=LARGE($F$72:$F$79,1),1,IF(F205=LARGE($F$72:$F$79,2),2,IF(F205=LARGE($F$72:$F$79,3),3,"")))</f>
        <v/>
      </c>
      <c r="H205" s="110">
        <f>IF(Oversikt!B512="",,IF(OR(G205=1,G205=2,G205=3),,RANK(F205,F$72:F$79,0)))</f>
        <v>0</v>
      </c>
      <c r="I205" s="22">
        <f>+'Final 2'!S512</f>
        <v>0</v>
      </c>
      <c r="J205" s="22">
        <f>+'Final 1'!R512</f>
        <v>0</v>
      </c>
      <c r="K205" s="35">
        <f>+'Ekstra runde'!L512</f>
        <v>0</v>
      </c>
    </row>
    <row r="206" spans="1:11" x14ac:dyDescent="0.2">
      <c r="A206" s="20">
        <f>+Oversikt!A513</f>
        <v>0</v>
      </c>
      <c r="B206" s="7">
        <f>+Oversikt!B513</f>
        <v>0</v>
      </c>
      <c r="C206">
        <f>+Oversikt!E513</f>
        <v>0</v>
      </c>
      <c r="D206" s="6">
        <f>+'Final 1'!L513</f>
        <v>0</v>
      </c>
      <c r="E206" s="15">
        <f>+'Final 2'!L513</f>
        <v>0</v>
      </c>
      <c r="F206" s="134">
        <f t="shared" si="9"/>
        <v>0</v>
      </c>
      <c r="G206" s="39" t="str">
        <f>IF(F206=LARGE($F$72:$F$79,1),1,IF(F206=LARGE($F$72:$F$79,2),2,IF(F206=LARGE($F$72:$F$79,3),3,"")))</f>
        <v/>
      </c>
      <c r="H206" s="110">
        <f>IF(Oversikt!B513="",,IF(OR(G206=1,G206=2,G206=3),,RANK(F206,F$72:F$79,0)))</f>
        <v>0</v>
      </c>
      <c r="I206" s="22">
        <f>+'Final 2'!S513</f>
        <v>0</v>
      </c>
      <c r="J206" s="22">
        <f>+'Final 1'!R513</f>
        <v>0</v>
      </c>
      <c r="K206" s="35">
        <f>+'Ekstra runde'!L513</f>
        <v>0</v>
      </c>
    </row>
    <row r="207" spans="1:11" x14ac:dyDescent="0.2">
      <c r="A207" s="20">
        <f>+Oversikt!A514</f>
        <v>0</v>
      </c>
      <c r="B207" s="7">
        <f>+Oversikt!B514</f>
        <v>0</v>
      </c>
      <c r="C207">
        <f>+Oversikt!E514</f>
        <v>0</v>
      </c>
      <c r="D207" s="6">
        <f>+'Final 1'!L514</f>
        <v>0</v>
      </c>
      <c r="E207" s="15">
        <f>+'Final 2'!L514</f>
        <v>0</v>
      </c>
      <c r="F207" s="134">
        <f t="shared" si="9"/>
        <v>0</v>
      </c>
      <c r="G207" s="39" t="str">
        <f>IF(F207=LARGE($F$72:$F$79,1),1,IF(F207=LARGE($F$72:$F$79,2),2,IF(F207=LARGE($F$72:$F$79,3),3,"")))</f>
        <v/>
      </c>
      <c r="H207" s="110">
        <f>IF(Oversikt!B514="",,IF(OR(G207=1,G207=2,G207=3),,RANK(F207,F$72:F$79,0)))</f>
        <v>0</v>
      </c>
      <c r="I207" s="22">
        <f>+'Final 2'!S514</f>
        <v>0</v>
      </c>
      <c r="J207" s="22">
        <f>+'Final 1'!R514</f>
        <v>0</v>
      </c>
      <c r="K207" s="35">
        <f>+'Ekstra runde'!L514</f>
        <v>0</v>
      </c>
    </row>
    <row r="208" spans="1:11" x14ac:dyDescent="0.2">
      <c r="A208" s="20">
        <f>+Oversikt!A515</f>
        <v>0</v>
      </c>
      <c r="B208" s="7">
        <f>+Oversikt!B515</f>
        <v>0</v>
      </c>
      <c r="C208">
        <f>+Oversikt!E515</f>
        <v>0</v>
      </c>
      <c r="D208" s="6">
        <f>+'Final 1'!L515</f>
        <v>0</v>
      </c>
      <c r="E208" s="15">
        <f>+'Final 2'!L515</f>
        <v>0</v>
      </c>
      <c r="F208" s="134">
        <f t="shared" si="9"/>
        <v>0</v>
      </c>
      <c r="G208" s="39" t="str">
        <f>IF(F208=LARGE($F$72:$F$79,1),1,IF(F208=LARGE($F$72:$F$79,2),2,IF(F208=LARGE($F$72:$F$79,3),3,"")))</f>
        <v/>
      </c>
      <c r="H208" s="110">
        <f>IF(Oversikt!B515="",,IF(OR(G208=1,G208=2,G208=3),,RANK(F208,F$72:F$79,0)))</f>
        <v>0</v>
      </c>
      <c r="I208" s="22">
        <f>+'Final 2'!S515</f>
        <v>0</v>
      </c>
      <c r="J208" s="22">
        <f>+'Final 1'!R515</f>
        <v>0</v>
      </c>
      <c r="K208" s="35">
        <f>+'Ekstra runde'!L515</f>
        <v>0</v>
      </c>
    </row>
    <row r="209" spans="1:11" x14ac:dyDescent="0.2">
      <c r="A209" s="20">
        <f>+Oversikt!A516</f>
        <v>0</v>
      </c>
      <c r="B209" s="7">
        <f>+Oversikt!B516</f>
        <v>0</v>
      </c>
      <c r="C209">
        <f>+Oversikt!E516</f>
        <v>0</v>
      </c>
      <c r="D209" s="6">
        <f>+'Final 1'!L516</f>
        <v>0</v>
      </c>
      <c r="E209" s="15">
        <f>+'Final 2'!L516</f>
        <v>0</v>
      </c>
      <c r="F209" s="134">
        <f t="shared" si="9"/>
        <v>0</v>
      </c>
      <c r="G209" s="39" t="str">
        <f>IF(F209=LARGE($F$72:$F$79,1),1,IF(F209=LARGE($F$72:$F$79,2),2,IF(F209=LARGE($F$72:$F$79,3),3,"")))</f>
        <v/>
      </c>
      <c r="H209" s="110">
        <f>IF(Oversikt!B516="",,IF(OR(G209=1,G209=2,G209=3),,RANK(F209,F$72:F$79,0)))</f>
        <v>0</v>
      </c>
      <c r="I209" s="22">
        <f>+'Final 2'!S516</f>
        <v>0</v>
      </c>
      <c r="J209" s="22">
        <f>+'Final 1'!R516</f>
        <v>0</v>
      </c>
      <c r="K209" s="35">
        <f>+'Ekstra runde'!L516</f>
        <v>0</v>
      </c>
    </row>
    <row r="210" spans="1:11" x14ac:dyDescent="0.2">
      <c r="A210" s="20">
        <f>+Oversikt!A517</f>
        <v>0</v>
      </c>
      <c r="B210" s="7">
        <f>+Oversikt!B517</f>
        <v>0</v>
      </c>
      <c r="C210">
        <f>+Oversikt!E517</f>
        <v>0</v>
      </c>
      <c r="D210" s="6">
        <f>+'Final 1'!L517</f>
        <v>0</v>
      </c>
      <c r="E210" s="15">
        <f>+'Final 2'!L517</f>
        <v>0</v>
      </c>
      <c r="F210" s="134">
        <f t="shared" si="9"/>
        <v>0</v>
      </c>
      <c r="G210" s="39" t="str">
        <f>IF(F210=LARGE($F$72:$F$79,1),1,IF(F210=LARGE($F$72:$F$79,2),2,IF(F210=LARGE($F$72:$F$79,3),3,"")))</f>
        <v/>
      </c>
      <c r="H210" s="110">
        <f>IF(Oversikt!B517="",,IF(OR(G210=1,G210=2,G210=3),,RANK(F210,F$72:F$79,0)))</f>
        <v>0</v>
      </c>
      <c r="I210" s="22">
        <f>+'Final 2'!S517</f>
        <v>0</v>
      </c>
      <c r="J210" s="22">
        <f>+'Final 1'!R517</f>
        <v>0</v>
      </c>
      <c r="K210" s="35">
        <f>+'Ekstra runde'!L517</f>
        <v>0</v>
      </c>
    </row>
    <row r="211" spans="1:11" x14ac:dyDescent="0.2">
      <c r="A211" s="20">
        <f>+Oversikt!A518</f>
        <v>0</v>
      </c>
      <c r="B211" s="7">
        <f>+Oversikt!B518</f>
        <v>0</v>
      </c>
      <c r="C211">
        <f>+Oversikt!E518</f>
        <v>0</v>
      </c>
      <c r="D211" s="6">
        <f>+'Final 1'!L518</f>
        <v>0</v>
      </c>
      <c r="E211" s="15">
        <f>+'Final 2'!L518</f>
        <v>0</v>
      </c>
      <c r="F211" s="134">
        <f t="shared" si="9"/>
        <v>0</v>
      </c>
      <c r="G211" s="39" t="str">
        <f>IF(F211=LARGE($F$72:$F$79,1),1,IF(F211=LARGE($F$72:$F$79,2),2,IF(F211=LARGE($F$72:$F$79,3),3,"")))</f>
        <v/>
      </c>
      <c r="H211" s="110">
        <f>IF(Oversikt!B518="",,IF(OR(G211=1,G211=2,G211=3),,RANK(F211,F$72:F$79,0)))</f>
        <v>0</v>
      </c>
      <c r="I211" s="22">
        <f>+'Final 2'!S518</f>
        <v>0</v>
      </c>
      <c r="J211" s="22">
        <f>+'Final 1'!R518</f>
        <v>0</v>
      </c>
      <c r="K211" s="35">
        <f>+'Ekstra runde'!L518</f>
        <v>0</v>
      </c>
    </row>
    <row r="212" spans="1:11" x14ac:dyDescent="0.2">
      <c r="A212" s="20">
        <f>+Oversikt!A519</f>
        <v>0</v>
      </c>
      <c r="B212" s="7">
        <f>+Oversikt!B519</f>
        <v>0</v>
      </c>
      <c r="C212">
        <f>+Oversikt!E519</f>
        <v>0</v>
      </c>
      <c r="D212" s="6">
        <f>+'Final 1'!L519</f>
        <v>0</v>
      </c>
      <c r="E212" s="15">
        <f>+'Final 2'!L519</f>
        <v>0</v>
      </c>
      <c r="F212" s="134">
        <f t="shared" si="9"/>
        <v>0</v>
      </c>
      <c r="G212" s="39" t="str">
        <f>IF(F212=LARGE($F$72:$F$79,1),1,IF(F212=LARGE($F$72:$F$79,2),2,IF(F212=LARGE($F$72:$F$79,3),3,"")))</f>
        <v/>
      </c>
      <c r="H212" s="110">
        <f>IF(Oversikt!B519="",,IF(OR(G212=1,G212=2,G212=3),,RANK(F212,F$72:F$79,0)))</f>
        <v>0</v>
      </c>
      <c r="I212" s="22">
        <f>+'Final 2'!S519</f>
        <v>0</v>
      </c>
      <c r="J212" s="22">
        <f>+'Final 1'!R519</f>
        <v>0</v>
      </c>
      <c r="K212" s="35">
        <f>+'Ekstra runde'!L519</f>
        <v>0</v>
      </c>
    </row>
    <row r="213" spans="1:11" x14ac:dyDescent="0.2">
      <c r="A213" s="20">
        <f>+Oversikt!A520</f>
        <v>0</v>
      </c>
      <c r="B213" s="7">
        <f>+Oversikt!B520</f>
        <v>0</v>
      </c>
      <c r="C213">
        <f>+Oversikt!E520</f>
        <v>0</v>
      </c>
      <c r="D213" s="6">
        <f>+'Final 1'!L520</f>
        <v>0</v>
      </c>
      <c r="E213" s="15">
        <f>+'Final 2'!L520</f>
        <v>0</v>
      </c>
      <c r="F213" s="134">
        <f t="shared" si="9"/>
        <v>0</v>
      </c>
      <c r="G213" s="39" t="str">
        <f>IF(F213=LARGE($F$72:$F$79,1),1,IF(F213=LARGE($F$72:$F$79,2),2,IF(F213=LARGE($F$72:$F$79,3),3,"")))</f>
        <v/>
      </c>
      <c r="H213" s="110">
        <f>IF(Oversikt!B520="",,IF(OR(G213=1,G213=2,G213=3),,RANK(F213,F$72:F$79,0)))</f>
        <v>0</v>
      </c>
      <c r="I213" s="22">
        <f>+'Final 2'!S520</f>
        <v>0</v>
      </c>
      <c r="J213" s="22">
        <f>+'Final 1'!R520</f>
        <v>0</v>
      </c>
      <c r="K213" s="35">
        <f>+'Ekstra runde'!L520</f>
        <v>0</v>
      </c>
    </row>
    <row r="214" spans="1:11" x14ac:dyDescent="0.2">
      <c r="A214" s="20">
        <f>+Oversikt!A521</f>
        <v>0</v>
      </c>
      <c r="B214" s="7">
        <f>+Oversikt!B521</f>
        <v>0</v>
      </c>
      <c r="C214">
        <f>+Oversikt!E521</f>
        <v>0</v>
      </c>
      <c r="D214" s="6">
        <f>+'Final 1'!L521</f>
        <v>0</v>
      </c>
      <c r="E214" s="15">
        <f>+'Final 2'!L521</f>
        <v>0</v>
      </c>
      <c r="F214" s="134">
        <f t="shared" si="9"/>
        <v>0</v>
      </c>
      <c r="G214" s="39" t="str">
        <f>IF(F214=LARGE($F$72:$F$79,1),1,IF(F214=LARGE($F$72:$F$79,2),2,IF(F214=LARGE($F$72:$F$79,3),3,"")))</f>
        <v/>
      </c>
      <c r="H214" s="110">
        <f>IF(Oversikt!B521="",,IF(OR(G214=1,G214=2,G214=3),,RANK(F214,F$72:F$79,0)))</f>
        <v>0</v>
      </c>
      <c r="I214" s="22">
        <f>+'Final 2'!S521</f>
        <v>0</v>
      </c>
      <c r="J214" s="22">
        <f>+'Final 1'!R521</f>
        <v>0</v>
      </c>
      <c r="K214" s="35">
        <f>+'Ekstra runde'!L521</f>
        <v>0</v>
      </c>
    </row>
    <row r="215" spans="1:11" x14ac:dyDescent="0.2">
      <c r="A215" s="20">
        <f>+Oversikt!A522</f>
        <v>0</v>
      </c>
      <c r="B215" s="7">
        <f>+Oversikt!B522</f>
        <v>0</v>
      </c>
      <c r="C215">
        <f>+Oversikt!E522</f>
        <v>0</v>
      </c>
      <c r="D215" s="6">
        <f>+'Final 1'!L522</f>
        <v>0</v>
      </c>
      <c r="E215" s="15">
        <f>+'Final 2'!L522</f>
        <v>0</v>
      </c>
      <c r="F215" s="134">
        <f t="shared" si="9"/>
        <v>0</v>
      </c>
      <c r="G215" s="39" t="str">
        <f>IF(F215=LARGE($F$72:$F$79,1),1,IF(F215=LARGE($F$72:$F$79,2),2,IF(F215=LARGE($F$72:$F$79,3),3,"")))</f>
        <v/>
      </c>
      <c r="H215" s="110">
        <f>IF(Oversikt!B522="",,IF(OR(G215=1,G215=2,G215=3),,RANK(F215,F$72:F$79,0)))</f>
        <v>0</v>
      </c>
      <c r="I215" s="22">
        <f>+'Final 2'!S522</f>
        <v>0</v>
      </c>
      <c r="J215" s="22">
        <f>+'Final 1'!R522</f>
        <v>0</v>
      </c>
      <c r="K215" s="35">
        <f>+'Ekstra runde'!L522</f>
        <v>0</v>
      </c>
    </row>
    <row r="216" spans="1:11" x14ac:dyDescent="0.2">
      <c r="A216" s="20">
        <f>+Oversikt!A523</f>
        <v>0</v>
      </c>
      <c r="B216" s="7">
        <f>+Oversikt!B523</f>
        <v>0</v>
      </c>
      <c r="C216">
        <f>+Oversikt!E523</f>
        <v>0</v>
      </c>
      <c r="D216" s="6">
        <f>+'Final 1'!L523</f>
        <v>0</v>
      </c>
      <c r="E216" s="15">
        <f>+'Final 2'!L523</f>
        <v>0</v>
      </c>
      <c r="F216" s="134">
        <f t="shared" si="9"/>
        <v>0</v>
      </c>
      <c r="G216" s="39" t="str">
        <f>IF(F216=LARGE($F$72:$F$79,1),1,IF(F216=LARGE($F$72:$F$79,2),2,IF(F216=LARGE($F$72:$F$79,3),3,"")))</f>
        <v/>
      </c>
      <c r="H216" s="110">
        <f>IF(Oversikt!B523="",,IF(OR(G216=1,G216=2,G216=3),,RANK(F216,F$72:F$79,0)))</f>
        <v>0</v>
      </c>
      <c r="I216" s="22">
        <f>+'Final 2'!S523</f>
        <v>0</v>
      </c>
      <c r="J216" s="22">
        <f>+'Final 1'!R523</f>
        <v>0</v>
      </c>
      <c r="K216" s="35">
        <f>+'Ekstra runde'!L523</f>
        <v>0</v>
      </c>
    </row>
    <row r="217" spans="1:11" x14ac:dyDescent="0.2">
      <c r="A217" s="20">
        <f>+Oversikt!A524</f>
        <v>0</v>
      </c>
      <c r="B217" s="7">
        <f>+Oversikt!B524</f>
        <v>0</v>
      </c>
      <c r="C217">
        <f>+Oversikt!E524</f>
        <v>0</v>
      </c>
      <c r="D217" s="6">
        <f>+'Final 1'!L524</f>
        <v>0</v>
      </c>
      <c r="E217" s="15">
        <f>+'Final 2'!L524</f>
        <v>0</v>
      </c>
      <c r="F217" s="134">
        <f t="shared" si="9"/>
        <v>0</v>
      </c>
      <c r="G217" s="39" t="str">
        <f>IF(F217=LARGE($F$72:$F$79,1),1,IF(F217=LARGE($F$72:$F$79,2),2,IF(F217=LARGE($F$72:$F$79,3),3,"")))</f>
        <v/>
      </c>
      <c r="H217" s="110">
        <f>IF(Oversikt!B524="",,IF(OR(G217=1,G217=2,G217=3),,RANK(F217,F$72:F$79,0)))</f>
        <v>0</v>
      </c>
      <c r="I217" s="22">
        <f>+'Final 2'!S524</f>
        <v>0</v>
      </c>
      <c r="J217" s="22">
        <f>+'Final 1'!R524</f>
        <v>0</v>
      </c>
      <c r="K217" s="35">
        <f>+'Ekstra runde'!L524</f>
        <v>0</v>
      </c>
    </row>
    <row r="218" spans="1:11" x14ac:dyDescent="0.2">
      <c r="A218" s="20">
        <f>+Oversikt!A525</f>
        <v>0</v>
      </c>
      <c r="B218" s="7">
        <f>+Oversikt!B525</f>
        <v>0</v>
      </c>
      <c r="C218">
        <f>+Oversikt!E525</f>
        <v>0</v>
      </c>
      <c r="D218" s="6">
        <f>+'Final 1'!L525</f>
        <v>0</v>
      </c>
      <c r="E218" s="15">
        <f>+'Final 2'!L525</f>
        <v>0</v>
      </c>
      <c r="F218" s="134">
        <f t="shared" si="9"/>
        <v>0</v>
      </c>
      <c r="G218" s="39" t="str">
        <f>IF(F218=LARGE($F$72:$F$79,1),1,IF(F218=LARGE($F$72:$F$79,2),2,IF(F218=LARGE($F$72:$F$79,3),3,"")))</f>
        <v/>
      </c>
      <c r="H218" s="110">
        <f>IF(Oversikt!B525="",,IF(OR(G218=1,G218=2,G218=3),,RANK(F218,F$72:F$79,0)))</f>
        <v>0</v>
      </c>
      <c r="I218" s="22">
        <f>+'Final 2'!S525</f>
        <v>0</v>
      </c>
      <c r="J218" s="22">
        <f>+'Final 1'!R525</f>
        <v>0</v>
      </c>
      <c r="K218" s="35">
        <f>+'Ekstra runde'!L525</f>
        <v>0</v>
      </c>
    </row>
    <row r="219" spans="1:11" x14ac:dyDescent="0.2">
      <c r="A219" s="20">
        <f>+Oversikt!A526</f>
        <v>0</v>
      </c>
      <c r="B219" s="7">
        <f>+Oversikt!B526</f>
        <v>0</v>
      </c>
      <c r="C219">
        <f>+Oversikt!E526</f>
        <v>0</v>
      </c>
      <c r="D219" s="6">
        <f>+'Final 1'!L526</f>
        <v>0</v>
      </c>
      <c r="E219" s="15">
        <f>+'Final 2'!L526</f>
        <v>0</v>
      </c>
      <c r="F219" s="134">
        <f t="shared" si="9"/>
        <v>0</v>
      </c>
      <c r="G219" s="39" t="str">
        <f>IF(F219=LARGE($F$72:$F$79,1),1,IF(F219=LARGE($F$72:$F$79,2),2,IF(F219=LARGE($F$72:$F$79,3),3,"")))</f>
        <v/>
      </c>
      <c r="H219" s="110">
        <f>IF(Oversikt!B526="",,IF(OR(G219=1,G219=2,G219=3),,RANK(F219,F$72:F$79,0)))</f>
        <v>0</v>
      </c>
      <c r="I219" s="22">
        <f>+'Final 2'!S526</f>
        <v>0</v>
      </c>
      <c r="J219" s="22">
        <f>+'Final 1'!R526</f>
        <v>0</v>
      </c>
      <c r="K219" s="35">
        <f>+'Ekstra runde'!L526</f>
        <v>0</v>
      </c>
    </row>
    <row r="220" spans="1:11" x14ac:dyDescent="0.2">
      <c r="A220" s="20">
        <f>+Oversikt!A527</f>
        <v>0</v>
      </c>
      <c r="B220" s="7">
        <f>+Oversikt!B527</f>
        <v>0</v>
      </c>
      <c r="C220">
        <f>+Oversikt!E527</f>
        <v>0</v>
      </c>
      <c r="D220" s="6">
        <f>+'Final 1'!L527</f>
        <v>0</v>
      </c>
      <c r="E220" s="15">
        <f>+'Final 2'!L527</f>
        <v>0</v>
      </c>
      <c r="F220" s="134">
        <f t="shared" si="9"/>
        <v>0</v>
      </c>
      <c r="G220" s="39" t="str">
        <f>IF(F220=LARGE($F$72:$F$79,1),1,IF(F220=LARGE($F$72:$F$79,2),2,IF(F220=LARGE($F$72:$F$79,3),3,"")))</f>
        <v/>
      </c>
      <c r="H220" s="110">
        <f>IF(Oversikt!B527="",,IF(OR(G220=1,G220=2,G220=3),,RANK(F220,F$72:F$79,0)))</f>
        <v>0</v>
      </c>
      <c r="I220" s="22">
        <f>+'Final 2'!S527</f>
        <v>0</v>
      </c>
      <c r="J220" s="22">
        <f>+'Final 1'!R527</f>
        <v>0</v>
      </c>
      <c r="K220" s="35">
        <f>+'Ekstra runde'!L527</f>
        <v>0</v>
      </c>
    </row>
    <row r="221" spans="1:11" x14ac:dyDescent="0.2">
      <c r="A221" s="20">
        <f>+Oversikt!A528</f>
        <v>0</v>
      </c>
      <c r="B221" s="7">
        <f>+Oversikt!B528</f>
        <v>0</v>
      </c>
      <c r="C221">
        <f>+Oversikt!E528</f>
        <v>0</v>
      </c>
      <c r="D221" s="6">
        <f>+'Final 1'!L528</f>
        <v>0</v>
      </c>
      <c r="E221" s="15">
        <f>+'Final 2'!L528</f>
        <v>0</v>
      </c>
      <c r="F221" s="134">
        <f t="shared" si="9"/>
        <v>0</v>
      </c>
      <c r="G221" s="39" t="str">
        <f>IF(F221=LARGE($F$72:$F$79,1),1,IF(F221=LARGE($F$72:$F$79,2),2,IF(F221=LARGE($F$72:$F$79,3),3,"")))</f>
        <v/>
      </c>
      <c r="H221" s="110">
        <f>IF(Oversikt!B528="",,IF(OR(G221=1,G221=2,G221=3),,RANK(F221,F$72:F$79,0)))</f>
        <v>0</v>
      </c>
      <c r="I221" s="22">
        <f>+'Final 2'!S528</f>
        <v>0</v>
      </c>
      <c r="J221" s="22">
        <f>+'Final 1'!R528</f>
        <v>0</v>
      </c>
      <c r="K221" s="35">
        <f>+'Ekstra runde'!L528</f>
        <v>0</v>
      </c>
    </row>
    <row r="222" spans="1:11" x14ac:dyDescent="0.2">
      <c r="A222" s="20">
        <f>+Oversikt!A529</f>
        <v>0</v>
      </c>
      <c r="B222" s="7">
        <f>+Oversikt!B529</f>
        <v>0</v>
      </c>
      <c r="C222">
        <f>+Oversikt!E529</f>
        <v>0</v>
      </c>
      <c r="D222" s="6">
        <f>+'Final 1'!L529</f>
        <v>0</v>
      </c>
      <c r="E222" s="15">
        <f>+'Final 2'!L529</f>
        <v>0</v>
      </c>
      <c r="F222" s="134">
        <f t="shared" si="9"/>
        <v>0</v>
      </c>
      <c r="G222" s="39" t="str">
        <f>IF(F222=LARGE($F$72:$F$79,1),1,IF(F222=LARGE($F$72:$F$79,2),2,IF(F222=LARGE($F$72:$F$79,3),3,"")))</f>
        <v/>
      </c>
      <c r="H222" s="110">
        <f>IF(Oversikt!B529="",,IF(OR(G222=1,G222=2,G222=3),,RANK(F222,F$72:F$79,0)))</f>
        <v>0</v>
      </c>
      <c r="I222" s="22">
        <f>+'Final 2'!S529</f>
        <v>0</v>
      </c>
      <c r="J222" s="22">
        <f>+'Final 1'!R529</f>
        <v>0</v>
      </c>
      <c r="K222" s="35">
        <f>+'Ekstra runde'!L529</f>
        <v>0</v>
      </c>
    </row>
    <row r="223" spans="1:11" x14ac:dyDescent="0.2">
      <c r="A223" s="20">
        <f>+Oversikt!A530</f>
        <v>0</v>
      </c>
      <c r="B223" s="7">
        <f>+Oversikt!B530</f>
        <v>0</v>
      </c>
      <c r="C223">
        <f>+Oversikt!E530</f>
        <v>0</v>
      </c>
      <c r="D223" s="6">
        <f>+'Final 1'!L530</f>
        <v>0</v>
      </c>
      <c r="E223" s="15">
        <f>+'Final 2'!L530</f>
        <v>0</v>
      </c>
      <c r="F223" s="134">
        <f t="shared" si="9"/>
        <v>0</v>
      </c>
      <c r="G223" s="39" t="str">
        <f>IF(F223=LARGE($F$72:$F$79,1),1,IF(F223=LARGE($F$72:$F$79,2),2,IF(F223=LARGE($F$72:$F$79,3),3,"")))</f>
        <v/>
      </c>
      <c r="H223" s="110">
        <f>IF(Oversikt!B530="",,IF(OR(G223=1,G223=2,G223=3),,RANK(F223,F$72:F$79,0)))</f>
        <v>0</v>
      </c>
      <c r="I223" s="22">
        <f>+'Final 2'!S530</f>
        <v>0</v>
      </c>
      <c r="J223" s="22">
        <f>+'Final 1'!R530</f>
        <v>0</v>
      </c>
      <c r="K223" s="35">
        <f>+'Ekstra runde'!L530</f>
        <v>0</v>
      </c>
    </row>
    <row r="224" spans="1:11" x14ac:dyDescent="0.2">
      <c r="A224" s="20">
        <f>+Oversikt!A531</f>
        <v>0</v>
      </c>
      <c r="B224" s="7">
        <f>+Oversikt!B531</f>
        <v>0</v>
      </c>
      <c r="C224">
        <f>+Oversikt!E531</f>
        <v>0</v>
      </c>
      <c r="D224" s="6">
        <f>+'Final 1'!L531</f>
        <v>0</v>
      </c>
      <c r="E224" s="15">
        <f>+'Final 2'!L531</f>
        <v>0</v>
      </c>
      <c r="F224" s="134">
        <f t="shared" si="9"/>
        <v>0</v>
      </c>
      <c r="G224" s="39" t="str">
        <f>IF(F224=LARGE($F$72:$F$79,1),1,IF(F224=LARGE($F$72:$F$79,2),2,IF(F224=LARGE($F$72:$F$79,3),3,"")))</f>
        <v/>
      </c>
      <c r="H224" s="110">
        <f>IF(Oversikt!B531="",,IF(OR(G224=1,G224=2,G224=3),,RANK(F224,F$72:F$79,0)))</f>
        <v>0</v>
      </c>
      <c r="I224" s="22">
        <f>+'Final 2'!S531</f>
        <v>0</v>
      </c>
      <c r="J224" s="22">
        <f>+'Final 1'!R531</f>
        <v>0</v>
      </c>
      <c r="K224" s="35">
        <f>+'Ekstra runde'!L531</f>
        <v>0</v>
      </c>
    </row>
    <row r="225" spans="1:11" x14ac:dyDescent="0.2">
      <c r="A225" s="20">
        <f>+Oversikt!A532</f>
        <v>0</v>
      </c>
      <c r="B225" s="7">
        <f>+Oversikt!B532</f>
        <v>0</v>
      </c>
      <c r="C225">
        <f>+Oversikt!E532</f>
        <v>0</v>
      </c>
      <c r="D225" s="6">
        <f>+'Final 1'!L532</f>
        <v>0</v>
      </c>
      <c r="E225" s="15">
        <f>+'Final 2'!L532</f>
        <v>0</v>
      </c>
      <c r="F225" s="134">
        <f t="shared" si="9"/>
        <v>0</v>
      </c>
      <c r="G225" s="39" t="str">
        <f>IF(F225=LARGE($F$72:$F$79,1),1,IF(F225=LARGE($F$72:$F$79,2),2,IF(F225=LARGE($F$72:$F$79,3),3,"")))</f>
        <v/>
      </c>
      <c r="H225" s="110">
        <f>IF(Oversikt!B532="",,IF(OR(G225=1,G225=2,G225=3),,RANK(F225,F$72:F$79,0)))</f>
        <v>0</v>
      </c>
      <c r="I225" s="22">
        <f>+'Final 2'!S532</f>
        <v>0</v>
      </c>
      <c r="J225" s="22">
        <f>+'Final 1'!R532</f>
        <v>0</v>
      </c>
      <c r="K225" s="35">
        <f>+'Ekstra runde'!L532</f>
        <v>0</v>
      </c>
    </row>
    <row r="226" spans="1:11" x14ac:dyDescent="0.2">
      <c r="A226" s="20">
        <f>+Oversikt!A533</f>
        <v>0</v>
      </c>
      <c r="B226" s="7">
        <f>+Oversikt!B533</f>
        <v>0</v>
      </c>
      <c r="C226">
        <f>+Oversikt!E533</f>
        <v>0</v>
      </c>
      <c r="D226" s="6">
        <f>+'Final 1'!L533</f>
        <v>0</v>
      </c>
      <c r="E226" s="15">
        <f>+'Final 2'!L533</f>
        <v>0</v>
      </c>
      <c r="F226" s="134">
        <f t="shared" si="9"/>
        <v>0</v>
      </c>
      <c r="G226" s="39" t="str">
        <f>IF(F226=LARGE($F$72:$F$79,1),1,IF(F226=LARGE($F$72:$F$79,2),2,IF(F226=LARGE($F$72:$F$79,3),3,"")))</f>
        <v/>
      </c>
      <c r="H226" s="110">
        <f>IF(Oversikt!B533="",,IF(OR(G226=1,G226=2,G226=3),,RANK(F226,F$72:F$79,0)))</f>
        <v>0</v>
      </c>
      <c r="I226" s="22">
        <f>+'Final 2'!S533</f>
        <v>0</v>
      </c>
      <c r="J226" s="22">
        <f>+'Final 1'!R533</f>
        <v>0</v>
      </c>
      <c r="K226" s="35">
        <f>+'Ekstra runde'!L533</f>
        <v>0</v>
      </c>
    </row>
    <row r="227" spans="1:11" x14ac:dyDescent="0.2">
      <c r="A227" s="20">
        <f>+Oversikt!A534</f>
        <v>0</v>
      </c>
      <c r="B227" s="7">
        <f>+Oversikt!B534</f>
        <v>0</v>
      </c>
      <c r="C227">
        <f>+Oversikt!E534</f>
        <v>0</v>
      </c>
      <c r="D227" s="6">
        <f>+'Final 1'!L534</f>
        <v>0</v>
      </c>
      <c r="E227" s="15">
        <f>+'Final 2'!L534</f>
        <v>0</v>
      </c>
      <c r="F227" s="134">
        <f t="shared" si="9"/>
        <v>0</v>
      </c>
      <c r="G227" s="39" t="str">
        <f>IF(F227=LARGE($F$72:$F$79,1),1,IF(F227=LARGE($F$72:$F$79,2),2,IF(F227=LARGE($F$72:$F$79,3),3,"")))</f>
        <v/>
      </c>
      <c r="H227" s="110">
        <f>IF(Oversikt!B534="",,IF(OR(G227=1,G227=2,G227=3),,RANK(F227,F$72:F$79,0)))</f>
        <v>0</v>
      </c>
      <c r="I227" s="22">
        <f>+'Final 2'!S534</f>
        <v>0</v>
      </c>
      <c r="J227" s="22">
        <f>+'Final 1'!R534</f>
        <v>0</v>
      </c>
      <c r="K227" s="35">
        <f>+'Ekstra runde'!L534</f>
        <v>0</v>
      </c>
    </row>
    <row r="228" spans="1:11" x14ac:dyDescent="0.2">
      <c r="A228" s="20">
        <f>+Oversikt!A535</f>
        <v>0</v>
      </c>
      <c r="B228" s="7">
        <f>+Oversikt!B535</f>
        <v>0</v>
      </c>
      <c r="C228">
        <f>+Oversikt!E535</f>
        <v>0</v>
      </c>
      <c r="D228" s="6">
        <f>+'Final 1'!L535</f>
        <v>0</v>
      </c>
      <c r="E228" s="15">
        <f>+'Final 2'!L535</f>
        <v>0</v>
      </c>
      <c r="F228" s="134">
        <f t="shared" si="9"/>
        <v>0</v>
      </c>
      <c r="G228" s="39" t="str">
        <f>IF(F228=LARGE($F$72:$F$79,1),1,IF(F228=LARGE($F$72:$F$79,2),2,IF(F228=LARGE($F$72:$F$79,3),3,"")))</f>
        <v/>
      </c>
      <c r="H228" s="110">
        <f>IF(Oversikt!B535="",,IF(OR(G228=1,G228=2,G228=3),,RANK(F228,F$72:F$79,0)))</f>
        <v>0</v>
      </c>
      <c r="I228" s="22">
        <f>+'Final 2'!S535</f>
        <v>0</v>
      </c>
      <c r="J228" s="22">
        <f>+'Final 1'!R535</f>
        <v>0</v>
      </c>
      <c r="K228" s="35">
        <f>+'Ekstra runde'!L535</f>
        <v>0</v>
      </c>
    </row>
    <row r="229" spans="1:11" x14ac:dyDescent="0.2">
      <c r="A229" s="20">
        <f>+Oversikt!A536</f>
        <v>0</v>
      </c>
      <c r="B229" s="7">
        <f>+Oversikt!B536</f>
        <v>0</v>
      </c>
      <c r="C229">
        <f>+Oversikt!E536</f>
        <v>0</v>
      </c>
      <c r="D229" s="6">
        <f>+'Final 1'!L536</f>
        <v>0</v>
      </c>
      <c r="E229" s="15">
        <f>+'Final 2'!L536</f>
        <v>0</v>
      </c>
      <c r="F229" s="134">
        <f t="shared" si="9"/>
        <v>0</v>
      </c>
      <c r="G229" s="39" t="str">
        <f>IF(F229=LARGE($F$72:$F$79,1),1,IF(F229=LARGE($F$72:$F$79,2),2,IF(F229=LARGE($F$72:$F$79,3),3,"")))</f>
        <v/>
      </c>
      <c r="H229" s="110">
        <f>IF(Oversikt!B536="",,IF(OR(G229=1,G229=2,G229=3),,RANK(F229,F$72:F$79,0)))</f>
        <v>0</v>
      </c>
      <c r="I229" s="22">
        <f>+'Final 2'!S536</f>
        <v>0</v>
      </c>
      <c r="J229" s="22">
        <f>+'Final 1'!R536</f>
        <v>0</v>
      </c>
      <c r="K229" s="35">
        <f>+'Ekstra runde'!L536</f>
        <v>0</v>
      </c>
    </row>
    <row r="230" spans="1:11" x14ac:dyDescent="0.2">
      <c r="A230" s="20">
        <f>+Oversikt!A537</f>
        <v>0</v>
      </c>
      <c r="B230" s="7">
        <f>+Oversikt!B537</f>
        <v>0</v>
      </c>
      <c r="C230">
        <f>+Oversikt!E537</f>
        <v>0</v>
      </c>
      <c r="D230" s="6">
        <f>+'Final 1'!L537</f>
        <v>0</v>
      </c>
      <c r="E230" s="15">
        <f>+'Final 2'!L537</f>
        <v>0</v>
      </c>
      <c r="F230" s="134">
        <f t="shared" si="9"/>
        <v>0</v>
      </c>
      <c r="G230" s="39" t="str">
        <f>IF(F230=LARGE($F$72:$F$79,1),1,IF(F230=LARGE($F$72:$F$79,2),2,IF(F230=LARGE($F$72:$F$79,3),3,"")))</f>
        <v/>
      </c>
      <c r="H230" s="110">
        <f>IF(Oversikt!B537="",,IF(OR(G230=1,G230=2,G230=3),,RANK(F230,F$72:F$79,0)))</f>
        <v>0</v>
      </c>
      <c r="I230" s="22">
        <f>+'Final 2'!S537</f>
        <v>0</v>
      </c>
      <c r="J230" s="22">
        <f>+'Final 1'!R537</f>
        <v>0</v>
      </c>
      <c r="K230" s="35">
        <f>+'Ekstra runde'!L537</f>
        <v>0</v>
      </c>
    </row>
    <row r="231" spans="1:11" x14ac:dyDescent="0.2">
      <c r="A231" s="20">
        <f>+Oversikt!A538</f>
        <v>0</v>
      </c>
      <c r="B231" s="7">
        <f>+Oversikt!B538</f>
        <v>0</v>
      </c>
      <c r="C231">
        <f>+Oversikt!E538</f>
        <v>0</v>
      </c>
      <c r="D231" s="6">
        <f>+'Final 1'!L538</f>
        <v>0</v>
      </c>
      <c r="E231" s="15">
        <f>+'Final 2'!L538</f>
        <v>0</v>
      </c>
      <c r="F231" s="134">
        <f t="shared" si="9"/>
        <v>0</v>
      </c>
      <c r="G231" s="39" t="str">
        <f>IF(F231=LARGE($F$72:$F$79,1),1,IF(F231=LARGE($F$72:$F$79,2),2,IF(F231=LARGE($F$72:$F$79,3),3,"")))</f>
        <v/>
      </c>
      <c r="H231" s="110">
        <f>IF(Oversikt!B538="",,IF(OR(G231=1,G231=2,G231=3),,RANK(F231,F$72:F$79,0)))</f>
        <v>0</v>
      </c>
      <c r="I231" s="22">
        <f>+'Final 2'!S538</f>
        <v>0</v>
      </c>
      <c r="J231" s="22">
        <f>+'Final 1'!R538</f>
        <v>0</v>
      </c>
      <c r="K231" s="35">
        <f>+'Ekstra runde'!L538</f>
        <v>0</v>
      </c>
    </row>
    <row r="232" spans="1:11" x14ac:dyDescent="0.2">
      <c r="A232" s="20">
        <f>+Oversikt!A539</f>
        <v>0</v>
      </c>
      <c r="B232" s="7">
        <f>+Oversikt!B539</f>
        <v>0</v>
      </c>
      <c r="C232">
        <f>+Oversikt!E539</f>
        <v>0</v>
      </c>
      <c r="D232" s="6">
        <f>+'Final 1'!L539</f>
        <v>0</v>
      </c>
      <c r="E232" s="15">
        <f>+'Final 2'!L539</f>
        <v>0</v>
      </c>
      <c r="F232" s="134">
        <f t="shared" si="9"/>
        <v>0</v>
      </c>
      <c r="G232" s="39" t="str">
        <f>IF(F232=LARGE($F$72:$F$79,1),1,IF(F232=LARGE($F$72:$F$79,2),2,IF(F232=LARGE($F$72:$F$79,3),3,"")))</f>
        <v/>
      </c>
      <c r="H232" s="110">
        <f>IF(Oversikt!B539="",,IF(OR(G232=1,G232=2,G232=3),,RANK(F232,F$72:F$79,0)))</f>
        <v>0</v>
      </c>
      <c r="I232" s="22">
        <f>+'Final 2'!S539</f>
        <v>0</v>
      </c>
      <c r="J232" s="22">
        <f>+'Final 1'!R539</f>
        <v>0</v>
      </c>
      <c r="K232" s="35">
        <f>+'Ekstra runde'!L539</f>
        <v>0</v>
      </c>
    </row>
    <row r="233" spans="1:11" x14ac:dyDescent="0.2">
      <c r="A233" s="20">
        <f>+Oversikt!A540</f>
        <v>0</v>
      </c>
      <c r="B233" s="7">
        <f>+Oversikt!B540</f>
        <v>0</v>
      </c>
      <c r="C233">
        <f>+Oversikt!E540</f>
        <v>0</v>
      </c>
      <c r="D233" s="6">
        <f>+'Final 1'!L540</f>
        <v>0</v>
      </c>
      <c r="E233" s="15">
        <f>+'Final 2'!L540</f>
        <v>0</v>
      </c>
      <c r="F233" s="134">
        <f t="shared" si="9"/>
        <v>0</v>
      </c>
      <c r="G233" s="39" t="str">
        <f>IF(F233=LARGE($F$72:$F$79,1),1,IF(F233=LARGE($F$72:$F$79,2),2,IF(F233=LARGE($F$72:$F$79,3),3,"")))</f>
        <v/>
      </c>
      <c r="H233" s="110">
        <f>IF(Oversikt!B540="",,IF(OR(G233=1,G233=2,G233=3),,RANK(F233,F$72:F$79,0)))</f>
        <v>0</v>
      </c>
      <c r="I233" s="22">
        <f>+'Final 2'!S540</f>
        <v>0</v>
      </c>
      <c r="J233" s="22">
        <f>+'Final 1'!R540</f>
        <v>0</v>
      </c>
      <c r="K233" s="35">
        <f>+'Ekstra runde'!L540</f>
        <v>0</v>
      </c>
    </row>
    <row r="234" spans="1:11" x14ac:dyDescent="0.2">
      <c r="A234" s="20">
        <f>+Oversikt!A541</f>
        <v>0</v>
      </c>
      <c r="B234" s="7">
        <f>+Oversikt!B541</f>
        <v>0</v>
      </c>
      <c r="C234">
        <f>+Oversikt!E541</f>
        <v>0</v>
      </c>
      <c r="D234" s="6">
        <f>+'Final 1'!L541</f>
        <v>0</v>
      </c>
      <c r="E234" s="15">
        <f>+'Final 2'!L541</f>
        <v>0</v>
      </c>
      <c r="F234" s="134">
        <f t="shared" si="9"/>
        <v>0</v>
      </c>
      <c r="G234" s="39" t="str">
        <f>IF(F234=LARGE($F$72:$F$79,1),1,IF(F234=LARGE($F$72:$F$79,2),2,IF(F234=LARGE($F$72:$F$79,3),3,"")))</f>
        <v/>
      </c>
      <c r="H234" s="110">
        <f>IF(Oversikt!B541="",,IF(OR(G234=1,G234=2,G234=3),,RANK(F234,F$72:F$79,0)))</f>
        <v>0</v>
      </c>
      <c r="I234" s="22">
        <f>+'Final 2'!S541</f>
        <v>0</v>
      </c>
      <c r="J234" s="22">
        <f>+'Final 1'!R541</f>
        <v>0</v>
      </c>
      <c r="K234" s="35">
        <f>+'Ekstra runde'!L541</f>
        <v>0</v>
      </c>
    </row>
    <row r="235" spans="1:11" x14ac:dyDescent="0.2">
      <c r="A235" s="20">
        <f>+Oversikt!A542</f>
        <v>0</v>
      </c>
      <c r="B235" s="7">
        <f>+Oversikt!B542</f>
        <v>0</v>
      </c>
      <c r="C235">
        <f>+Oversikt!E542</f>
        <v>0</v>
      </c>
      <c r="D235" s="6">
        <f>+'Final 1'!L542</f>
        <v>0</v>
      </c>
      <c r="E235" s="15">
        <f>+'Final 2'!L542</f>
        <v>0</v>
      </c>
      <c r="F235" s="134">
        <f t="shared" si="9"/>
        <v>0</v>
      </c>
      <c r="G235" s="39" t="str">
        <f>IF(F235=LARGE($F$72:$F$79,1),1,IF(F235=LARGE($F$72:$F$79,2),2,IF(F235=LARGE($F$72:$F$79,3),3,"")))</f>
        <v/>
      </c>
      <c r="H235" s="110">
        <f>IF(Oversikt!B542="",,IF(OR(G235=1,G235=2,G235=3),,RANK(F235,F$72:F$79,0)))</f>
        <v>0</v>
      </c>
      <c r="I235" s="22">
        <f>+'Final 2'!S542</f>
        <v>0</v>
      </c>
      <c r="J235" s="22">
        <f>+'Final 1'!R542</f>
        <v>0</v>
      </c>
      <c r="K235" s="35">
        <f>+'Ekstra runde'!L542</f>
        <v>0</v>
      </c>
    </row>
    <row r="236" spans="1:11" x14ac:dyDescent="0.2">
      <c r="A236" s="20">
        <f>+Oversikt!A543</f>
        <v>0</v>
      </c>
      <c r="B236" s="7">
        <f>+Oversikt!B543</f>
        <v>0</v>
      </c>
      <c r="C236">
        <f>+Oversikt!E543</f>
        <v>0</v>
      </c>
      <c r="D236" s="6">
        <f>+'Final 1'!L543</f>
        <v>0</v>
      </c>
      <c r="E236" s="15">
        <f>+'Final 2'!L543</f>
        <v>0</v>
      </c>
      <c r="F236" s="134">
        <f t="shared" si="9"/>
        <v>0</v>
      </c>
      <c r="G236" s="39" t="str">
        <f>IF(F236=LARGE($F$72:$F$79,1),1,IF(F236=LARGE($F$72:$F$79,2),2,IF(F236=LARGE($F$72:$F$79,3),3,"")))</f>
        <v/>
      </c>
      <c r="H236" s="110">
        <f>IF(Oversikt!B543="",,IF(OR(G236=1,G236=2,G236=3),,RANK(F236,F$72:F$79,0)))</f>
        <v>0</v>
      </c>
      <c r="I236" s="22">
        <f>+'Final 2'!S543</f>
        <v>0</v>
      </c>
      <c r="J236" s="22">
        <f>+'Final 1'!R543</f>
        <v>0</v>
      </c>
      <c r="K236" s="35">
        <f>+'Ekstra runde'!L543</f>
        <v>0</v>
      </c>
    </row>
    <row r="237" spans="1:11" x14ac:dyDescent="0.2">
      <c r="A237" s="20">
        <f>+Oversikt!A544</f>
        <v>0</v>
      </c>
      <c r="B237" s="7">
        <f>+Oversikt!B544</f>
        <v>0</v>
      </c>
      <c r="C237">
        <f>+Oversikt!E544</f>
        <v>0</v>
      </c>
      <c r="D237" s="6">
        <f>+'Final 1'!L544</f>
        <v>0</v>
      </c>
      <c r="E237" s="15">
        <f>+'Final 2'!L544</f>
        <v>0</v>
      </c>
      <c r="F237" s="134">
        <f t="shared" si="9"/>
        <v>0</v>
      </c>
      <c r="G237" s="39" t="str">
        <f>IF(F237=LARGE($F$72:$F$79,1),1,IF(F237=LARGE($F$72:$F$79,2),2,IF(F237=LARGE($F$72:$F$79,3),3,"")))</f>
        <v/>
      </c>
      <c r="H237" s="110">
        <f>IF(Oversikt!B544="",,IF(OR(G237=1,G237=2,G237=3),,RANK(F237,F$72:F$79,0)))</f>
        <v>0</v>
      </c>
      <c r="I237" s="22">
        <f>+'Final 2'!S544</f>
        <v>0</v>
      </c>
      <c r="J237" s="22">
        <f>+'Final 1'!R544</f>
        <v>0</v>
      </c>
      <c r="K237" s="35">
        <f>+'Ekstra runde'!L544</f>
        <v>0</v>
      </c>
    </row>
    <row r="238" spans="1:11" x14ac:dyDescent="0.2">
      <c r="A238" s="20">
        <f>+Oversikt!A545</f>
        <v>0</v>
      </c>
      <c r="B238" s="7">
        <f>+Oversikt!B545</f>
        <v>0</v>
      </c>
      <c r="C238">
        <f>+Oversikt!E545</f>
        <v>0</v>
      </c>
      <c r="D238" s="6">
        <f>+'Final 1'!L545</f>
        <v>0</v>
      </c>
      <c r="E238" s="15">
        <f>+'Final 2'!L545</f>
        <v>0</v>
      </c>
      <c r="F238" s="134">
        <f t="shared" si="9"/>
        <v>0</v>
      </c>
      <c r="G238" s="39" t="str">
        <f>IF(F238=LARGE($F$72:$F$79,1),1,IF(F238=LARGE($F$72:$F$79,2),2,IF(F238=LARGE($F$72:$F$79,3),3,"")))</f>
        <v/>
      </c>
      <c r="H238" s="110">
        <f>IF(Oversikt!B545="",,IF(OR(G238=1,G238=2,G238=3),,RANK(F238,F$72:F$79,0)))</f>
        <v>0</v>
      </c>
      <c r="I238" s="22">
        <f>+'Final 2'!S545</f>
        <v>0</v>
      </c>
      <c r="J238" s="22">
        <f>+'Final 1'!R545</f>
        <v>0</v>
      </c>
      <c r="K238" s="35">
        <f>+'Ekstra runde'!L545</f>
        <v>0</v>
      </c>
    </row>
    <row r="239" spans="1:11" x14ac:dyDescent="0.2">
      <c r="A239" s="20">
        <f>+Oversikt!A546</f>
        <v>0</v>
      </c>
      <c r="B239" s="7">
        <f>+Oversikt!B546</f>
        <v>0</v>
      </c>
      <c r="C239">
        <f>+Oversikt!E546</f>
        <v>0</v>
      </c>
      <c r="D239" s="6">
        <f>+'Final 1'!L546</f>
        <v>0</v>
      </c>
      <c r="E239" s="15">
        <f>+'Final 2'!L546</f>
        <v>0</v>
      </c>
      <c r="F239" s="134">
        <f t="shared" si="9"/>
        <v>0</v>
      </c>
      <c r="G239" s="39" t="str">
        <f>IF(F239=LARGE($F$72:$F$79,1),1,IF(F239=LARGE($F$72:$F$79,2),2,IF(F239=LARGE($F$72:$F$79,3),3,"")))</f>
        <v/>
      </c>
      <c r="H239" s="110">
        <f>IF(Oversikt!B546="",,IF(OR(G239=1,G239=2,G239=3),,RANK(F239,F$72:F$79,0)))</f>
        <v>0</v>
      </c>
      <c r="I239" s="22">
        <f>+'Final 2'!S546</f>
        <v>0</v>
      </c>
      <c r="J239" s="22">
        <f>+'Final 1'!R546</f>
        <v>0</v>
      </c>
      <c r="K239" s="35">
        <f>+'Ekstra runde'!L546</f>
        <v>0</v>
      </c>
    </row>
    <row r="240" spans="1:11" x14ac:dyDescent="0.2">
      <c r="A240" s="20">
        <f>+Oversikt!A547</f>
        <v>0</v>
      </c>
      <c r="B240" s="7">
        <f>+Oversikt!B547</f>
        <v>0</v>
      </c>
      <c r="C240">
        <f>+Oversikt!E547</f>
        <v>0</v>
      </c>
      <c r="D240" s="6">
        <f>+'Final 1'!L547</f>
        <v>0</v>
      </c>
      <c r="E240" s="15">
        <f>+'Final 2'!L547</f>
        <v>0</v>
      </c>
      <c r="F240" s="134">
        <f t="shared" si="9"/>
        <v>0</v>
      </c>
      <c r="G240" s="39" t="str">
        <f>IF(F240=LARGE($F$72:$F$79,1),1,IF(F240=LARGE($F$72:$F$79,2),2,IF(F240=LARGE($F$72:$F$79,3),3,"")))</f>
        <v/>
      </c>
      <c r="H240" s="110">
        <f>IF(Oversikt!B547="",,IF(OR(G240=1,G240=2,G240=3),,RANK(F240,F$72:F$79,0)))</f>
        <v>0</v>
      </c>
      <c r="I240" s="22">
        <f>+'Final 2'!S547</f>
        <v>0</v>
      </c>
      <c r="J240" s="22">
        <f>+'Final 1'!R547</f>
        <v>0</v>
      </c>
      <c r="K240" s="35">
        <f>+'Ekstra runde'!L547</f>
        <v>0</v>
      </c>
    </row>
    <row r="241" spans="1:11" x14ac:dyDescent="0.2">
      <c r="A241" s="20">
        <f>+Oversikt!A548</f>
        <v>0</v>
      </c>
      <c r="B241" s="7">
        <f>+Oversikt!B548</f>
        <v>0</v>
      </c>
      <c r="C241">
        <f>+Oversikt!E548</f>
        <v>0</v>
      </c>
      <c r="D241" s="6">
        <f>+'Final 1'!L548</f>
        <v>0</v>
      </c>
      <c r="E241" s="15">
        <f>+'Final 2'!L548</f>
        <v>0</v>
      </c>
      <c r="F241" s="134">
        <f t="shared" si="9"/>
        <v>0</v>
      </c>
      <c r="G241" s="39" t="str">
        <f>IF(F241=LARGE($F$72:$F$79,1),1,IF(F241=LARGE($F$72:$F$79,2),2,IF(F241=LARGE($F$72:$F$79,3),3,"")))</f>
        <v/>
      </c>
      <c r="H241" s="110">
        <f>IF(Oversikt!B548="",,IF(OR(G241=1,G241=2,G241=3),,RANK(F241,F$72:F$79,0)))</f>
        <v>0</v>
      </c>
      <c r="I241" s="22">
        <f>+'Final 2'!S548</f>
        <v>0</v>
      </c>
      <c r="J241" s="22">
        <f>+'Final 1'!R548</f>
        <v>0</v>
      </c>
      <c r="K241" s="35">
        <f>+'Ekstra runde'!L548</f>
        <v>0</v>
      </c>
    </row>
    <row r="242" spans="1:11" x14ac:dyDescent="0.2">
      <c r="A242" s="20">
        <f>+Oversikt!A549</f>
        <v>0</v>
      </c>
      <c r="B242" s="7">
        <f>+Oversikt!B549</f>
        <v>0</v>
      </c>
      <c r="C242">
        <f>+Oversikt!E549</f>
        <v>0</v>
      </c>
      <c r="D242" s="6">
        <f>+'Final 1'!L549</f>
        <v>0</v>
      </c>
      <c r="E242" s="15">
        <f>+'Final 2'!L549</f>
        <v>0</v>
      </c>
      <c r="F242" s="134">
        <f t="shared" si="9"/>
        <v>0</v>
      </c>
      <c r="G242" s="39" t="str">
        <f>IF(F242=LARGE($F$72:$F$79,1),1,IF(F242=LARGE($F$72:$F$79,2),2,IF(F242=LARGE($F$72:$F$79,3),3,"")))</f>
        <v/>
      </c>
      <c r="H242" s="110">
        <f>IF(Oversikt!B549="",,IF(OR(G242=1,G242=2,G242=3),,RANK(F242,F$72:F$79,0)))</f>
        <v>0</v>
      </c>
      <c r="I242" s="22">
        <f>+'Final 2'!S549</f>
        <v>0</v>
      </c>
      <c r="J242" s="22">
        <f>+'Final 1'!R549</f>
        <v>0</v>
      </c>
      <c r="K242" s="35">
        <f>+'Ekstra runde'!L549</f>
        <v>0</v>
      </c>
    </row>
    <row r="243" spans="1:11" x14ac:dyDescent="0.2">
      <c r="A243" s="20">
        <f>+Oversikt!A550</f>
        <v>0</v>
      </c>
      <c r="B243" s="7">
        <f>+Oversikt!B550</f>
        <v>0</v>
      </c>
      <c r="C243">
        <f>+Oversikt!E550</f>
        <v>0</v>
      </c>
      <c r="D243" s="6">
        <f>+'Final 1'!L550</f>
        <v>0</v>
      </c>
      <c r="E243" s="15">
        <f>+'Final 2'!L550</f>
        <v>0</v>
      </c>
      <c r="F243" s="134">
        <f t="shared" si="9"/>
        <v>0</v>
      </c>
      <c r="G243" s="39" t="str">
        <f>IF(F243=LARGE($F$72:$F$79,1),1,IF(F243=LARGE($F$72:$F$79,2),2,IF(F243=LARGE($F$72:$F$79,3),3,"")))</f>
        <v/>
      </c>
      <c r="H243" s="110">
        <f>IF(Oversikt!B550="",,IF(OR(G243=1,G243=2,G243=3),,RANK(F243,F$72:F$79,0)))</f>
        <v>0</v>
      </c>
      <c r="I243" s="22">
        <f>+'Final 2'!S550</f>
        <v>0</v>
      </c>
      <c r="J243" s="22">
        <f>+'Final 1'!R550</f>
        <v>0</v>
      </c>
      <c r="K243" s="35">
        <f>+'Ekstra runde'!L550</f>
        <v>0</v>
      </c>
    </row>
    <row r="244" spans="1:11" x14ac:dyDescent="0.2">
      <c r="A244" s="20">
        <f>+Oversikt!A551</f>
        <v>0</v>
      </c>
      <c r="B244" s="7">
        <f>+Oversikt!B551</f>
        <v>0</v>
      </c>
      <c r="C244">
        <f>+Oversikt!E551</f>
        <v>0</v>
      </c>
      <c r="D244" s="6">
        <f>+'Final 1'!L551</f>
        <v>0</v>
      </c>
      <c r="E244" s="15">
        <f>+'Final 2'!L551</f>
        <v>0</v>
      </c>
      <c r="F244" s="134">
        <f t="shared" si="9"/>
        <v>0</v>
      </c>
      <c r="G244" s="39" t="str">
        <f>IF(F244=LARGE($F$72:$F$79,1),1,IF(F244=LARGE($F$72:$F$79,2),2,IF(F244=LARGE($F$72:$F$79,3),3,"")))</f>
        <v/>
      </c>
      <c r="H244" s="110">
        <f>IF(Oversikt!B551="",,IF(OR(G244=1,G244=2,G244=3),,RANK(F244,F$72:F$79,0)))</f>
        <v>0</v>
      </c>
      <c r="I244" s="22">
        <f>+'Final 2'!S551</f>
        <v>0</v>
      </c>
      <c r="J244" s="22">
        <f>+'Final 1'!R551</f>
        <v>0</v>
      </c>
      <c r="K244" s="35">
        <f>+'Ekstra runde'!L551</f>
        <v>0</v>
      </c>
    </row>
    <row r="245" spans="1:11" x14ac:dyDescent="0.2">
      <c r="A245" s="20">
        <f>+Oversikt!A552</f>
        <v>0</v>
      </c>
      <c r="B245" s="7">
        <f>+Oversikt!B552</f>
        <v>0</v>
      </c>
      <c r="C245">
        <f>+Oversikt!E552</f>
        <v>0</v>
      </c>
      <c r="D245" s="6">
        <f>+'Final 1'!L552</f>
        <v>0</v>
      </c>
      <c r="E245" s="15">
        <f>+'Final 2'!L552</f>
        <v>0</v>
      </c>
      <c r="F245" s="134">
        <f t="shared" si="9"/>
        <v>0</v>
      </c>
      <c r="G245" s="39" t="str">
        <f>IF(F245=LARGE($F$72:$F$79,1),1,IF(F245=LARGE($F$72:$F$79,2),2,IF(F245=LARGE($F$72:$F$79,3),3,"")))</f>
        <v/>
      </c>
      <c r="H245" s="110">
        <f>IF(Oversikt!B552="",,IF(OR(G245=1,G245=2,G245=3),,RANK(F245,F$72:F$79,0)))</f>
        <v>0</v>
      </c>
      <c r="I245" s="22">
        <f>+'Final 2'!S552</f>
        <v>0</v>
      </c>
      <c r="J245" s="22">
        <f>+'Final 1'!R552</f>
        <v>0</v>
      </c>
      <c r="K245" s="35">
        <f>+'Ekstra runde'!L552</f>
        <v>0</v>
      </c>
    </row>
    <row r="246" spans="1:11" x14ac:dyDescent="0.2">
      <c r="A246" s="20">
        <f>+Oversikt!A553</f>
        <v>0</v>
      </c>
      <c r="B246" s="7">
        <f>+Oversikt!B553</f>
        <v>0</v>
      </c>
      <c r="C246">
        <f>+Oversikt!E553</f>
        <v>0</v>
      </c>
      <c r="D246" s="6">
        <f>+'Final 1'!L553</f>
        <v>0</v>
      </c>
      <c r="E246" s="15">
        <f>+'Final 2'!L553</f>
        <v>0</v>
      </c>
      <c r="F246" s="134">
        <f t="shared" si="9"/>
        <v>0</v>
      </c>
      <c r="G246" s="39" t="str">
        <f>IF(F246=LARGE($F$72:$F$79,1),1,IF(F246=LARGE($F$72:$F$79,2),2,IF(F246=LARGE($F$72:$F$79,3),3,"")))</f>
        <v/>
      </c>
      <c r="H246" s="110">
        <f>IF(Oversikt!B553="",,IF(OR(G246=1,G246=2,G246=3),,RANK(F246,F$72:F$79,0)))</f>
        <v>0</v>
      </c>
      <c r="I246" s="22">
        <f>+'Final 2'!S553</f>
        <v>0</v>
      </c>
      <c r="J246" s="22">
        <f>+'Final 1'!R553</f>
        <v>0</v>
      </c>
      <c r="K246" s="35">
        <f>+'Ekstra runde'!L553</f>
        <v>0</v>
      </c>
    </row>
    <row r="247" spans="1:11" x14ac:dyDescent="0.2">
      <c r="A247" s="20">
        <f>+Oversikt!A554</f>
        <v>0</v>
      </c>
      <c r="B247" s="7">
        <f>+Oversikt!B554</f>
        <v>0</v>
      </c>
      <c r="C247">
        <f>+Oversikt!E554</f>
        <v>0</v>
      </c>
      <c r="D247" s="6">
        <f>+'Final 1'!L554</f>
        <v>0</v>
      </c>
      <c r="E247" s="15">
        <f>+'Final 2'!L554</f>
        <v>0</v>
      </c>
      <c r="F247" s="134">
        <f t="shared" si="9"/>
        <v>0</v>
      </c>
      <c r="G247" s="39" t="str">
        <f>IF(F247=LARGE($F$72:$F$79,1),1,IF(F247=LARGE($F$72:$F$79,2),2,IF(F247=LARGE($F$72:$F$79,3),3,"")))</f>
        <v/>
      </c>
      <c r="H247" s="110">
        <f>IF(Oversikt!B554="",,IF(OR(G247=1,G247=2,G247=3),,RANK(F247,F$72:F$79,0)))</f>
        <v>0</v>
      </c>
      <c r="I247" s="22">
        <f>+'Final 2'!S554</f>
        <v>0</v>
      </c>
      <c r="J247" s="22">
        <f>+'Final 1'!R554</f>
        <v>0</v>
      </c>
      <c r="K247" s="35">
        <f>+'Ekstra runde'!L554</f>
        <v>0</v>
      </c>
    </row>
    <row r="248" spans="1:11" x14ac:dyDescent="0.2">
      <c r="A248" s="20">
        <f>+Oversikt!A555</f>
        <v>0</v>
      </c>
      <c r="B248" s="7">
        <f>+Oversikt!B555</f>
        <v>0</v>
      </c>
      <c r="C248">
        <f>+Oversikt!E555</f>
        <v>0</v>
      </c>
      <c r="D248" s="6">
        <f>+'Final 1'!L555</f>
        <v>0</v>
      </c>
      <c r="E248" s="15">
        <f>+'Final 2'!L555</f>
        <v>0</v>
      </c>
      <c r="F248" s="134">
        <f t="shared" si="9"/>
        <v>0</v>
      </c>
      <c r="G248" s="39" t="str">
        <f>IF(F248=LARGE($F$72:$F$79,1),1,IF(F248=LARGE($F$72:$F$79,2),2,IF(F248=LARGE($F$72:$F$79,3),3,"")))</f>
        <v/>
      </c>
      <c r="H248" s="110">
        <f>IF(Oversikt!B555="",,IF(OR(G248=1,G248=2,G248=3),,RANK(F248,F$72:F$79,0)))</f>
        <v>0</v>
      </c>
      <c r="I248" s="22">
        <f>+'Final 2'!S555</f>
        <v>0</v>
      </c>
      <c r="J248" s="22">
        <f>+'Final 1'!R555</f>
        <v>0</v>
      </c>
      <c r="K248" s="35">
        <f>+'Ekstra runde'!L555</f>
        <v>0</v>
      </c>
    </row>
    <row r="249" spans="1:11" x14ac:dyDescent="0.2">
      <c r="A249" s="20">
        <f>+Oversikt!A556</f>
        <v>0</v>
      </c>
      <c r="B249" s="7">
        <f>+Oversikt!B556</f>
        <v>0</v>
      </c>
      <c r="C249">
        <f>+Oversikt!E556</f>
        <v>0</v>
      </c>
      <c r="D249" s="6">
        <f>+'Final 1'!L556</f>
        <v>0</v>
      </c>
      <c r="E249" s="15">
        <f>+'Final 2'!L556</f>
        <v>0</v>
      </c>
      <c r="F249" s="134">
        <f t="shared" si="9"/>
        <v>0</v>
      </c>
      <c r="G249" s="39" t="str">
        <f>IF(F249=LARGE($F$72:$F$79,1),1,IF(F249=LARGE($F$72:$F$79,2),2,IF(F249=LARGE($F$72:$F$79,3),3,"")))</f>
        <v/>
      </c>
      <c r="H249" s="110">
        <f>IF(Oversikt!B556="",,IF(OR(G249=1,G249=2,G249=3),,RANK(F249,F$72:F$79,0)))</f>
        <v>0</v>
      </c>
      <c r="I249" s="22">
        <f>+'Final 2'!S556</f>
        <v>0</v>
      </c>
      <c r="J249" s="22">
        <f>+'Final 1'!R556</f>
        <v>0</v>
      </c>
      <c r="K249" s="35">
        <f>+'Ekstra runde'!L556</f>
        <v>0</v>
      </c>
    </row>
    <row r="250" spans="1:11" x14ac:dyDescent="0.2">
      <c r="A250" s="20">
        <f>+Oversikt!A557</f>
        <v>0</v>
      </c>
      <c r="B250" s="7">
        <f>+Oversikt!B557</f>
        <v>0</v>
      </c>
      <c r="C250">
        <f>+Oversikt!E557</f>
        <v>0</v>
      </c>
      <c r="D250" s="6">
        <f>+'Final 1'!L557</f>
        <v>0</v>
      </c>
      <c r="E250" s="15">
        <f>+'Final 2'!L557</f>
        <v>0</v>
      </c>
      <c r="F250" s="134">
        <f t="shared" si="9"/>
        <v>0</v>
      </c>
      <c r="G250" s="39" t="str">
        <f>IF(F250=LARGE($F$72:$F$79,1),1,IF(F250=LARGE($F$72:$F$79,2),2,IF(F250=LARGE($F$72:$F$79,3),3,"")))</f>
        <v/>
      </c>
      <c r="H250" s="110">
        <f>IF(Oversikt!B557="",,IF(OR(G250=1,G250=2,G250=3),,RANK(F250,F$72:F$79,0)))</f>
        <v>0</v>
      </c>
      <c r="I250" s="22">
        <f>+'Final 2'!S557</f>
        <v>0</v>
      </c>
      <c r="J250" s="22">
        <f>+'Final 1'!R557</f>
        <v>0</v>
      </c>
      <c r="K250" s="35">
        <f>+'Ekstra runde'!L557</f>
        <v>0</v>
      </c>
    </row>
    <row r="251" spans="1:11" x14ac:dyDescent="0.2">
      <c r="A251" s="20">
        <f>+Oversikt!A558</f>
        <v>0</v>
      </c>
      <c r="B251" s="7">
        <f>+Oversikt!B558</f>
        <v>0</v>
      </c>
      <c r="C251">
        <f>+Oversikt!E558</f>
        <v>0</v>
      </c>
      <c r="D251" s="6">
        <f>+'Final 1'!L558</f>
        <v>0</v>
      </c>
      <c r="E251" s="15">
        <f>+'Final 2'!L558</f>
        <v>0</v>
      </c>
      <c r="F251" s="134">
        <f t="shared" si="9"/>
        <v>0</v>
      </c>
      <c r="G251" s="39" t="str">
        <f>IF(F251=LARGE($F$72:$F$79,1),1,IF(F251=LARGE($F$72:$F$79,2),2,IF(F251=LARGE($F$72:$F$79,3),3,"")))</f>
        <v/>
      </c>
      <c r="H251" s="110">
        <f>IF(Oversikt!B558="",,IF(OR(G251=1,G251=2,G251=3),,RANK(F251,F$72:F$79,0)))</f>
        <v>0</v>
      </c>
      <c r="I251" s="22">
        <f>+'Final 2'!S558</f>
        <v>0</v>
      </c>
      <c r="J251" s="22">
        <f>+'Final 1'!R558</f>
        <v>0</v>
      </c>
      <c r="K251" s="35">
        <f>+'Ekstra runde'!L558</f>
        <v>0</v>
      </c>
    </row>
    <row r="252" spans="1:11" x14ac:dyDescent="0.2">
      <c r="A252" s="20">
        <f>+Oversikt!A559</f>
        <v>0</v>
      </c>
      <c r="B252" s="7">
        <f>+Oversikt!B559</f>
        <v>0</v>
      </c>
      <c r="C252">
        <f>+Oversikt!E559</f>
        <v>0</v>
      </c>
      <c r="D252" s="6">
        <f>+'Final 1'!L559</f>
        <v>0</v>
      </c>
      <c r="E252" s="15">
        <f>+'Final 2'!L559</f>
        <v>0</v>
      </c>
      <c r="F252" s="134">
        <f t="shared" si="9"/>
        <v>0</v>
      </c>
      <c r="G252" s="39" t="str">
        <f>IF(F252=LARGE($F$72:$F$79,1),1,IF(F252=LARGE($F$72:$F$79,2),2,IF(F252=LARGE($F$72:$F$79,3),3,"")))</f>
        <v/>
      </c>
      <c r="H252" s="110">
        <f>IF(Oversikt!B559="",,IF(OR(G252=1,G252=2,G252=3),,RANK(F252,F$72:F$79,0)))</f>
        <v>0</v>
      </c>
      <c r="I252" s="22">
        <f>+'Final 2'!S559</f>
        <v>0</v>
      </c>
      <c r="J252" s="22">
        <f>+'Final 1'!R559</f>
        <v>0</v>
      </c>
      <c r="K252" s="35">
        <f>+'Ekstra runde'!L559</f>
        <v>0</v>
      </c>
    </row>
    <row r="253" spans="1:11" x14ac:dyDescent="0.2">
      <c r="A253" s="20">
        <f>+Oversikt!A560</f>
        <v>0</v>
      </c>
      <c r="B253" s="7">
        <f>+Oversikt!B560</f>
        <v>0</v>
      </c>
      <c r="C253">
        <f>+Oversikt!E560</f>
        <v>0</v>
      </c>
      <c r="D253" s="6">
        <f>+'Final 1'!L560</f>
        <v>0</v>
      </c>
      <c r="E253" s="15">
        <f>+'Final 2'!L560</f>
        <v>0</v>
      </c>
      <c r="F253" s="134">
        <f t="shared" si="9"/>
        <v>0</v>
      </c>
      <c r="G253" s="39" t="str">
        <f>IF(F253=LARGE($F$72:$F$79,1),1,IF(F253=LARGE($F$72:$F$79,2),2,IF(F253=LARGE($F$72:$F$79,3),3,"")))</f>
        <v/>
      </c>
      <c r="H253" s="110">
        <f>IF(Oversikt!B560="",,IF(OR(G253=1,G253=2,G253=3),,RANK(F253,F$72:F$79,0)))</f>
        <v>0</v>
      </c>
      <c r="I253" s="22">
        <f>+'Final 2'!S560</f>
        <v>0</v>
      </c>
      <c r="J253" s="22">
        <f>+'Final 1'!R560</f>
        <v>0</v>
      </c>
      <c r="K253" s="35">
        <f>+'Ekstra runde'!L560</f>
        <v>0</v>
      </c>
    </row>
    <row r="254" spans="1:11" x14ac:dyDescent="0.2">
      <c r="A254" s="20">
        <f>+Oversikt!A561</f>
        <v>0</v>
      </c>
      <c r="B254" s="7">
        <f>+Oversikt!B561</f>
        <v>0</v>
      </c>
      <c r="C254">
        <f>+Oversikt!E561</f>
        <v>0</v>
      </c>
      <c r="D254" s="6">
        <f>+'Final 1'!L561</f>
        <v>0</v>
      </c>
      <c r="E254" s="15">
        <f>+'Final 2'!L561</f>
        <v>0</v>
      </c>
      <c r="F254" s="134">
        <f t="shared" si="9"/>
        <v>0</v>
      </c>
      <c r="G254" s="39" t="str">
        <f>IF(F254=LARGE($F$72:$F$79,1),1,IF(F254=LARGE($F$72:$F$79,2),2,IF(F254=LARGE($F$72:$F$79,3),3,"")))</f>
        <v/>
      </c>
      <c r="H254" s="110">
        <f>IF(Oversikt!B561="",,IF(OR(G254=1,G254=2,G254=3),,RANK(F254,F$72:F$79,0)))</f>
        <v>0</v>
      </c>
      <c r="I254" s="22">
        <f>+'Final 2'!S561</f>
        <v>0</v>
      </c>
      <c r="J254" s="22">
        <f>+'Final 1'!R561</f>
        <v>0</v>
      </c>
      <c r="K254" s="35">
        <f>+'Ekstra runde'!L561</f>
        <v>0</v>
      </c>
    </row>
    <row r="255" spans="1:11" x14ac:dyDescent="0.2">
      <c r="A255" s="20">
        <f>+Oversikt!A562</f>
        <v>0</v>
      </c>
      <c r="B255" s="7">
        <f>+Oversikt!B562</f>
        <v>0</v>
      </c>
      <c r="C255">
        <f>+Oversikt!E562</f>
        <v>0</v>
      </c>
      <c r="D255" s="6">
        <f>+'Final 1'!L562</f>
        <v>0</v>
      </c>
      <c r="E255" s="15">
        <f>+'Final 2'!L562</f>
        <v>0</v>
      </c>
      <c r="F255" s="134">
        <f t="shared" si="9"/>
        <v>0</v>
      </c>
      <c r="G255" s="39" t="str">
        <f>IF(F255=LARGE($F$72:$F$79,1),1,IF(F255=LARGE($F$72:$F$79,2),2,IF(F255=LARGE($F$72:$F$79,3),3,"")))</f>
        <v/>
      </c>
      <c r="H255" s="110">
        <f>IF(Oversikt!B562="",,IF(OR(G255=1,G255=2,G255=3),,RANK(F255,F$72:F$79,0)))</f>
        <v>0</v>
      </c>
      <c r="I255" s="22">
        <f>+'Final 2'!S562</f>
        <v>0</v>
      </c>
      <c r="J255" s="22">
        <f>+'Final 1'!R562</f>
        <v>0</v>
      </c>
      <c r="K255" s="35">
        <f>+'Ekstra runde'!L562</f>
        <v>0</v>
      </c>
    </row>
    <row r="256" spans="1:11" x14ac:dyDescent="0.2">
      <c r="A256" s="20">
        <f>+Oversikt!A563</f>
        <v>0</v>
      </c>
      <c r="B256" s="7">
        <f>+Oversikt!B563</f>
        <v>0</v>
      </c>
      <c r="C256">
        <f>+Oversikt!E563</f>
        <v>0</v>
      </c>
      <c r="D256" s="6">
        <f>+'Final 1'!L563</f>
        <v>0</v>
      </c>
      <c r="E256" s="15">
        <f>+'Final 2'!L563</f>
        <v>0</v>
      </c>
      <c r="F256" s="134">
        <f t="shared" si="9"/>
        <v>0</v>
      </c>
      <c r="G256" s="39" t="str">
        <f>IF(F256=LARGE($F$72:$F$79,1),1,IF(F256=LARGE($F$72:$F$79,2),2,IF(F256=LARGE($F$72:$F$79,3),3,"")))</f>
        <v/>
      </c>
      <c r="H256" s="110">
        <f>IF(Oversikt!B563="",,IF(OR(G256=1,G256=2,G256=3),,RANK(F256,F$72:F$79,0)))</f>
        <v>0</v>
      </c>
      <c r="I256" s="22">
        <f>+'Final 2'!S563</f>
        <v>0</v>
      </c>
      <c r="J256" s="22">
        <f>+'Final 1'!R563</f>
        <v>0</v>
      </c>
      <c r="K256" s="35">
        <f>+'Ekstra runde'!L563</f>
        <v>0</v>
      </c>
    </row>
    <row r="257" spans="1:11" x14ac:dyDescent="0.2">
      <c r="A257" s="20">
        <f>+Oversikt!A564</f>
        <v>0</v>
      </c>
      <c r="B257" s="7">
        <f>+Oversikt!B564</f>
        <v>0</v>
      </c>
      <c r="C257">
        <f>+Oversikt!E564</f>
        <v>0</v>
      </c>
      <c r="D257" s="6">
        <f>+'Final 1'!L564</f>
        <v>0</v>
      </c>
      <c r="E257" s="15">
        <f>+'Final 2'!L564</f>
        <v>0</v>
      </c>
      <c r="F257" s="134">
        <f t="shared" si="9"/>
        <v>0</v>
      </c>
      <c r="G257" s="39" t="str">
        <f>IF(F257=LARGE($F$72:$F$79,1),1,IF(F257=LARGE($F$72:$F$79,2),2,IF(F257=LARGE($F$72:$F$79,3),3,"")))</f>
        <v/>
      </c>
      <c r="H257" s="110">
        <f>IF(Oversikt!B564="",,IF(OR(G257=1,G257=2,G257=3),,RANK(F257,F$72:F$79,0)))</f>
        <v>0</v>
      </c>
      <c r="I257" s="22">
        <f>+'Final 2'!S564</f>
        <v>0</v>
      </c>
      <c r="J257" s="22">
        <f>+'Final 1'!R564</f>
        <v>0</v>
      </c>
      <c r="K257" s="35">
        <f>+'Ekstra runde'!L564</f>
        <v>0</v>
      </c>
    </row>
    <row r="258" spans="1:11" x14ac:dyDescent="0.2">
      <c r="A258" s="20">
        <f>+Oversikt!A565</f>
        <v>0</v>
      </c>
      <c r="B258" s="7">
        <f>+Oversikt!B565</f>
        <v>0</v>
      </c>
      <c r="C258">
        <f>+Oversikt!E565</f>
        <v>0</v>
      </c>
      <c r="D258" s="6">
        <f>+'Final 1'!L565</f>
        <v>0</v>
      </c>
      <c r="E258" s="15">
        <f>+'Final 2'!L565</f>
        <v>0</v>
      </c>
      <c r="F258" s="134">
        <f t="shared" si="9"/>
        <v>0</v>
      </c>
      <c r="G258" s="39" t="str">
        <f>IF(F258=LARGE($F$72:$F$79,1),1,IF(F258=LARGE($F$72:$F$79,2),2,IF(F258=LARGE($F$72:$F$79,3),3,"")))</f>
        <v/>
      </c>
      <c r="H258" s="110">
        <f>IF(Oversikt!B565="",,IF(OR(G258=1,G258=2,G258=3),,RANK(F258,F$72:F$79,0)))</f>
        <v>0</v>
      </c>
      <c r="I258" s="22">
        <f>+'Final 2'!S565</f>
        <v>0</v>
      </c>
      <c r="J258" s="22">
        <f>+'Final 1'!R565</f>
        <v>0</v>
      </c>
      <c r="K258" s="35">
        <f>+'Ekstra runde'!L565</f>
        <v>0</v>
      </c>
    </row>
    <row r="259" spans="1:11" x14ac:dyDescent="0.2">
      <c r="A259" s="20">
        <f>+Oversikt!A566</f>
        <v>0</v>
      </c>
      <c r="B259" s="7">
        <f>+Oversikt!B566</f>
        <v>0</v>
      </c>
      <c r="C259">
        <f>+Oversikt!E566</f>
        <v>0</v>
      </c>
      <c r="D259" s="6">
        <f>+'Final 1'!L566</f>
        <v>0</v>
      </c>
      <c r="E259" s="15">
        <f>+'Final 2'!L566</f>
        <v>0</v>
      </c>
      <c r="F259" s="134">
        <f t="shared" si="9"/>
        <v>0</v>
      </c>
      <c r="G259" s="39" t="str">
        <f>IF(F259=LARGE($F$72:$F$79,1),1,IF(F259=LARGE($F$72:$F$79,2),2,IF(F259=LARGE($F$72:$F$79,3),3,"")))</f>
        <v/>
      </c>
      <c r="H259" s="110">
        <f>IF(Oversikt!B566="",,IF(OR(G259=1,G259=2,G259=3),,RANK(F259,F$72:F$79,0)))</f>
        <v>0</v>
      </c>
      <c r="I259" s="22">
        <f>+'Final 2'!S566</f>
        <v>0</v>
      </c>
      <c r="J259" s="22">
        <f>+'Final 1'!R566</f>
        <v>0</v>
      </c>
      <c r="K259" s="35">
        <f>+'Ekstra runde'!L566</f>
        <v>0</v>
      </c>
    </row>
    <row r="260" spans="1:11" x14ac:dyDescent="0.2">
      <c r="A260" s="20">
        <f>+Oversikt!A567</f>
        <v>0</v>
      </c>
      <c r="B260" s="7">
        <f>+Oversikt!B567</f>
        <v>0</v>
      </c>
      <c r="C260">
        <f>+Oversikt!E567</f>
        <v>0</v>
      </c>
      <c r="D260" s="6">
        <f>+'Final 1'!L567</f>
        <v>0</v>
      </c>
      <c r="E260" s="15">
        <f>+'Final 2'!L567</f>
        <v>0</v>
      </c>
      <c r="F260" s="134">
        <f t="shared" si="9"/>
        <v>0</v>
      </c>
      <c r="G260" s="39" t="str">
        <f>IF(F260=LARGE($F$72:$F$79,1),1,IF(F260=LARGE($F$72:$F$79,2),2,IF(F260=LARGE($F$72:$F$79,3),3,"")))</f>
        <v/>
      </c>
      <c r="H260" s="110">
        <f>IF(Oversikt!B567="",,IF(OR(G260=1,G260=2,G260=3),,RANK(F260,F$72:F$79,0)))</f>
        <v>0</v>
      </c>
      <c r="I260" s="22">
        <f>+'Final 2'!S567</f>
        <v>0</v>
      </c>
      <c r="J260" s="22">
        <f>+'Final 1'!R567</f>
        <v>0</v>
      </c>
      <c r="K260" s="35">
        <f>+'Ekstra runde'!L567</f>
        <v>0</v>
      </c>
    </row>
    <row r="261" spans="1:11" x14ac:dyDescent="0.2">
      <c r="A261" s="20">
        <f>+Oversikt!A568</f>
        <v>0</v>
      </c>
      <c r="B261" s="7">
        <f>+Oversikt!B568</f>
        <v>0</v>
      </c>
      <c r="C261">
        <f>+Oversikt!E568</f>
        <v>0</v>
      </c>
      <c r="D261" s="6">
        <f>+'Final 1'!L568</f>
        <v>0</v>
      </c>
      <c r="E261" s="15">
        <f>+'Final 2'!L568</f>
        <v>0</v>
      </c>
      <c r="F261" s="134">
        <f t="shared" si="9"/>
        <v>0</v>
      </c>
      <c r="G261" s="39" t="str">
        <f>IF(F261=LARGE($F$72:$F$79,1),1,IF(F261=LARGE($F$72:$F$79,2),2,IF(F261=LARGE($F$72:$F$79,3),3,"")))</f>
        <v/>
      </c>
      <c r="H261" s="110">
        <f>IF(Oversikt!B568="",,IF(OR(G261=1,G261=2,G261=3),,RANK(F261,F$72:F$79,0)))</f>
        <v>0</v>
      </c>
      <c r="I261" s="22">
        <f>+'Final 2'!S568</f>
        <v>0</v>
      </c>
      <c r="J261" s="22">
        <f>+'Final 1'!R568</f>
        <v>0</v>
      </c>
      <c r="K261" s="35">
        <f>+'Ekstra runde'!L568</f>
        <v>0</v>
      </c>
    </row>
    <row r="262" spans="1:11" x14ac:dyDescent="0.2">
      <c r="A262" s="20">
        <f>+Oversikt!A569</f>
        <v>0</v>
      </c>
      <c r="B262" s="7">
        <f>+Oversikt!B569</f>
        <v>0</v>
      </c>
      <c r="C262">
        <f>+Oversikt!E569</f>
        <v>0</v>
      </c>
      <c r="D262" s="6">
        <f>+'Final 1'!L569</f>
        <v>0</v>
      </c>
      <c r="E262" s="15">
        <f>+'Final 2'!L569</f>
        <v>0</v>
      </c>
      <c r="F262" s="134">
        <f t="shared" si="9"/>
        <v>0</v>
      </c>
      <c r="G262" s="39" t="str">
        <f>IF(F262=LARGE($F$72:$F$79,1),1,IF(F262=LARGE($F$72:$F$79,2),2,IF(F262=LARGE($F$72:$F$79,3),3,"")))</f>
        <v/>
      </c>
      <c r="H262" s="110">
        <f>IF(Oversikt!B569="",,IF(OR(G262=1,G262=2,G262=3),,RANK(F262,F$72:F$79,0)))</f>
        <v>0</v>
      </c>
      <c r="I262" s="22">
        <f>+'Final 2'!S569</f>
        <v>0</v>
      </c>
      <c r="J262" s="22">
        <f>+'Final 1'!R569</f>
        <v>0</v>
      </c>
      <c r="K262" s="35">
        <f>+'Ekstra runde'!L569</f>
        <v>0</v>
      </c>
    </row>
    <row r="263" spans="1:11" x14ac:dyDescent="0.2">
      <c r="A263" s="20">
        <f>+Oversikt!A570</f>
        <v>0</v>
      </c>
      <c r="B263" s="7">
        <f>+Oversikt!B570</f>
        <v>0</v>
      </c>
      <c r="C263">
        <f>+Oversikt!E570</f>
        <v>0</v>
      </c>
      <c r="D263" s="6">
        <f>+'Final 1'!L570</f>
        <v>0</v>
      </c>
      <c r="E263" s="15">
        <f>+'Final 2'!L570</f>
        <v>0</v>
      </c>
      <c r="F263" s="134">
        <f t="shared" si="9"/>
        <v>0</v>
      </c>
      <c r="G263" s="39" t="str">
        <f>IF(F263=LARGE($F$72:$F$79,1),1,IF(F263=LARGE($F$72:$F$79,2),2,IF(F263=LARGE($F$72:$F$79,3),3,"")))</f>
        <v/>
      </c>
      <c r="H263" s="110">
        <f>IF(Oversikt!B570="",,IF(OR(G263=1,G263=2,G263=3),,RANK(F263,F$72:F$79,0)))</f>
        <v>0</v>
      </c>
      <c r="I263" s="22">
        <f>+'Final 2'!S570</f>
        <v>0</v>
      </c>
      <c r="J263" s="22">
        <f>+'Final 1'!R570</f>
        <v>0</v>
      </c>
      <c r="K263" s="35">
        <f>+'Ekstra runde'!L570</f>
        <v>0</v>
      </c>
    </row>
    <row r="264" spans="1:11" x14ac:dyDescent="0.2">
      <c r="A264" s="20">
        <f>+Oversikt!A571</f>
        <v>0</v>
      </c>
      <c r="B264" s="7">
        <f>+Oversikt!B571</f>
        <v>0</v>
      </c>
      <c r="C264">
        <f>+Oversikt!E571</f>
        <v>0</v>
      </c>
      <c r="D264" s="6">
        <f>+'Final 1'!L571</f>
        <v>0</v>
      </c>
      <c r="E264" s="15">
        <f>+'Final 2'!L571</f>
        <v>0</v>
      </c>
      <c r="F264" s="134">
        <f t="shared" ref="F264:F311" si="10">SUM(D264:E264)</f>
        <v>0</v>
      </c>
      <c r="G264" s="39" t="str">
        <f>IF(F264=LARGE($F$72:$F$79,1),1,IF(F264=LARGE($F$72:$F$79,2),2,IF(F264=LARGE($F$72:$F$79,3),3,"")))</f>
        <v/>
      </c>
      <c r="H264" s="110">
        <f>IF(Oversikt!B571="",,IF(OR(G264=1,G264=2,G264=3),,RANK(F264,F$72:F$79,0)))</f>
        <v>0</v>
      </c>
      <c r="I264" s="22">
        <f>+'Final 2'!S571</f>
        <v>0</v>
      </c>
      <c r="J264" s="22">
        <f>+'Final 1'!R571</f>
        <v>0</v>
      </c>
      <c r="K264" s="35">
        <f>+'Ekstra runde'!L571</f>
        <v>0</v>
      </c>
    </row>
    <row r="265" spans="1:11" x14ac:dyDescent="0.2">
      <c r="A265" s="20">
        <f>+Oversikt!A572</f>
        <v>0</v>
      </c>
      <c r="B265" s="7">
        <f>+Oversikt!B572</f>
        <v>0</v>
      </c>
      <c r="C265">
        <f>+Oversikt!E572</f>
        <v>0</v>
      </c>
      <c r="D265" s="6">
        <f>+'Final 1'!L572</f>
        <v>0</v>
      </c>
      <c r="E265" s="15">
        <f>+'Final 2'!L572</f>
        <v>0</v>
      </c>
      <c r="F265" s="134">
        <f t="shared" si="10"/>
        <v>0</v>
      </c>
      <c r="G265" s="39" t="str">
        <f>IF(F265=LARGE($F$72:$F$79,1),1,IF(F265=LARGE($F$72:$F$79,2),2,IF(F265=LARGE($F$72:$F$79,3),3,"")))</f>
        <v/>
      </c>
      <c r="H265" s="110">
        <f>IF(Oversikt!B572="",,IF(OR(G265=1,G265=2,G265=3),,RANK(F265,F$72:F$79,0)))</f>
        <v>0</v>
      </c>
      <c r="I265" s="22">
        <f>+'Final 2'!S572</f>
        <v>0</v>
      </c>
      <c r="J265" s="22">
        <f>+'Final 1'!R572</f>
        <v>0</v>
      </c>
      <c r="K265" s="35">
        <f>+'Ekstra runde'!L572</f>
        <v>0</v>
      </c>
    </row>
    <row r="266" spans="1:11" x14ac:dyDescent="0.2">
      <c r="A266" s="20">
        <f>+Oversikt!A573</f>
        <v>0</v>
      </c>
      <c r="B266" s="7">
        <f>+Oversikt!B573</f>
        <v>0</v>
      </c>
      <c r="C266">
        <f>+Oversikt!E573</f>
        <v>0</v>
      </c>
      <c r="D266" s="6">
        <f>+'Final 1'!L573</f>
        <v>0</v>
      </c>
      <c r="E266" s="15">
        <f>+'Final 2'!L573</f>
        <v>0</v>
      </c>
      <c r="F266" s="134">
        <f t="shared" si="10"/>
        <v>0</v>
      </c>
      <c r="G266" s="39" t="str">
        <f>IF(F266=LARGE($F$72:$F$79,1),1,IF(F266=LARGE($F$72:$F$79,2),2,IF(F266=LARGE($F$72:$F$79,3),3,"")))</f>
        <v/>
      </c>
      <c r="H266" s="110">
        <f>IF(Oversikt!B573="",,IF(OR(G266=1,G266=2,G266=3),,RANK(F266,F$72:F$79,0)))</f>
        <v>0</v>
      </c>
      <c r="I266" s="22">
        <f>+'Final 2'!S573</f>
        <v>0</v>
      </c>
      <c r="J266" s="22">
        <f>+'Final 1'!R573</f>
        <v>0</v>
      </c>
      <c r="K266" s="35">
        <f>+'Ekstra runde'!L573</f>
        <v>0</v>
      </c>
    </row>
    <row r="267" spans="1:11" x14ac:dyDescent="0.2">
      <c r="A267" s="20">
        <f>+Oversikt!A574</f>
        <v>0</v>
      </c>
      <c r="B267" s="7">
        <f>+Oversikt!B574</f>
        <v>0</v>
      </c>
      <c r="C267">
        <f>+Oversikt!E574</f>
        <v>0</v>
      </c>
      <c r="D267" s="6">
        <f>+'Final 1'!L574</f>
        <v>0</v>
      </c>
      <c r="E267" s="15">
        <f>+'Final 2'!L574</f>
        <v>0</v>
      </c>
      <c r="F267" s="134">
        <f t="shared" si="10"/>
        <v>0</v>
      </c>
      <c r="G267" s="39" t="str">
        <f>IF(F267=LARGE($F$72:$F$79,1),1,IF(F267=LARGE($F$72:$F$79,2),2,IF(F267=LARGE($F$72:$F$79,3),3,"")))</f>
        <v/>
      </c>
      <c r="H267" s="110">
        <f>IF(Oversikt!B574="",,IF(OR(G267=1,G267=2,G267=3),,RANK(F267,F$72:F$79,0)))</f>
        <v>0</v>
      </c>
      <c r="I267" s="22">
        <f>+'Final 2'!S574</f>
        <v>0</v>
      </c>
      <c r="J267" s="22">
        <f>+'Final 1'!R574</f>
        <v>0</v>
      </c>
      <c r="K267" s="35">
        <f>+'Ekstra runde'!L574</f>
        <v>0</v>
      </c>
    </row>
    <row r="268" spans="1:11" x14ac:dyDescent="0.2">
      <c r="A268" s="20">
        <f>+Oversikt!A575</f>
        <v>0</v>
      </c>
      <c r="B268" s="7">
        <f>+Oversikt!B575</f>
        <v>0</v>
      </c>
      <c r="C268">
        <f>+Oversikt!E575</f>
        <v>0</v>
      </c>
      <c r="D268" s="6">
        <f>+'Final 1'!L575</f>
        <v>0</v>
      </c>
      <c r="E268" s="15">
        <f>+'Final 2'!L575</f>
        <v>0</v>
      </c>
      <c r="F268" s="134">
        <f t="shared" si="10"/>
        <v>0</v>
      </c>
      <c r="G268" s="39" t="str">
        <f>IF(F268=LARGE($F$72:$F$79,1),1,IF(F268=LARGE($F$72:$F$79,2),2,IF(F268=LARGE($F$72:$F$79,3),3,"")))</f>
        <v/>
      </c>
      <c r="H268" s="110">
        <f>IF(Oversikt!B575="",,IF(OR(G268=1,G268=2,G268=3),,RANK(F268,F$72:F$79,0)))</f>
        <v>0</v>
      </c>
      <c r="I268" s="22">
        <f>+'Final 2'!S575</f>
        <v>0</v>
      </c>
      <c r="J268" s="22">
        <f>+'Final 1'!R575</f>
        <v>0</v>
      </c>
      <c r="K268" s="35">
        <f>+'Ekstra runde'!L575</f>
        <v>0</v>
      </c>
    </row>
    <row r="269" spans="1:11" x14ac:dyDescent="0.2">
      <c r="A269" s="20">
        <f>+Oversikt!A576</f>
        <v>0</v>
      </c>
      <c r="B269" s="7">
        <f>+Oversikt!B576</f>
        <v>0</v>
      </c>
      <c r="C269">
        <f>+Oversikt!E576</f>
        <v>0</v>
      </c>
      <c r="D269" s="6">
        <f>+'Final 1'!L576</f>
        <v>0</v>
      </c>
      <c r="E269" s="15">
        <f>+'Final 2'!L576</f>
        <v>0</v>
      </c>
      <c r="F269" s="134">
        <f t="shared" si="10"/>
        <v>0</v>
      </c>
      <c r="G269" s="39" t="str">
        <f>IF(F269=LARGE($F$72:$F$79,1),1,IF(F269=LARGE($F$72:$F$79,2),2,IF(F269=LARGE($F$72:$F$79,3),3,"")))</f>
        <v/>
      </c>
      <c r="H269" s="110">
        <f>IF(Oversikt!B576="",,IF(OR(G269=1,G269=2,G269=3),,RANK(F269,F$72:F$79,0)))</f>
        <v>0</v>
      </c>
      <c r="I269" s="22">
        <f>+'Final 2'!S576</f>
        <v>0</v>
      </c>
      <c r="J269" s="22">
        <f>+'Final 1'!R576</f>
        <v>0</v>
      </c>
      <c r="K269" s="35">
        <f>+'Ekstra runde'!L576</f>
        <v>0</v>
      </c>
    </row>
    <row r="270" spans="1:11" x14ac:dyDescent="0.2">
      <c r="A270" s="20">
        <f>+Oversikt!A577</f>
        <v>0</v>
      </c>
      <c r="B270" s="7">
        <f>+Oversikt!B577</f>
        <v>0</v>
      </c>
      <c r="C270">
        <f>+Oversikt!E577</f>
        <v>0</v>
      </c>
      <c r="D270" s="6">
        <f>+'Final 1'!L577</f>
        <v>0</v>
      </c>
      <c r="E270" s="15">
        <f>+'Final 2'!L577</f>
        <v>0</v>
      </c>
      <c r="F270" s="134">
        <f t="shared" si="10"/>
        <v>0</v>
      </c>
      <c r="G270" s="39" t="str">
        <f>IF(F270=LARGE($F$72:$F$79,1),1,IF(F270=LARGE($F$72:$F$79,2),2,IF(F270=LARGE($F$72:$F$79,3),3,"")))</f>
        <v/>
      </c>
      <c r="H270" s="110">
        <f>IF(Oversikt!B577="",,IF(OR(G270=1,G270=2,G270=3),,RANK(F270,F$72:F$79,0)))</f>
        <v>0</v>
      </c>
      <c r="I270" s="22">
        <f>+'Final 2'!S577</f>
        <v>0</v>
      </c>
      <c r="J270" s="22">
        <f>+'Final 1'!R577</f>
        <v>0</v>
      </c>
      <c r="K270" s="35">
        <f>+'Ekstra runde'!L577</f>
        <v>0</v>
      </c>
    </row>
    <row r="271" spans="1:11" x14ac:dyDescent="0.2">
      <c r="A271" s="20">
        <f>+Oversikt!A578</f>
        <v>0</v>
      </c>
      <c r="B271" s="7">
        <f>+Oversikt!B578</f>
        <v>0</v>
      </c>
      <c r="C271">
        <f>+Oversikt!E578</f>
        <v>0</v>
      </c>
      <c r="D271" s="6">
        <f>+'Final 1'!L578</f>
        <v>0</v>
      </c>
      <c r="E271" s="15">
        <f>+'Final 2'!L578</f>
        <v>0</v>
      </c>
      <c r="F271" s="134">
        <f t="shared" si="10"/>
        <v>0</v>
      </c>
      <c r="G271" s="39" t="str">
        <f>IF(F271=LARGE($F$72:$F$79,1),1,IF(F271=LARGE($F$72:$F$79,2),2,IF(F271=LARGE($F$72:$F$79,3),3,"")))</f>
        <v/>
      </c>
      <c r="H271" s="110">
        <f>IF(Oversikt!B578="",,IF(OR(G271=1,G271=2,G271=3),,RANK(F271,F$72:F$79,0)))</f>
        <v>0</v>
      </c>
      <c r="I271" s="22">
        <f>+'Final 2'!S578</f>
        <v>0</v>
      </c>
      <c r="J271" s="22">
        <f>+'Final 1'!R578</f>
        <v>0</v>
      </c>
      <c r="K271" s="35">
        <f>+'Ekstra runde'!L578</f>
        <v>0</v>
      </c>
    </row>
    <row r="272" spans="1:11" x14ac:dyDescent="0.2">
      <c r="A272" s="20">
        <f>+Oversikt!A579</f>
        <v>0</v>
      </c>
      <c r="B272" s="7">
        <f>+Oversikt!B579</f>
        <v>0</v>
      </c>
      <c r="C272">
        <f>+Oversikt!E579</f>
        <v>0</v>
      </c>
      <c r="D272" s="6">
        <f>+'Final 1'!L579</f>
        <v>0</v>
      </c>
      <c r="E272" s="15">
        <f>+'Final 2'!L579</f>
        <v>0</v>
      </c>
      <c r="F272" s="134">
        <f t="shared" si="10"/>
        <v>0</v>
      </c>
      <c r="G272" s="39" t="str">
        <f>IF(F272=LARGE($F$72:$F$79,1),1,IF(F272=LARGE($F$72:$F$79,2),2,IF(F272=LARGE($F$72:$F$79,3),3,"")))</f>
        <v/>
      </c>
      <c r="H272" s="110">
        <f>IF(Oversikt!B579="",,IF(OR(G272=1,G272=2,G272=3),,RANK(F272,F$72:F$79,0)))</f>
        <v>0</v>
      </c>
      <c r="I272" s="22">
        <f>+'Final 2'!S579</f>
        <v>0</v>
      </c>
      <c r="J272" s="22">
        <f>+'Final 1'!R579</f>
        <v>0</v>
      </c>
      <c r="K272" s="35">
        <f>+'Ekstra runde'!L579</f>
        <v>0</v>
      </c>
    </row>
    <row r="273" spans="1:11" x14ac:dyDescent="0.2">
      <c r="A273" s="20">
        <f>+Oversikt!A580</f>
        <v>0</v>
      </c>
      <c r="B273" s="7">
        <f>+Oversikt!B580</f>
        <v>0</v>
      </c>
      <c r="C273">
        <f>+Oversikt!E580</f>
        <v>0</v>
      </c>
      <c r="D273" s="6">
        <f>+'Final 1'!L580</f>
        <v>0</v>
      </c>
      <c r="E273" s="15">
        <f>+'Final 2'!L580</f>
        <v>0</v>
      </c>
      <c r="F273" s="134">
        <f t="shared" si="10"/>
        <v>0</v>
      </c>
      <c r="G273" s="39" t="str">
        <f>IF(F273=LARGE($F$72:$F$79,1),1,IF(F273=LARGE($F$72:$F$79,2),2,IF(F273=LARGE($F$72:$F$79,3),3,"")))</f>
        <v/>
      </c>
      <c r="H273" s="110">
        <f>IF(Oversikt!B580="",,IF(OR(G273=1,G273=2,G273=3),,RANK(F273,F$72:F$79,0)))</f>
        <v>0</v>
      </c>
      <c r="I273" s="22">
        <f>+'Final 2'!S580</f>
        <v>0</v>
      </c>
      <c r="J273" s="22">
        <f>+'Final 1'!R580</f>
        <v>0</v>
      </c>
      <c r="K273" s="35">
        <f>+'Ekstra runde'!L580</f>
        <v>0</v>
      </c>
    </row>
    <row r="274" spans="1:11" x14ac:dyDescent="0.2">
      <c r="A274" s="20">
        <f>+Oversikt!A581</f>
        <v>0</v>
      </c>
      <c r="B274" s="7">
        <f>+Oversikt!B581</f>
        <v>0</v>
      </c>
      <c r="C274">
        <f>+Oversikt!E581</f>
        <v>0</v>
      </c>
      <c r="D274" s="6">
        <f>+'Final 1'!L581</f>
        <v>0</v>
      </c>
      <c r="E274" s="15">
        <f>+'Final 2'!L581</f>
        <v>0</v>
      </c>
      <c r="F274" s="134">
        <f t="shared" si="10"/>
        <v>0</v>
      </c>
      <c r="G274" s="39" t="str">
        <f>IF(F274=LARGE($F$72:$F$79,1),1,IF(F274=LARGE($F$72:$F$79,2),2,IF(F274=LARGE($F$72:$F$79,3),3,"")))</f>
        <v/>
      </c>
      <c r="H274" s="110">
        <f>IF(Oversikt!B581="",,IF(OR(G274=1,G274=2,G274=3),,RANK(F274,F$72:F$79,0)))</f>
        <v>0</v>
      </c>
      <c r="I274" s="22">
        <f>+'Final 2'!S581</f>
        <v>0</v>
      </c>
      <c r="J274" s="22">
        <f>+'Final 1'!R581</f>
        <v>0</v>
      </c>
      <c r="K274" s="35">
        <f>+'Ekstra runde'!L581</f>
        <v>0</v>
      </c>
    </row>
    <row r="275" spans="1:11" x14ac:dyDescent="0.2">
      <c r="A275" s="20">
        <f>+Oversikt!A582</f>
        <v>0</v>
      </c>
      <c r="B275" s="7">
        <f>+Oversikt!B582</f>
        <v>0</v>
      </c>
      <c r="C275">
        <f>+Oversikt!E582</f>
        <v>0</v>
      </c>
      <c r="D275" s="6">
        <f>+'Final 1'!L582</f>
        <v>0</v>
      </c>
      <c r="E275" s="15">
        <f>+'Final 2'!L582</f>
        <v>0</v>
      </c>
      <c r="F275" s="134">
        <f t="shared" si="10"/>
        <v>0</v>
      </c>
      <c r="G275" s="39" t="str">
        <f>IF(F275=LARGE($F$72:$F$79,1),1,IF(F275=LARGE($F$72:$F$79,2),2,IF(F275=LARGE($F$72:$F$79,3),3,"")))</f>
        <v/>
      </c>
      <c r="H275" s="110">
        <f>IF(Oversikt!B582="",,IF(OR(G275=1,G275=2,G275=3),,RANK(F275,F$72:F$79,0)))</f>
        <v>0</v>
      </c>
      <c r="I275" s="22">
        <f>+'Final 2'!S582</f>
        <v>0</v>
      </c>
      <c r="J275" s="22">
        <f>+'Final 1'!R582</f>
        <v>0</v>
      </c>
      <c r="K275" s="35">
        <f>+'Ekstra runde'!L582</f>
        <v>0</v>
      </c>
    </row>
    <row r="276" spans="1:11" x14ac:dyDescent="0.2">
      <c r="A276" s="20">
        <f>+Oversikt!A583</f>
        <v>0</v>
      </c>
      <c r="B276" s="7">
        <f>+Oversikt!B583</f>
        <v>0</v>
      </c>
      <c r="C276">
        <f>+Oversikt!E583</f>
        <v>0</v>
      </c>
      <c r="D276" s="6">
        <f>+'Final 1'!L583</f>
        <v>0</v>
      </c>
      <c r="E276" s="15">
        <f>+'Final 2'!L583</f>
        <v>0</v>
      </c>
      <c r="F276" s="134">
        <f t="shared" si="10"/>
        <v>0</v>
      </c>
      <c r="G276" s="39" t="str">
        <f>IF(F276=LARGE($F$72:$F$79,1),1,IF(F276=LARGE($F$72:$F$79,2),2,IF(F276=LARGE($F$72:$F$79,3),3,"")))</f>
        <v/>
      </c>
      <c r="H276" s="110">
        <f>IF(Oversikt!B583="",,IF(OR(G276=1,G276=2,G276=3),,RANK(F276,F$72:F$79,0)))</f>
        <v>0</v>
      </c>
      <c r="I276" s="22">
        <f>+'Final 2'!S583</f>
        <v>0</v>
      </c>
      <c r="J276" s="22">
        <f>+'Final 1'!R583</f>
        <v>0</v>
      </c>
      <c r="K276" s="35">
        <f>+'Ekstra runde'!L583</f>
        <v>0</v>
      </c>
    </row>
    <row r="277" spans="1:11" x14ac:dyDescent="0.2">
      <c r="A277" s="20">
        <f>+Oversikt!A584</f>
        <v>0</v>
      </c>
      <c r="B277" s="7">
        <f>+Oversikt!B584</f>
        <v>0</v>
      </c>
      <c r="C277">
        <f>+Oversikt!E584</f>
        <v>0</v>
      </c>
      <c r="D277" s="6">
        <f>+'Final 1'!L584</f>
        <v>0</v>
      </c>
      <c r="E277" s="15">
        <f>+'Final 2'!L584</f>
        <v>0</v>
      </c>
      <c r="F277" s="134">
        <f t="shared" si="10"/>
        <v>0</v>
      </c>
      <c r="G277" s="39" t="str">
        <f>IF(F277=LARGE($F$72:$F$79,1),1,IF(F277=LARGE($F$72:$F$79,2),2,IF(F277=LARGE($F$72:$F$79,3),3,"")))</f>
        <v/>
      </c>
      <c r="H277" s="110">
        <f>IF(Oversikt!B584="",,IF(OR(G277=1,G277=2,G277=3),,RANK(F277,F$72:F$79,0)))</f>
        <v>0</v>
      </c>
      <c r="I277" s="22">
        <f>+'Final 2'!S584</f>
        <v>0</v>
      </c>
      <c r="J277" s="22">
        <f>+'Final 1'!R584</f>
        <v>0</v>
      </c>
      <c r="K277" s="35">
        <f>+'Ekstra runde'!L584</f>
        <v>0</v>
      </c>
    </row>
    <row r="278" spans="1:11" x14ac:dyDescent="0.2">
      <c r="A278" s="20">
        <f>+Oversikt!A585</f>
        <v>0</v>
      </c>
      <c r="B278" s="7">
        <f>+Oversikt!B585</f>
        <v>0</v>
      </c>
      <c r="C278">
        <f>+Oversikt!E585</f>
        <v>0</v>
      </c>
      <c r="D278" s="6">
        <f>+'Final 1'!L585</f>
        <v>0</v>
      </c>
      <c r="E278" s="15">
        <f>+'Final 2'!L585</f>
        <v>0</v>
      </c>
      <c r="F278" s="134">
        <f t="shared" si="10"/>
        <v>0</v>
      </c>
      <c r="G278" s="39" t="str">
        <f>IF(F278=LARGE($F$72:$F$79,1),1,IF(F278=LARGE($F$72:$F$79,2),2,IF(F278=LARGE($F$72:$F$79,3),3,"")))</f>
        <v/>
      </c>
      <c r="H278" s="110">
        <f>IF(Oversikt!B585="",,IF(OR(G278=1,G278=2,G278=3),,RANK(F278,F$72:F$79,0)))</f>
        <v>0</v>
      </c>
      <c r="I278" s="22">
        <f>+'Final 2'!S585</f>
        <v>0</v>
      </c>
      <c r="J278" s="22">
        <f>+'Final 1'!R585</f>
        <v>0</v>
      </c>
      <c r="K278" s="35">
        <f>+'Ekstra runde'!L585</f>
        <v>0</v>
      </c>
    </row>
    <row r="279" spans="1:11" x14ac:dyDescent="0.2">
      <c r="A279" s="20">
        <f>+Oversikt!A586</f>
        <v>0</v>
      </c>
      <c r="B279" s="7">
        <f>+Oversikt!B586</f>
        <v>0</v>
      </c>
      <c r="C279">
        <f>+Oversikt!E586</f>
        <v>0</v>
      </c>
      <c r="D279" s="6">
        <f>+'Final 1'!L586</f>
        <v>0</v>
      </c>
      <c r="E279" s="15">
        <f>+'Final 2'!L586</f>
        <v>0</v>
      </c>
      <c r="F279" s="134">
        <f t="shared" si="10"/>
        <v>0</v>
      </c>
      <c r="G279" s="39" t="str">
        <f>IF(F279=LARGE($F$72:$F$79,1),1,IF(F279=LARGE($F$72:$F$79,2),2,IF(F279=LARGE($F$72:$F$79,3),3,"")))</f>
        <v/>
      </c>
      <c r="H279" s="110">
        <f>IF(Oversikt!B586="",,IF(OR(G279=1,G279=2,G279=3),,RANK(F279,F$72:F$79,0)))</f>
        <v>0</v>
      </c>
      <c r="I279" s="22">
        <f>+'Final 2'!S586</f>
        <v>0</v>
      </c>
      <c r="J279" s="22">
        <f>+'Final 1'!R586</f>
        <v>0</v>
      </c>
      <c r="K279" s="35">
        <f>+'Ekstra runde'!L586</f>
        <v>0</v>
      </c>
    </row>
    <row r="280" spans="1:11" x14ac:dyDescent="0.2">
      <c r="A280" s="20">
        <f>+Oversikt!A587</f>
        <v>0</v>
      </c>
      <c r="B280" s="7">
        <f>+Oversikt!B587</f>
        <v>0</v>
      </c>
      <c r="C280">
        <f>+Oversikt!E587</f>
        <v>0</v>
      </c>
      <c r="D280" s="6">
        <f>+'Final 1'!L587</f>
        <v>0</v>
      </c>
      <c r="E280" s="15">
        <f>+'Final 2'!L587</f>
        <v>0</v>
      </c>
      <c r="F280" s="134">
        <f t="shared" si="10"/>
        <v>0</v>
      </c>
      <c r="G280" s="39" t="str">
        <f>IF(F280=LARGE($F$72:$F$79,1),1,IF(F280=LARGE($F$72:$F$79,2),2,IF(F280=LARGE($F$72:$F$79,3),3,"")))</f>
        <v/>
      </c>
      <c r="H280" s="110">
        <f>IF(Oversikt!B587="",,IF(OR(G280=1,G280=2,G280=3),,RANK(F280,F$72:F$79,0)))</f>
        <v>0</v>
      </c>
      <c r="I280" s="22">
        <f>+'Final 2'!S587</f>
        <v>0</v>
      </c>
      <c r="J280" s="22">
        <f>+'Final 1'!R587</f>
        <v>0</v>
      </c>
      <c r="K280" s="35">
        <f>+'Ekstra runde'!L587</f>
        <v>0</v>
      </c>
    </row>
    <row r="281" spans="1:11" x14ac:dyDescent="0.2">
      <c r="A281" s="20">
        <f>+Oversikt!A588</f>
        <v>0</v>
      </c>
      <c r="B281" s="7">
        <f>+Oversikt!B588</f>
        <v>0</v>
      </c>
      <c r="C281">
        <f>+Oversikt!E588</f>
        <v>0</v>
      </c>
      <c r="D281" s="6">
        <f>+'Final 1'!L588</f>
        <v>0</v>
      </c>
      <c r="E281" s="15">
        <f>+'Final 2'!L588</f>
        <v>0</v>
      </c>
      <c r="F281" s="134">
        <f t="shared" si="10"/>
        <v>0</v>
      </c>
      <c r="G281" s="39" t="str">
        <f>IF(F281=LARGE($F$72:$F$79,1),1,IF(F281=LARGE($F$72:$F$79,2),2,IF(F281=LARGE($F$72:$F$79,3),3,"")))</f>
        <v/>
      </c>
      <c r="H281" s="110">
        <f>IF(Oversikt!B588="",,IF(OR(G281=1,G281=2,G281=3),,RANK(F281,F$72:F$79,0)))</f>
        <v>0</v>
      </c>
      <c r="I281" s="22">
        <f>+'Final 2'!S588</f>
        <v>0</v>
      </c>
      <c r="J281" s="22">
        <f>+'Final 1'!R588</f>
        <v>0</v>
      </c>
      <c r="K281" s="35">
        <f>+'Ekstra runde'!L588</f>
        <v>0</v>
      </c>
    </row>
    <row r="282" spans="1:11" x14ac:dyDescent="0.2">
      <c r="A282" s="20">
        <f>+Oversikt!A589</f>
        <v>0</v>
      </c>
      <c r="B282" s="7">
        <f>+Oversikt!B589</f>
        <v>0</v>
      </c>
      <c r="C282">
        <f>+Oversikt!E589</f>
        <v>0</v>
      </c>
      <c r="D282" s="6">
        <f>+'Final 1'!L589</f>
        <v>0</v>
      </c>
      <c r="E282" s="15">
        <f>+'Final 2'!L589</f>
        <v>0</v>
      </c>
      <c r="F282" s="134">
        <f t="shared" si="10"/>
        <v>0</v>
      </c>
      <c r="G282" s="39" t="str">
        <f>IF(F282=LARGE($F$72:$F$79,1),1,IF(F282=LARGE($F$72:$F$79,2),2,IF(F282=LARGE($F$72:$F$79,3),3,"")))</f>
        <v/>
      </c>
      <c r="H282" s="110">
        <f>IF(Oversikt!B589="",,IF(OR(G282=1,G282=2,G282=3),,RANK(F282,F$72:F$79,0)))</f>
        <v>0</v>
      </c>
      <c r="I282" s="22">
        <f>+'Final 2'!S589</f>
        <v>0</v>
      </c>
      <c r="J282" s="22">
        <f>+'Final 1'!R589</f>
        <v>0</v>
      </c>
      <c r="K282" s="35">
        <f>+'Ekstra runde'!L589</f>
        <v>0</v>
      </c>
    </row>
    <row r="283" spans="1:11" x14ac:dyDescent="0.2">
      <c r="A283" s="20">
        <f>+Oversikt!A590</f>
        <v>0</v>
      </c>
      <c r="B283" s="7">
        <f>+Oversikt!B590</f>
        <v>0</v>
      </c>
      <c r="C283">
        <f>+Oversikt!E590</f>
        <v>0</v>
      </c>
      <c r="D283" s="6">
        <f>+'Final 1'!L590</f>
        <v>0</v>
      </c>
      <c r="E283" s="15">
        <f>+'Final 2'!L590</f>
        <v>0</v>
      </c>
      <c r="F283" s="134">
        <f t="shared" si="10"/>
        <v>0</v>
      </c>
      <c r="G283" s="39" t="str">
        <f>IF(F283=LARGE($F$72:$F$79,1),1,IF(F283=LARGE($F$72:$F$79,2),2,IF(F283=LARGE($F$72:$F$79,3),3,"")))</f>
        <v/>
      </c>
      <c r="H283" s="110">
        <f>IF(Oversikt!B590="",,IF(OR(G283=1,G283=2,G283=3),,RANK(F283,F$72:F$79,0)))</f>
        <v>0</v>
      </c>
      <c r="I283" s="22">
        <f>+'Final 2'!S590</f>
        <v>0</v>
      </c>
      <c r="J283" s="22">
        <f>+'Final 1'!R590</f>
        <v>0</v>
      </c>
      <c r="K283" s="35">
        <f>+'Ekstra runde'!L590</f>
        <v>0</v>
      </c>
    </row>
    <row r="284" spans="1:11" x14ac:dyDescent="0.2">
      <c r="A284" s="20">
        <f>+Oversikt!A591</f>
        <v>0</v>
      </c>
      <c r="B284" s="7">
        <f>+Oversikt!B591</f>
        <v>0</v>
      </c>
      <c r="C284">
        <f>+Oversikt!E591</f>
        <v>0</v>
      </c>
      <c r="D284" s="6">
        <f>+'Final 1'!L591</f>
        <v>0</v>
      </c>
      <c r="E284" s="15">
        <f>+'Final 2'!L591</f>
        <v>0</v>
      </c>
      <c r="F284" s="134">
        <f t="shared" si="10"/>
        <v>0</v>
      </c>
      <c r="G284" s="39" t="str">
        <f>IF(F284=LARGE($F$72:$F$79,1),1,IF(F284=LARGE($F$72:$F$79,2),2,IF(F284=LARGE($F$72:$F$79,3),3,"")))</f>
        <v/>
      </c>
      <c r="H284" s="110">
        <f>IF(Oversikt!B591="",,IF(OR(G284=1,G284=2,G284=3),,RANK(F284,F$72:F$79,0)))</f>
        <v>0</v>
      </c>
      <c r="I284" s="22">
        <f>+'Final 2'!S591</f>
        <v>0</v>
      </c>
      <c r="J284" s="22">
        <f>+'Final 1'!R591</f>
        <v>0</v>
      </c>
      <c r="K284" s="35">
        <f>+'Ekstra runde'!L591</f>
        <v>0</v>
      </c>
    </row>
    <row r="285" spans="1:11" x14ac:dyDescent="0.2">
      <c r="A285" s="20">
        <f>+Oversikt!A592</f>
        <v>0</v>
      </c>
      <c r="B285" s="7">
        <f>+Oversikt!B592</f>
        <v>0</v>
      </c>
      <c r="C285">
        <f>+Oversikt!E592</f>
        <v>0</v>
      </c>
      <c r="D285" s="6">
        <f>+'Final 1'!L592</f>
        <v>0</v>
      </c>
      <c r="E285" s="15">
        <f>+'Final 2'!L592</f>
        <v>0</v>
      </c>
      <c r="F285" s="134">
        <f t="shared" si="10"/>
        <v>0</v>
      </c>
      <c r="G285" s="39" t="str">
        <f>IF(F285=LARGE($F$72:$F$79,1),1,IF(F285=LARGE($F$72:$F$79,2),2,IF(F285=LARGE($F$72:$F$79,3),3,"")))</f>
        <v/>
      </c>
      <c r="H285" s="110">
        <f>IF(Oversikt!B592="",,IF(OR(G285=1,G285=2,G285=3),,RANK(F285,F$72:F$79,0)))</f>
        <v>0</v>
      </c>
      <c r="I285" s="22">
        <f>+'Final 2'!S592</f>
        <v>0</v>
      </c>
      <c r="J285" s="22">
        <f>+'Final 1'!R592</f>
        <v>0</v>
      </c>
      <c r="K285" s="35">
        <f>+'Ekstra runde'!L592</f>
        <v>0</v>
      </c>
    </row>
    <row r="286" spans="1:11" x14ac:dyDescent="0.2">
      <c r="A286" s="20">
        <f>+Oversikt!A593</f>
        <v>0</v>
      </c>
      <c r="B286" s="7">
        <f>+Oversikt!B593</f>
        <v>0</v>
      </c>
      <c r="C286">
        <f>+Oversikt!E593</f>
        <v>0</v>
      </c>
      <c r="D286" s="6">
        <f>+'Final 1'!L593</f>
        <v>0</v>
      </c>
      <c r="E286" s="15">
        <f>+'Final 2'!L593</f>
        <v>0</v>
      </c>
      <c r="F286" s="134">
        <f t="shared" si="10"/>
        <v>0</v>
      </c>
      <c r="G286" s="39" t="str">
        <f>IF(F286=LARGE($F$72:$F$79,1),1,IF(F286=LARGE($F$72:$F$79,2),2,IF(F286=LARGE($F$72:$F$79,3),3,"")))</f>
        <v/>
      </c>
      <c r="H286" s="110">
        <f>IF(Oversikt!B593="",,IF(OR(G286=1,G286=2,G286=3),,RANK(F286,F$72:F$79,0)))</f>
        <v>0</v>
      </c>
      <c r="I286" s="22">
        <f>+'Final 2'!S593</f>
        <v>0</v>
      </c>
      <c r="J286" s="22">
        <f>+'Final 1'!R593</f>
        <v>0</v>
      </c>
      <c r="K286" s="35">
        <f>+'Ekstra runde'!L593</f>
        <v>0</v>
      </c>
    </row>
    <row r="287" spans="1:11" x14ac:dyDescent="0.2">
      <c r="A287" s="20">
        <f>+Oversikt!A594</f>
        <v>0</v>
      </c>
      <c r="B287" s="7">
        <f>+Oversikt!B594</f>
        <v>0</v>
      </c>
      <c r="C287">
        <f>+Oversikt!E594</f>
        <v>0</v>
      </c>
      <c r="D287" s="6">
        <f>+'Final 1'!L594</f>
        <v>0</v>
      </c>
      <c r="E287" s="15">
        <f>+'Final 2'!L594</f>
        <v>0</v>
      </c>
      <c r="F287" s="134">
        <f t="shared" si="10"/>
        <v>0</v>
      </c>
      <c r="G287" s="39" t="str">
        <f>IF(F287=LARGE($F$72:$F$79,1),1,IF(F287=LARGE($F$72:$F$79,2),2,IF(F287=LARGE($F$72:$F$79,3),3,"")))</f>
        <v/>
      </c>
      <c r="H287" s="110">
        <f>IF(Oversikt!B594="",,IF(OR(G287=1,G287=2,G287=3),,RANK(F287,F$72:F$79,0)))</f>
        <v>0</v>
      </c>
      <c r="I287" s="22">
        <f>+'Final 2'!S594</f>
        <v>0</v>
      </c>
      <c r="J287" s="22">
        <f>+'Final 1'!R594</f>
        <v>0</v>
      </c>
      <c r="K287" s="35">
        <f>+'Ekstra runde'!L594</f>
        <v>0</v>
      </c>
    </row>
    <row r="288" spans="1:11" x14ac:dyDescent="0.2">
      <c r="A288" s="20">
        <f>+Oversikt!A595</f>
        <v>0</v>
      </c>
      <c r="B288" s="7">
        <f>+Oversikt!B595</f>
        <v>0</v>
      </c>
      <c r="C288">
        <f>+Oversikt!E595</f>
        <v>0</v>
      </c>
      <c r="D288" s="6">
        <f>+'Final 1'!L595</f>
        <v>0</v>
      </c>
      <c r="E288" s="15">
        <f>+'Final 2'!L595</f>
        <v>0</v>
      </c>
      <c r="F288" s="134">
        <f t="shared" si="10"/>
        <v>0</v>
      </c>
      <c r="G288" s="39" t="str">
        <f>IF(F288=LARGE($F$72:$F$79,1),1,IF(F288=LARGE($F$72:$F$79,2),2,IF(F288=LARGE($F$72:$F$79,3),3,"")))</f>
        <v/>
      </c>
      <c r="H288" s="110">
        <f>IF(Oversikt!B595="",,IF(OR(G288=1,G288=2,G288=3),,RANK(F288,F$72:F$79,0)))</f>
        <v>0</v>
      </c>
      <c r="I288" s="22">
        <f>+'Final 2'!S595</f>
        <v>0</v>
      </c>
      <c r="J288" s="22">
        <f>+'Final 1'!R595</f>
        <v>0</v>
      </c>
      <c r="K288" s="35">
        <f>+'Ekstra runde'!L595</f>
        <v>0</v>
      </c>
    </row>
    <row r="289" spans="1:11" x14ac:dyDescent="0.2">
      <c r="A289" s="20">
        <f>+Oversikt!A596</f>
        <v>0</v>
      </c>
      <c r="B289" s="7">
        <f>+Oversikt!B596</f>
        <v>0</v>
      </c>
      <c r="C289">
        <f>+Oversikt!E596</f>
        <v>0</v>
      </c>
      <c r="D289" s="6">
        <f>+'Final 1'!L596</f>
        <v>0</v>
      </c>
      <c r="E289" s="15">
        <f>+'Final 2'!L596</f>
        <v>0</v>
      </c>
      <c r="F289" s="134">
        <f t="shared" si="10"/>
        <v>0</v>
      </c>
      <c r="G289" s="39" t="str">
        <f>IF(F289=LARGE($F$72:$F$79,1),1,IF(F289=LARGE($F$72:$F$79,2),2,IF(F289=LARGE($F$72:$F$79,3),3,"")))</f>
        <v/>
      </c>
      <c r="H289" s="110">
        <f>IF(Oversikt!B596="",,IF(OR(G289=1,G289=2,G289=3),,RANK(F289,F$72:F$79,0)))</f>
        <v>0</v>
      </c>
      <c r="I289" s="22">
        <f>+'Final 2'!S596</f>
        <v>0</v>
      </c>
      <c r="J289" s="22">
        <f>+'Final 1'!R596</f>
        <v>0</v>
      </c>
      <c r="K289" s="35">
        <f>+'Ekstra runde'!L596</f>
        <v>0</v>
      </c>
    </row>
    <row r="290" spans="1:11" x14ac:dyDescent="0.2">
      <c r="A290" s="20">
        <f>+Oversikt!A597</f>
        <v>0</v>
      </c>
      <c r="B290" s="7">
        <f>+Oversikt!B597</f>
        <v>0</v>
      </c>
      <c r="C290">
        <f>+Oversikt!E597</f>
        <v>0</v>
      </c>
      <c r="D290" s="6">
        <f>+'Final 1'!L597</f>
        <v>0</v>
      </c>
      <c r="E290" s="15">
        <f>+'Final 2'!L597</f>
        <v>0</v>
      </c>
      <c r="F290" s="134">
        <f t="shared" si="10"/>
        <v>0</v>
      </c>
      <c r="G290" s="39" t="str">
        <f>IF(F290=LARGE($F$72:$F$79,1),1,IF(F290=LARGE($F$72:$F$79,2),2,IF(F290=LARGE($F$72:$F$79,3),3,"")))</f>
        <v/>
      </c>
      <c r="H290" s="110">
        <f>IF(Oversikt!B597="",,IF(OR(G290=1,G290=2,G290=3),,RANK(F290,F$72:F$79,0)))</f>
        <v>0</v>
      </c>
      <c r="I290" s="22">
        <f>+'Final 2'!S597</f>
        <v>0</v>
      </c>
      <c r="J290" s="22">
        <f>+'Final 1'!R597</f>
        <v>0</v>
      </c>
      <c r="K290" s="35">
        <f>+'Ekstra runde'!L597</f>
        <v>0</v>
      </c>
    </row>
    <row r="291" spans="1:11" x14ac:dyDescent="0.2">
      <c r="A291" s="20">
        <f>+Oversikt!A598</f>
        <v>0</v>
      </c>
      <c r="B291" s="7">
        <f>+Oversikt!B598</f>
        <v>0</v>
      </c>
      <c r="C291">
        <f>+Oversikt!E598</f>
        <v>0</v>
      </c>
      <c r="D291" s="6">
        <f>+'Final 1'!L598</f>
        <v>0</v>
      </c>
      <c r="E291" s="15">
        <f>+'Final 2'!L598</f>
        <v>0</v>
      </c>
      <c r="F291" s="134">
        <f t="shared" si="10"/>
        <v>0</v>
      </c>
      <c r="G291" s="39" t="str">
        <f>IF(F291=LARGE($F$72:$F$79,1),1,IF(F291=LARGE($F$72:$F$79,2),2,IF(F291=LARGE($F$72:$F$79,3),3,"")))</f>
        <v/>
      </c>
      <c r="H291" s="110">
        <f>IF(Oversikt!B598="",,IF(OR(G291=1,G291=2,G291=3),,RANK(F291,F$72:F$79,0)))</f>
        <v>0</v>
      </c>
      <c r="I291" s="22">
        <f>+'Final 2'!S598</f>
        <v>0</v>
      </c>
      <c r="J291" s="22">
        <f>+'Final 1'!R598</f>
        <v>0</v>
      </c>
      <c r="K291" s="35">
        <f>+'Ekstra runde'!L598</f>
        <v>0</v>
      </c>
    </row>
    <row r="292" spans="1:11" x14ac:dyDescent="0.2">
      <c r="A292" s="20">
        <f>+Oversikt!A599</f>
        <v>0</v>
      </c>
      <c r="B292" s="7">
        <f>+Oversikt!B599</f>
        <v>0</v>
      </c>
      <c r="C292">
        <f>+Oversikt!E599</f>
        <v>0</v>
      </c>
      <c r="D292" s="6">
        <f>+'Final 1'!L599</f>
        <v>0</v>
      </c>
      <c r="E292" s="15">
        <f>+'Final 2'!L599</f>
        <v>0</v>
      </c>
      <c r="F292" s="134">
        <f t="shared" si="10"/>
        <v>0</v>
      </c>
      <c r="G292" s="39" t="str">
        <f>IF(F292=LARGE($F$72:$F$79,1),1,IF(F292=LARGE($F$72:$F$79,2),2,IF(F292=LARGE($F$72:$F$79,3),3,"")))</f>
        <v/>
      </c>
      <c r="H292" s="110">
        <f>IF(Oversikt!B599="",,IF(OR(G292=1,G292=2,G292=3),,RANK(F292,F$72:F$79,0)))</f>
        <v>0</v>
      </c>
      <c r="I292" s="22">
        <f>+'Final 2'!S599</f>
        <v>0</v>
      </c>
      <c r="J292" s="22">
        <f>+'Final 1'!R599</f>
        <v>0</v>
      </c>
      <c r="K292" s="35">
        <f>+'Ekstra runde'!L599</f>
        <v>0</v>
      </c>
    </row>
    <row r="293" spans="1:11" x14ac:dyDescent="0.2">
      <c r="A293" s="20">
        <f>+Oversikt!A600</f>
        <v>0</v>
      </c>
      <c r="B293" s="7">
        <f>+Oversikt!B600</f>
        <v>0</v>
      </c>
      <c r="C293">
        <f>+Oversikt!E600</f>
        <v>0</v>
      </c>
      <c r="D293" s="6">
        <f>+'Final 1'!L600</f>
        <v>0</v>
      </c>
      <c r="E293" s="15">
        <f>+'Final 2'!L600</f>
        <v>0</v>
      </c>
      <c r="F293" s="134">
        <f t="shared" si="10"/>
        <v>0</v>
      </c>
      <c r="G293" s="39" t="str">
        <f>IF(F293=LARGE($F$72:$F$79,1),1,IF(F293=LARGE($F$72:$F$79,2),2,IF(F293=LARGE($F$72:$F$79,3),3,"")))</f>
        <v/>
      </c>
      <c r="H293" s="110">
        <f>IF(Oversikt!B600="",,IF(OR(G293=1,G293=2,G293=3),,RANK(F293,F$72:F$79,0)))</f>
        <v>0</v>
      </c>
      <c r="I293" s="22">
        <f>+'Final 2'!S600</f>
        <v>0</v>
      </c>
      <c r="J293" s="22">
        <f>+'Final 1'!R600</f>
        <v>0</v>
      </c>
      <c r="K293" s="35">
        <f>+'Ekstra runde'!L600</f>
        <v>0</v>
      </c>
    </row>
    <row r="294" spans="1:11" x14ac:dyDescent="0.2">
      <c r="A294" s="20">
        <f>+Oversikt!A601</f>
        <v>0</v>
      </c>
      <c r="B294" s="7">
        <f>+Oversikt!B601</f>
        <v>0</v>
      </c>
      <c r="C294">
        <f>+Oversikt!E601</f>
        <v>0</v>
      </c>
      <c r="D294" s="6">
        <f>+'Final 1'!L601</f>
        <v>0</v>
      </c>
      <c r="E294" s="15">
        <f>+'Final 2'!L601</f>
        <v>0</v>
      </c>
      <c r="F294" s="134">
        <f t="shared" si="10"/>
        <v>0</v>
      </c>
      <c r="G294" s="39" t="str">
        <f>IF(F294=LARGE($F$72:$F$79,1),1,IF(F294=LARGE($F$72:$F$79,2),2,IF(F294=LARGE($F$72:$F$79,3),3,"")))</f>
        <v/>
      </c>
      <c r="H294" s="110">
        <f>IF(Oversikt!B601="",,IF(OR(G294=1,G294=2,G294=3),,RANK(F294,F$72:F$79,0)))</f>
        <v>0</v>
      </c>
      <c r="I294" s="22">
        <f>+'Final 2'!S601</f>
        <v>0</v>
      </c>
      <c r="J294" s="22">
        <f>+'Final 1'!R601</f>
        <v>0</v>
      </c>
      <c r="K294" s="35">
        <f>+'Ekstra runde'!L601</f>
        <v>0</v>
      </c>
    </row>
    <row r="295" spans="1:11" x14ac:dyDescent="0.2">
      <c r="A295" s="20">
        <f>+Oversikt!A602</f>
        <v>0</v>
      </c>
      <c r="B295" s="7">
        <f>+Oversikt!B602</f>
        <v>0</v>
      </c>
      <c r="C295">
        <f>+Oversikt!E602</f>
        <v>0</v>
      </c>
      <c r="D295" s="6">
        <f>+'Final 1'!L602</f>
        <v>0</v>
      </c>
      <c r="E295" s="15">
        <f>+'Final 2'!L602</f>
        <v>0</v>
      </c>
      <c r="F295" s="134">
        <f t="shared" si="10"/>
        <v>0</v>
      </c>
      <c r="G295" s="39" t="str">
        <f>IF(F295=LARGE($F$72:$F$79,1),1,IF(F295=LARGE($F$72:$F$79,2),2,IF(F295=LARGE($F$72:$F$79,3),3,"")))</f>
        <v/>
      </c>
      <c r="H295" s="110">
        <f>IF(Oversikt!B602="",,IF(OR(G295=1,G295=2,G295=3),,RANK(F295,F$72:F$79,0)))</f>
        <v>0</v>
      </c>
      <c r="I295" s="22">
        <f>+'Final 2'!S602</f>
        <v>0</v>
      </c>
      <c r="J295" s="22">
        <f>+'Final 1'!R602</f>
        <v>0</v>
      </c>
      <c r="K295" s="35">
        <f>+'Ekstra runde'!L602</f>
        <v>0</v>
      </c>
    </row>
    <row r="296" spans="1:11" x14ac:dyDescent="0.2">
      <c r="A296" s="20">
        <f>+Oversikt!A603</f>
        <v>0</v>
      </c>
      <c r="B296" s="7">
        <f>+Oversikt!B603</f>
        <v>0</v>
      </c>
      <c r="C296">
        <f>+Oversikt!E603</f>
        <v>0</v>
      </c>
      <c r="D296" s="6">
        <f>+'Final 1'!L603</f>
        <v>0</v>
      </c>
      <c r="E296" s="15">
        <f>+'Final 2'!L603</f>
        <v>0</v>
      </c>
      <c r="F296" s="134">
        <f t="shared" si="10"/>
        <v>0</v>
      </c>
      <c r="G296" s="39" t="str">
        <f>IF(F296=LARGE($F$72:$F$79,1),1,IF(F296=LARGE($F$72:$F$79,2),2,IF(F296=LARGE($F$72:$F$79,3),3,"")))</f>
        <v/>
      </c>
      <c r="H296" s="110">
        <f>IF(Oversikt!B603="",,IF(OR(G296=1,G296=2,G296=3),,RANK(F296,F$72:F$79,0)))</f>
        <v>0</v>
      </c>
      <c r="I296" s="22">
        <f>+'Final 2'!S603</f>
        <v>0</v>
      </c>
      <c r="J296" s="22">
        <f>+'Final 1'!R603</f>
        <v>0</v>
      </c>
      <c r="K296" s="35">
        <f>+'Ekstra runde'!L603</f>
        <v>0</v>
      </c>
    </row>
    <row r="297" spans="1:11" x14ac:dyDescent="0.2">
      <c r="A297" s="20">
        <f>+Oversikt!A604</f>
        <v>0</v>
      </c>
      <c r="B297" s="7">
        <f>+Oversikt!B604</f>
        <v>0</v>
      </c>
      <c r="C297">
        <f>+Oversikt!E604</f>
        <v>0</v>
      </c>
      <c r="D297" s="6">
        <f>+'Final 1'!L604</f>
        <v>0</v>
      </c>
      <c r="E297" s="15">
        <f>+'Final 2'!L604</f>
        <v>0</v>
      </c>
      <c r="F297" s="134">
        <f t="shared" si="10"/>
        <v>0</v>
      </c>
      <c r="G297" s="39" t="str">
        <f>IF(F297=LARGE($F$72:$F$79,1),1,IF(F297=LARGE($F$72:$F$79,2),2,IF(F297=LARGE($F$72:$F$79,3),3,"")))</f>
        <v/>
      </c>
      <c r="H297" s="110">
        <f>IF(Oversikt!B604="",,IF(OR(G297=1,G297=2,G297=3),,RANK(F297,F$72:F$79,0)))</f>
        <v>0</v>
      </c>
      <c r="I297" s="22">
        <f>+'Final 2'!S604</f>
        <v>0</v>
      </c>
      <c r="J297" s="22">
        <f>+'Final 1'!R604</f>
        <v>0</v>
      </c>
      <c r="K297" s="35">
        <f>+'Ekstra runde'!L604</f>
        <v>0</v>
      </c>
    </row>
    <row r="298" spans="1:11" x14ac:dyDescent="0.2">
      <c r="A298" s="20">
        <f>+Oversikt!A605</f>
        <v>0</v>
      </c>
      <c r="B298" s="7">
        <f>+Oversikt!B605</f>
        <v>0</v>
      </c>
      <c r="C298">
        <f>+Oversikt!E605</f>
        <v>0</v>
      </c>
      <c r="D298" s="6">
        <f>+'Final 1'!L605</f>
        <v>0</v>
      </c>
      <c r="E298" s="15">
        <f>+'Final 2'!L605</f>
        <v>0</v>
      </c>
      <c r="F298" s="134">
        <f t="shared" si="10"/>
        <v>0</v>
      </c>
      <c r="G298" s="39" t="str">
        <f>IF(F298=LARGE($F$72:$F$79,1),1,IF(F298=LARGE($F$72:$F$79,2),2,IF(F298=LARGE($F$72:$F$79,3),3,"")))</f>
        <v/>
      </c>
      <c r="H298" s="110">
        <f>IF(Oversikt!B605="",,IF(OR(G298=1,G298=2,G298=3),,RANK(F298,F$72:F$79,0)))</f>
        <v>0</v>
      </c>
      <c r="I298" s="22">
        <f>+'Final 2'!S605</f>
        <v>0</v>
      </c>
      <c r="J298" s="22">
        <f>+'Final 1'!R605</f>
        <v>0</v>
      </c>
      <c r="K298" s="35">
        <f>+'Ekstra runde'!L605</f>
        <v>0</v>
      </c>
    </row>
    <row r="299" spans="1:11" x14ac:dyDescent="0.2">
      <c r="A299" s="20">
        <f>+Oversikt!A606</f>
        <v>0</v>
      </c>
      <c r="B299" s="7">
        <f>+Oversikt!B606</f>
        <v>0</v>
      </c>
      <c r="C299">
        <f>+Oversikt!E606</f>
        <v>0</v>
      </c>
      <c r="D299" s="6">
        <f>+'Final 1'!L606</f>
        <v>0</v>
      </c>
      <c r="E299" s="15">
        <f>+'Final 2'!L606</f>
        <v>0</v>
      </c>
      <c r="F299" s="134">
        <f t="shared" si="10"/>
        <v>0</v>
      </c>
      <c r="G299" s="39" t="str">
        <f>IF(F299=LARGE($F$72:$F$79,1),1,IF(F299=LARGE($F$72:$F$79,2),2,IF(F299=LARGE($F$72:$F$79,3),3,"")))</f>
        <v/>
      </c>
      <c r="H299" s="110">
        <f>IF(Oversikt!B606="",,IF(OR(G299=1,G299=2,G299=3),,RANK(F299,F$72:F$79,0)))</f>
        <v>0</v>
      </c>
      <c r="I299" s="22">
        <f>+'Final 2'!S606</f>
        <v>0</v>
      </c>
      <c r="J299" s="22">
        <f>+'Final 1'!R606</f>
        <v>0</v>
      </c>
      <c r="K299" s="35">
        <f>+'Ekstra runde'!L606</f>
        <v>0</v>
      </c>
    </row>
    <row r="300" spans="1:11" x14ac:dyDescent="0.2">
      <c r="A300" s="20">
        <f>+Oversikt!A607</f>
        <v>0</v>
      </c>
      <c r="B300" s="7">
        <f>+Oversikt!B607</f>
        <v>0</v>
      </c>
      <c r="C300">
        <f>+Oversikt!E607</f>
        <v>0</v>
      </c>
      <c r="D300" s="6">
        <f>+'Final 1'!L607</f>
        <v>0</v>
      </c>
      <c r="E300" s="15">
        <f>+'Final 2'!L607</f>
        <v>0</v>
      </c>
      <c r="F300" s="134">
        <f t="shared" si="10"/>
        <v>0</v>
      </c>
      <c r="G300" s="39" t="str">
        <f>IF(F300=LARGE($F$72:$F$79,1),1,IF(F300=LARGE($F$72:$F$79,2),2,IF(F300=LARGE($F$72:$F$79,3),3,"")))</f>
        <v/>
      </c>
      <c r="H300" s="110">
        <f>IF(Oversikt!B607="",,IF(OR(G300=1,G300=2,G300=3),,RANK(F300,F$72:F$79,0)))</f>
        <v>0</v>
      </c>
      <c r="I300" s="22">
        <f>+'Final 2'!S607</f>
        <v>0</v>
      </c>
      <c r="J300" s="22">
        <f>+'Final 1'!R607</f>
        <v>0</v>
      </c>
      <c r="K300" s="35">
        <f>+'Ekstra runde'!L607</f>
        <v>0</v>
      </c>
    </row>
    <row r="301" spans="1:11" x14ac:dyDescent="0.2">
      <c r="A301" s="20">
        <f>+Oversikt!A608</f>
        <v>0</v>
      </c>
      <c r="B301" s="7">
        <f>+Oversikt!B608</f>
        <v>0</v>
      </c>
      <c r="C301">
        <f>+Oversikt!E608</f>
        <v>0</v>
      </c>
      <c r="D301" s="6">
        <f>+'Final 1'!L608</f>
        <v>0</v>
      </c>
      <c r="E301" s="15">
        <f>+'Final 2'!L608</f>
        <v>0</v>
      </c>
      <c r="F301" s="134">
        <f t="shared" si="10"/>
        <v>0</v>
      </c>
      <c r="G301" s="39" t="str">
        <f>IF(F301=LARGE($F$72:$F$79,1),1,IF(F301=LARGE($F$72:$F$79,2),2,IF(F301=LARGE($F$72:$F$79,3),3,"")))</f>
        <v/>
      </c>
      <c r="H301" s="110">
        <f>IF(Oversikt!B608="",,IF(OR(G301=1,G301=2,G301=3),,RANK(F301,F$72:F$79,0)))</f>
        <v>0</v>
      </c>
      <c r="I301" s="22">
        <f>+'Final 2'!S608</f>
        <v>0</v>
      </c>
      <c r="J301" s="22">
        <f>+'Final 1'!R608</f>
        <v>0</v>
      </c>
      <c r="K301" s="35">
        <f>+'Ekstra runde'!L608</f>
        <v>0</v>
      </c>
    </row>
    <row r="302" spans="1:11" x14ac:dyDescent="0.2">
      <c r="A302" s="20">
        <f>+Oversikt!A609</f>
        <v>0</v>
      </c>
      <c r="B302" s="7">
        <f>+Oversikt!B609</f>
        <v>0</v>
      </c>
      <c r="C302">
        <f>+Oversikt!E609</f>
        <v>0</v>
      </c>
      <c r="D302" s="6">
        <f>+'Final 1'!L609</f>
        <v>0</v>
      </c>
      <c r="E302" s="15">
        <f>+'Final 2'!L609</f>
        <v>0</v>
      </c>
      <c r="F302" s="134">
        <f t="shared" si="10"/>
        <v>0</v>
      </c>
      <c r="G302" s="39" t="str">
        <f>IF(F302=LARGE($F$72:$F$79,1),1,IF(F302=LARGE($F$72:$F$79,2),2,IF(F302=LARGE($F$72:$F$79,3),3,"")))</f>
        <v/>
      </c>
      <c r="H302" s="110">
        <f>IF(Oversikt!B609="",,IF(OR(G302=1,G302=2,G302=3),,RANK(F302,F$72:F$79,0)))</f>
        <v>0</v>
      </c>
      <c r="I302" s="22">
        <f>+'Final 2'!S609</f>
        <v>0</v>
      </c>
      <c r="J302" s="22">
        <f>+'Final 1'!R609</f>
        <v>0</v>
      </c>
      <c r="K302" s="35">
        <f>+'Ekstra runde'!L609</f>
        <v>0</v>
      </c>
    </row>
    <row r="303" spans="1:11" x14ac:dyDescent="0.2">
      <c r="A303" s="20">
        <f>+Oversikt!A610</f>
        <v>0</v>
      </c>
      <c r="B303" s="7">
        <f>+Oversikt!B610</f>
        <v>0</v>
      </c>
      <c r="C303">
        <f>+Oversikt!E610</f>
        <v>0</v>
      </c>
      <c r="D303" s="6">
        <f>+'Final 1'!L610</f>
        <v>0</v>
      </c>
      <c r="E303" s="15">
        <f>+'Final 2'!L610</f>
        <v>0</v>
      </c>
      <c r="F303" s="134">
        <f t="shared" si="10"/>
        <v>0</v>
      </c>
      <c r="G303" s="39" t="str">
        <f>IF(F303=LARGE($F$72:$F$79,1),1,IF(F303=LARGE($F$72:$F$79,2),2,IF(F303=LARGE($F$72:$F$79,3),3,"")))</f>
        <v/>
      </c>
      <c r="H303" s="110">
        <f>IF(Oversikt!B610="",,IF(OR(G303=1,G303=2,G303=3),,RANK(F303,F$72:F$79,0)))</f>
        <v>0</v>
      </c>
      <c r="I303" s="22">
        <f>+'Final 2'!S610</f>
        <v>0</v>
      </c>
      <c r="J303" s="22">
        <f>+'Final 1'!R610</f>
        <v>0</v>
      </c>
      <c r="K303" s="35">
        <f>+'Ekstra runde'!L610</f>
        <v>0</v>
      </c>
    </row>
    <row r="304" spans="1:11" x14ac:dyDescent="0.2">
      <c r="A304" s="20">
        <f>+Oversikt!A611</f>
        <v>0</v>
      </c>
      <c r="B304" s="7">
        <f>+Oversikt!B611</f>
        <v>0</v>
      </c>
      <c r="C304">
        <f>+Oversikt!E611</f>
        <v>0</v>
      </c>
      <c r="D304" s="6">
        <f>+'Final 1'!L611</f>
        <v>0</v>
      </c>
      <c r="E304" s="15">
        <f>+'Final 2'!L611</f>
        <v>0</v>
      </c>
      <c r="F304" s="134">
        <f t="shared" si="10"/>
        <v>0</v>
      </c>
      <c r="G304" s="39" t="str">
        <f>IF(F304=LARGE($F$72:$F$79,1),1,IF(F304=LARGE($F$72:$F$79,2),2,IF(F304=LARGE($F$72:$F$79,3),3,"")))</f>
        <v/>
      </c>
      <c r="H304" s="110">
        <f>IF(Oversikt!B611="",,IF(OR(G304=1,G304=2,G304=3),,RANK(F304,F$72:F$79,0)))</f>
        <v>0</v>
      </c>
      <c r="I304" s="22">
        <f>+'Final 2'!S611</f>
        <v>0</v>
      </c>
      <c r="J304" s="22">
        <f>+'Final 1'!R611</f>
        <v>0</v>
      </c>
      <c r="K304" s="35">
        <f>+'Ekstra runde'!L611</f>
        <v>0</v>
      </c>
    </row>
    <row r="305" spans="1:11" x14ac:dyDescent="0.2">
      <c r="A305" s="20">
        <f>+Oversikt!A612</f>
        <v>0</v>
      </c>
      <c r="B305" s="7">
        <f>+Oversikt!B612</f>
        <v>0</v>
      </c>
      <c r="C305">
        <f>+Oversikt!E612</f>
        <v>0</v>
      </c>
      <c r="D305" s="6">
        <f>+'Final 1'!L612</f>
        <v>0</v>
      </c>
      <c r="E305" s="15">
        <f>+'Final 2'!L612</f>
        <v>0</v>
      </c>
      <c r="F305" s="134">
        <f t="shared" si="10"/>
        <v>0</v>
      </c>
      <c r="G305" s="39" t="str">
        <f>IF(F305=LARGE($F$72:$F$79,1),1,IF(F305=LARGE($F$72:$F$79,2),2,IF(F305=LARGE($F$72:$F$79,3),3,"")))</f>
        <v/>
      </c>
      <c r="H305" s="110">
        <f>IF(Oversikt!B612="",,IF(OR(G305=1,G305=2,G305=3),,RANK(F305,F$72:F$79,0)))</f>
        <v>0</v>
      </c>
      <c r="I305" s="22">
        <f>+'Final 2'!S612</f>
        <v>0</v>
      </c>
      <c r="J305" s="22">
        <f>+'Final 1'!R612</f>
        <v>0</v>
      </c>
      <c r="K305" s="35">
        <f>+'Ekstra runde'!L612</f>
        <v>0</v>
      </c>
    </row>
    <row r="306" spans="1:11" x14ac:dyDescent="0.2">
      <c r="A306" s="20">
        <f>+Oversikt!A613</f>
        <v>0</v>
      </c>
      <c r="B306" s="7">
        <f>+Oversikt!B613</f>
        <v>0</v>
      </c>
      <c r="C306">
        <f>+Oversikt!E613</f>
        <v>0</v>
      </c>
      <c r="D306" s="6">
        <f>+'Final 1'!L613</f>
        <v>0</v>
      </c>
      <c r="E306" s="15">
        <f>+'Final 2'!L613</f>
        <v>0</v>
      </c>
      <c r="F306" s="134">
        <f t="shared" si="10"/>
        <v>0</v>
      </c>
      <c r="G306" s="39" t="str">
        <f>IF(F306=LARGE($F$72:$F$79,1),1,IF(F306=LARGE($F$72:$F$79,2),2,IF(F306=LARGE($F$72:$F$79,3),3,"")))</f>
        <v/>
      </c>
      <c r="H306" s="110">
        <f>IF(Oversikt!B613="",,IF(OR(G306=1,G306=2,G306=3),,RANK(F306,F$72:F$79,0)))</f>
        <v>0</v>
      </c>
      <c r="I306" s="22">
        <f>+'Final 2'!S613</f>
        <v>0</v>
      </c>
      <c r="J306" s="22">
        <f>+'Final 1'!R613</f>
        <v>0</v>
      </c>
      <c r="K306" s="35">
        <f>+'Ekstra runde'!L613</f>
        <v>0</v>
      </c>
    </row>
    <row r="307" spans="1:11" x14ac:dyDescent="0.2">
      <c r="A307" s="20">
        <f>+Oversikt!A614</f>
        <v>0</v>
      </c>
      <c r="B307" s="7">
        <f>+Oversikt!B614</f>
        <v>0</v>
      </c>
      <c r="C307">
        <f>+Oversikt!E614</f>
        <v>0</v>
      </c>
      <c r="D307" s="6">
        <f>+'Final 1'!L614</f>
        <v>0</v>
      </c>
      <c r="E307" s="15">
        <f>+'Final 2'!L614</f>
        <v>0</v>
      </c>
      <c r="F307" s="134">
        <f t="shared" si="10"/>
        <v>0</v>
      </c>
      <c r="G307" s="39" t="str">
        <f>IF(F307=LARGE($F$72:$F$79,1),1,IF(F307=LARGE($F$72:$F$79,2),2,IF(F307=LARGE($F$72:$F$79,3),3,"")))</f>
        <v/>
      </c>
      <c r="H307" s="110">
        <f>IF(Oversikt!B614="",,IF(OR(G307=1,G307=2,G307=3),,RANK(F307,F$72:F$79,0)))</f>
        <v>0</v>
      </c>
      <c r="I307" s="22">
        <f>+'Final 2'!S614</f>
        <v>0</v>
      </c>
      <c r="J307" s="22">
        <f>+'Final 1'!R614</f>
        <v>0</v>
      </c>
      <c r="K307" s="35">
        <f>+'Ekstra runde'!L614</f>
        <v>0</v>
      </c>
    </row>
    <row r="308" spans="1:11" x14ac:dyDescent="0.2">
      <c r="A308" s="20">
        <f>+Oversikt!A615</f>
        <v>0</v>
      </c>
      <c r="B308" s="7">
        <f>+Oversikt!B615</f>
        <v>0</v>
      </c>
      <c r="C308">
        <f>+Oversikt!E615</f>
        <v>0</v>
      </c>
      <c r="D308" s="6">
        <f>+'Final 1'!L615</f>
        <v>0</v>
      </c>
      <c r="E308" s="15">
        <f>+'Final 2'!L615</f>
        <v>0</v>
      </c>
      <c r="F308" s="134">
        <f t="shared" si="10"/>
        <v>0</v>
      </c>
      <c r="G308" s="39" t="str">
        <f>IF(F308=LARGE($F$72:$F$79,1),1,IF(F308=LARGE($F$72:$F$79,2),2,IF(F308=LARGE($F$72:$F$79,3),3,"")))</f>
        <v/>
      </c>
      <c r="H308" s="110">
        <f>IF(Oversikt!B615="",,IF(OR(G308=1,G308=2,G308=3),,RANK(F308,F$72:F$79,0)))</f>
        <v>0</v>
      </c>
      <c r="I308" s="22">
        <f>+'Final 2'!S615</f>
        <v>0</v>
      </c>
      <c r="J308" s="22">
        <f>+'Final 1'!R615</f>
        <v>0</v>
      </c>
      <c r="K308" s="35">
        <f>+'Ekstra runde'!L615</f>
        <v>0</v>
      </c>
    </row>
    <row r="309" spans="1:11" x14ac:dyDescent="0.2">
      <c r="A309" s="20">
        <f>+Oversikt!A616</f>
        <v>0</v>
      </c>
      <c r="B309" s="7">
        <f>+Oversikt!B616</f>
        <v>0</v>
      </c>
      <c r="C309">
        <f>+Oversikt!E616</f>
        <v>0</v>
      </c>
      <c r="D309" s="6">
        <f>+'Final 1'!L616</f>
        <v>0</v>
      </c>
      <c r="E309" s="15">
        <f>+'Final 2'!L616</f>
        <v>0</v>
      </c>
      <c r="F309" s="134">
        <f t="shared" si="10"/>
        <v>0</v>
      </c>
      <c r="G309" s="39" t="str">
        <f>IF(F309=LARGE($F$72:$F$79,1),1,IF(F309=LARGE($F$72:$F$79,2),2,IF(F309=LARGE($F$72:$F$79,3),3,"")))</f>
        <v/>
      </c>
      <c r="H309" s="110">
        <f>IF(Oversikt!B616="",,IF(OR(G309=1,G309=2,G309=3),,RANK(F309,F$72:F$79,0)))</f>
        <v>0</v>
      </c>
      <c r="I309" s="22">
        <f>+'Final 2'!S616</f>
        <v>0</v>
      </c>
      <c r="J309" s="22">
        <f>+'Final 1'!R616</f>
        <v>0</v>
      </c>
      <c r="K309" s="35">
        <f>+'Ekstra runde'!L616</f>
        <v>0</v>
      </c>
    </row>
    <row r="310" spans="1:11" x14ac:dyDescent="0.2">
      <c r="A310" s="20">
        <f>+Oversikt!A617</f>
        <v>0</v>
      </c>
      <c r="B310" s="7">
        <f>+Oversikt!B617</f>
        <v>0</v>
      </c>
      <c r="C310">
        <f>+Oversikt!E617</f>
        <v>0</v>
      </c>
      <c r="D310" s="6">
        <f>+'Final 1'!L617</f>
        <v>0</v>
      </c>
      <c r="E310" s="15">
        <f>+'Final 2'!L617</f>
        <v>0</v>
      </c>
      <c r="F310" s="134">
        <f t="shared" si="10"/>
        <v>0</v>
      </c>
      <c r="G310" s="39" t="str">
        <f>IF(F310=LARGE($F$72:$F$79,1),1,IF(F310=LARGE($F$72:$F$79,2),2,IF(F310=LARGE($F$72:$F$79,3),3,"")))</f>
        <v/>
      </c>
      <c r="H310" s="110">
        <f>IF(Oversikt!B617="",,IF(OR(G310=1,G310=2,G310=3),,RANK(F310,F$72:F$79,0)))</f>
        <v>0</v>
      </c>
      <c r="I310" s="22">
        <f>+'Final 2'!S617</f>
        <v>0</v>
      </c>
      <c r="J310" s="22">
        <f>+'Final 1'!R617</f>
        <v>0</v>
      </c>
      <c r="K310" s="35">
        <f>+'Ekstra runde'!L617</f>
        <v>0</v>
      </c>
    </row>
    <row r="311" spans="1:11" x14ac:dyDescent="0.2">
      <c r="A311" s="20">
        <f>+Oversikt!A618</f>
        <v>0</v>
      </c>
      <c r="B311" s="7">
        <f>+Oversikt!B618</f>
        <v>0</v>
      </c>
      <c r="C311">
        <f>+Oversikt!E618</f>
        <v>0</v>
      </c>
      <c r="D311" s="6">
        <f>+'Final 1'!L618</f>
        <v>0</v>
      </c>
      <c r="E311" s="15">
        <f>+'Final 2'!L618</f>
        <v>0</v>
      </c>
      <c r="F311" s="134">
        <f t="shared" si="10"/>
        <v>0</v>
      </c>
      <c r="G311" s="39" t="str">
        <f>IF(F311=LARGE($F$72:$F$79,1),1,IF(F311=LARGE($F$72:$F$79,2),2,IF(F311=LARGE($F$72:$F$79,3),3,"")))</f>
        <v/>
      </c>
      <c r="H311" s="110">
        <f>IF(Oversikt!B618="",,IF(OR(G311=1,G311=2,G311=3),,RANK(F311,F$72:F$79,0)))</f>
        <v>0</v>
      </c>
      <c r="I311" s="22">
        <f>+'Final 2'!S618</f>
        <v>0</v>
      </c>
      <c r="J311" s="22">
        <f>+'Final 1'!R618</f>
        <v>0</v>
      </c>
      <c r="K311" s="35">
        <f>+'Ekstra runde'!L618</f>
        <v>0</v>
      </c>
    </row>
  </sheetData>
  <sortState ref="A166:O168">
    <sortCondition ref="K166:K168"/>
  </sortState>
  <customSheetViews>
    <customSheetView guid="{A07730C9-F9E4-43E3-BC87-504D106408A2}" showRowCol="0" zeroValues="0" fitToPage="1" printArea="1" showRuler="0">
      <pane xSplit="2" ySplit="3" topLeftCell="C4" activePane="bottomRight" state="frozen"/>
      <selection pane="bottomRight" activeCell="B4" sqref="B4"/>
      <pageMargins left="0.78740157499999996" right="0.6" top="0.984251969" bottom="0.78" header="0.5" footer="0.5"/>
      <printOptions gridLines="1"/>
      <pageSetup paperSize="9" scale="95" fitToHeight="4" orientation="landscape" verticalDpi="360" r:id="rId1"/>
      <headerFooter alignWithMargins="0">
        <oddHeader>&amp;A</oddHeader>
        <oddFooter>Side &amp;P</oddFooter>
      </headerFooter>
    </customSheetView>
  </customSheetViews>
  <mergeCells count="1">
    <mergeCell ref="G1:H1"/>
  </mergeCells>
  <phoneticPr fontId="0" type="noConversion"/>
  <printOptions gridLines="1" gridLinesSet="0"/>
  <pageMargins left="0.78740157499999996" right="0.6" top="0.984251969" bottom="0.78" header="0.5" footer="0.5"/>
  <pageSetup paperSize="9" scale="53" fitToHeight="4" orientation="landscape" verticalDpi="360" r:id="rId2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R650"/>
  <sheetViews>
    <sheetView showRowColHeaders="0" showZeros="0" zoomScale="250" zoomScaleNormal="250" workbookViewId="0">
      <pane xSplit="2" ySplit="2" topLeftCell="J113" activePane="bottomRight" state="frozen"/>
      <selection activeCell="A289" sqref="A289:IV289"/>
      <selection pane="topRight" activeCell="A289" sqref="A289:IV289"/>
      <selection pane="bottomLeft" activeCell="A289" sqref="A289:IV289"/>
      <selection pane="bottomRight" activeCell="N378" sqref="N378"/>
    </sheetView>
  </sheetViews>
  <sheetFormatPr baseColWidth="10" defaultColWidth="11.42578125" defaultRowHeight="12.75" x14ac:dyDescent="0.2"/>
  <cols>
    <col min="1" max="1" width="3.5703125" style="20" customWidth="1"/>
    <col min="2" max="2" width="23.7109375" style="16" customWidth="1"/>
    <col min="3" max="3" width="15.7109375" style="16" hidden="1" customWidth="1"/>
    <col min="4" max="4" width="12.5703125" style="17" hidden="1" customWidth="1"/>
    <col min="5" max="5" width="4.85546875" style="32" customWidth="1"/>
    <col min="6" max="8" width="4.85546875" style="33" customWidth="1"/>
    <col min="9" max="9" width="4.85546875" style="137" customWidth="1"/>
    <col min="10" max="10" width="4.85546875" style="33" customWidth="1"/>
    <col min="11" max="11" width="4.85546875" style="34" customWidth="1"/>
    <col min="12" max="12" width="6" style="133" customWidth="1"/>
    <col min="13" max="13" width="5.42578125" style="56" customWidth="1"/>
    <col min="14" max="14" width="5.42578125" style="33" customWidth="1"/>
    <col min="15" max="15" width="3.5703125" style="19" customWidth="1"/>
    <col min="16" max="17" width="5.42578125" style="19" customWidth="1"/>
    <col min="18" max="18" width="5.42578125" style="20" customWidth="1"/>
    <col min="19" max="256" width="9.140625" customWidth="1"/>
  </cols>
  <sheetData>
    <row r="1" spans="1:18" s="69" customFormat="1" x14ac:dyDescent="0.2">
      <c r="A1" s="68" t="str">
        <f>+Oversikt!A1</f>
        <v>Nr</v>
      </c>
      <c r="B1" s="69" t="str">
        <f>+Oversikt!B1</f>
        <v>Utøvere - Ring X</v>
      </c>
      <c r="C1" s="69" t="s">
        <v>1</v>
      </c>
      <c r="D1" s="70" t="s">
        <v>14</v>
      </c>
      <c r="E1" s="59" t="s">
        <v>13</v>
      </c>
      <c r="F1" s="60"/>
      <c r="G1" s="71"/>
      <c r="H1" s="71"/>
      <c r="I1" s="142"/>
      <c r="J1" s="60"/>
      <c r="K1" s="61"/>
      <c r="L1" s="120" t="s">
        <v>5</v>
      </c>
      <c r="M1" s="62"/>
      <c r="N1" s="60" t="s">
        <v>62</v>
      </c>
      <c r="O1" s="72"/>
      <c r="P1" s="72" t="s">
        <v>15</v>
      </c>
      <c r="Q1" s="72" t="s">
        <v>16</v>
      </c>
      <c r="R1" s="68" t="s">
        <v>17</v>
      </c>
    </row>
    <row r="2" spans="1:18" s="74" customFormat="1" ht="13.5" thickBot="1" x14ac:dyDescent="0.25">
      <c r="A2" s="73">
        <f>+Oversikt!A2</f>
        <v>0</v>
      </c>
      <c r="B2" s="135" t="s">
        <v>65</v>
      </c>
      <c r="D2" s="75"/>
      <c r="E2" s="73">
        <v>1</v>
      </c>
      <c r="F2" s="73">
        <v>2</v>
      </c>
      <c r="G2" s="73">
        <v>3</v>
      </c>
      <c r="H2" s="73">
        <v>4</v>
      </c>
      <c r="I2" s="73">
        <v>5</v>
      </c>
      <c r="J2" s="73">
        <v>6</v>
      </c>
      <c r="K2" s="147">
        <v>7</v>
      </c>
      <c r="L2" s="121" t="s">
        <v>11</v>
      </c>
      <c r="M2" s="66" t="s">
        <v>6</v>
      </c>
      <c r="N2" s="67" t="s">
        <v>68</v>
      </c>
      <c r="O2" s="76"/>
      <c r="P2" s="76"/>
      <c r="Q2" s="76"/>
      <c r="R2" s="73" t="s">
        <v>11</v>
      </c>
    </row>
    <row r="3" spans="1:18" ht="20.25" customHeight="1" x14ac:dyDescent="0.2">
      <c r="A3" s="21" t="str">
        <f>+Oversikt!A3</f>
        <v>Barn, Gutter cup</v>
      </c>
      <c r="B3" s="148"/>
      <c r="C3" s="40"/>
      <c r="D3" s="41"/>
      <c r="E3" s="191" t="str">
        <f>IF(O3&gt;5,IF(O3&gt;16,"50% til 2. runde!",IF(O3&gt;12,"8 til 2. runde","5 til finalen")),"Direkte til finale!")</f>
        <v>Direkte til finale!</v>
      </c>
      <c r="F3" s="191"/>
      <c r="G3" s="191"/>
      <c r="H3" s="191"/>
      <c r="I3" s="191"/>
      <c r="J3" s="43"/>
      <c r="K3" s="44"/>
      <c r="L3" s="132"/>
      <c r="M3" s="55"/>
      <c r="N3" s="43"/>
      <c r="O3" s="136">
        <f>25-COUNTBLANK(Oversikt!B4:'Oversikt'!B28)</f>
        <v>0</v>
      </c>
      <c r="P3" s="37"/>
      <c r="Q3" s="37"/>
      <c r="R3" s="37"/>
    </row>
    <row r="4" spans="1:18" x14ac:dyDescent="0.2">
      <c r="A4" s="20">
        <f>+Oversikt!A4</f>
        <v>1</v>
      </c>
      <c r="B4" s="16" t="str">
        <f>IF(O$3&lt;6,"",Oversikt!B4)</f>
        <v/>
      </c>
      <c r="C4" s="16" t="str">
        <f>IF(Oversikt!E4="","",Oversikt!E4)</f>
        <v/>
      </c>
      <c r="D4" s="17" t="str">
        <f>IF(Oversikt!B4="","",VLOOKUP(Oversikt!#REF!,Mønster!$A$4:$B$21,2))</f>
        <v/>
      </c>
      <c r="L4" s="133">
        <f>IF(B4="",,IF(Dommere!$C$12&gt;4,ROUND(SUM(E4:K4)-P4-Q4,1)/(Dommere!$C$12-2),(SUM(E4:K4)/Dommere!$C$12)))</f>
        <v>0</v>
      </c>
      <c r="M4" s="56">
        <f t="shared" ref="M4:M28" si="0">IF(L4=0,,RANK(L4,L$4:L$28,0))</f>
        <v>0</v>
      </c>
      <c r="P4" s="19">
        <f t="shared" ref="P4:P28" si="1">MAX(E4:K4)</f>
        <v>0</v>
      </c>
      <c r="Q4" s="19">
        <f t="shared" ref="Q4:Q28" si="2">MIN(E4:K4)</f>
        <v>0</v>
      </c>
      <c r="R4" s="19">
        <f t="shared" ref="R4:R28" si="3">SUM(E4:K4)</f>
        <v>0</v>
      </c>
    </row>
    <row r="5" spans="1:18" x14ac:dyDescent="0.2">
      <c r="A5" s="20">
        <f>+Oversikt!A5</f>
        <v>2</v>
      </c>
      <c r="B5" s="16" t="str">
        <f>IF(O$3&lt;6,"",Oversikt!B5)</f>
        <v/>
      </c>
      <c r="C5" s="16" t="str">
        <f>IF(Oversikt!E5="","",Oversikt!E5)</f>
        <v/>
      </c>
      <c r="D5" s="17" t="str">
        <f>IF(Oversikt!B5="","",VLOOKUP(Oversikt!#REF!,Mønster!$A$4:$B$21,2))</f>
        <v/>
      </c>
      <c r="L5" s="133">
        <f>IF(B5="",,IF(Dommere!$C$12&gt;4,ROUND(SUM(E5:K5)-P5-Q5,1)/(Dommere!$C$12-2),(SUM(E5:K5)/Dommere!$C$12)))</f>
        <v>0</v>
      </c>
      <c r="M5" s="56">
        <f t="shared" si="0"/>
        <v>0</v>
      </c>
      <c r="P5" s="19">
        <f t="shared" si="1"/>
        <v>0</v>
      </c>
      <c r="Q5" s="19">
        <f t="shared" si="2"/>
        <v>0</v>
      </c>
      <c r="R5" s="19">
        <f t="shared" si="3"/>
        <v>0</v>
      </c>
    </row>
    <row r="6" spans="1:18" x14ac:dyDescent="0.2">
      <c r="A6" s="20">
        <f>+Oversikt!A6</f>
        <v>3</v>
      </c>
      <c r="B6" s="16" t="str">
        <f>IF(O$3&lt;6,"",Oversikt!B6)</f>
        <v/>
      </c>
      <c r="C6" s="16" t="str">
        <f>IF(Oversikt!E6="","",Oversikt!E6)</f>
        <v/>
      </c>
      <c r="D6" s="17" t="str">
        <f>IF(Oversikt!B6="","",VLOOKUP(Oversikt!#REF!,Mønster!$A$4:$B$21,2))</f>
        <v/>
      </c>
      <c r="L6" s="133">
        <f>IF(B6="",,IF(Dommere!$C$12&gt;4,ROUND(SUM(E6:K6)-P6-Q6,1)/(Dommere!$C$12-2),(SUM(E6:K6)/Dommere!$C$12)))</f>
        <v>0</v>
      </c>
      <c r="M6" s="56">
        <f t="shared" si="0"/>
        <v>0</v>
      </c>
      <c r="P6" s="19">
        <f t="shared" si="1"/>
        <v>0</v>
      </c>
      <c r="Q6" s="19">
        <f t="shared" si="2"/>
        <v>0</v>
      </c>
      <c r="R6" s="19">
        <f t="shared" si="3"/>
        <v>0</v>
      </c>
    </row>
    <row r="7" spans="1:18" x14ac:dyDescent="0.2">
      <c r="A7" s="20">
        <f>+Oversikt!A7</f>
        <v>4</v>
      </c>
      <c r="B7" s="16" t="str">
        <f>IF(O$3&lt;6,"",Oversikt!B7)</f>
        <v/>
      </c>
      <c r="C7" s="16" t="str">
        <f>IF(Oversikt!E7="","",Oversikt!E7)</f>
        <v/>
      </c>
      <c r="D7" s="17" t="str">
        <f>IF(Oversikt!B7="","",VLOOKUP(Oversikt!#REF!,Mønster!$A$4:$B$21,2))</f>
        <v/>
      </c>
      <c r="L7" s="133">
        <f>IF(B7="",,IF(Dommere!$C$12&gt;4,ROUND(SUM(E7:K7)-P7-Q7,1)/(Dommere!$C$12-2),(SUM(E7:K7)/Dommere!$C$12)))</f>
        <v>0</v>
      </c>
      <c r="M7" s="56">
        <f t="shared" si="0"/>
        <v>0</v>
      </c>
      <c r="P7" s="19">
        <f t="shared" si="1"/>
        <v>0</v>
      </c>
      <c r="Q7" s="19">
        <f t="shared" si="2"/>
        <v>0</v>
      </c>
      <c r="R7" s="19">
        <f t="shared" si="3"/>
        <v>0</v>
      </c>
    </row>
    <row r="8" spans="1:18" x14ac:dyDescent="0.2">
      <c r="A8" s="20">
        <f>+Oversikt!A8</f>
        <v>5</v>
      </c>
      <c r="B8" s="16" t="str">
        <f>IF(O$3&lt;6,"",Oversikt!B8)</f>
        <v/>
      </c>
      <c r="C8" s="16" t="str">
        <f>IF(Oversikt!E8="","",Oversikt!E8)</f>
        <v/>
      </c>
      <c r="D8" s="17" t="str">
        <f>IF(Oversikt!B8="","",VLOOKUP(Oversikt!#REF!,Mønster!$A$4:$B$21,2))</f>
        <v/>
      </c>
      <c r="L8" s="133">
        <f>IF(B8="",,IF(Dommere!$C$12&gt;4,ROUND(SUM(E8:K8)-P8-Q8,1)/(Dommere!$C$12-2),(SUM(E8:K8)/Dommere!$C$12)))</f>
        <v>0</v>
      </c>
      <c r="M8" s="56">
        <f t="shared" si="0"/>
        <v>0</v>
      </c>
      <c r="P8" s="19">
        <f t="shared" si="1"/>
        <v>0</v>
      </c>
      <c r="Q8" s="19">
        <f t="shared" si="2"/>
        <v>0</v>
      </c>
      <c r="R8" s="19">
        <f t="shared" si="3"/>
        <v>0</v>
      </c>
    </row>
    <row r="9" spans="1:18" x14ac:dyDescent="0.2">
      <c r="A9" s="20">
        <f>+Oversikt!A9</f>
        <v>6</v>
      </c>
      <c r="B9" s="16" t="str">
        <f>IF(O$3&lt;6,"",Oversikt!B9)</f>
        <v/>
      </c>
      <c r="C9" s="16" t="str">
        <f>IF(Oversikt!E9="","",Oversikt!E9)</f>
        <v/>
      </c>
      <c r="D9" s="17" t="str">
        <f>IF(Oversikt!B9="","",VLOOKUP(Oversikt!#REF!,Mønster!$A$4:$B$21,2))</f>
        <v/>
      </c>
      <c r="L9" s="133">
        <f>IF(B9="",,IF(Dommere!$C$12&gt;4,ROUND(SUM(E9:K9)-P9-Q9,1)/(Dommere!$C$12-2),(SUM(E9:K9)/Dommere!$C$12)))</f>
        <v>0</v>
      </c>
      <c r="M9" s="56">
        <f t="shared" si="0"/>
        <v>0</v>
      </c>
      <c r="P9" s="19">
        <f t="shared" si="1"/>
        <v>0</v>
      </c>
      <c r="Q9" s="19">
        <f t="shared" si="2"/>
        <v>0</v>
      </c>
      <c r="R9" s="19">
        <f t="shared" si="3"/>
        <v>0</v>
      </c>
    </row>
    <row r="10" spans="1:18" x14ac:dyDescent="0.2">
      <c r="A10" s="20">
        <f>+Oversikt!A10</f>
        <v>7</v>
      </c>
      <c r="B10" s="16" t="str">
        <f>IF(O$3&lt;6,"",Oversikt!B10)</f>
        <v/>
      </c>
      <c r="C10" s="16" t="str">
        <f>IF(Oversikt!E10="","",Oversikt!E10)</f>
        <v/>
      </c>
      <c r="D10" s="17" t="str">
        <f>IF(Oversikt!B10="","",VLOOKUP(Oversikt!#REF!,Mønster!$A$4:$B$21,2))</f>
        <v/>
      </c>
      <c r="L10" s="133">
        <f>IF(B10="",,IF(Dommere!$C$12&gt;4,ROUND(SUM(E10:K10)-P10-Q10,1)/(Dommere!$C$12-2),(SUM(E10:K10)/Dommere!$C$12)))</f>
        <v>0</v>
      </c>
      <c r="M10" s="56">
        <f t="shared" si="0"/>
        <v>0</v>
      </c>
      <c r="P10" s="19">
        <f t="shared" si="1"/>
        <v>0</v>
      </c>
      <c r="Q10" s="19">
        <f t="shared" si="2"/>
        <v>0</v>
      </c>
      <c r="R10" s="19">
        <f t="shared" si="3"/>
        <v>0</v>
      </c>
    </row>
    <row r="11" spans="1:18" x14ac:dyDescent="0.2">
      <c r="A11" s="20">
        <f>+Oversikt!A11</f>
        <v>8</v>
      </c>
      <c r="B11" s="16" t="str">
        <f>IF(O$3&lt;6,"",Oversikt!B11)</f>
        <v/>
      </c>
      <c r="C11" s="16" t="str">
        <f>IF(Oversikt!E11="","",Oversikt!E11)</f>
        <v/>
      </c>
      <c r="D11" s="17" t="str">
        <f>IF(Oversikt!B11="","",VLOOKUP(Oversikt!#REF!,Mønster!$A$4:$B$21,2))</f>
        <v/>
      </c>
      <c r="L11" s="133">
        <f>IF(B11="",,IF(Dommere!$C$12&gt;4,ROUND(SUM(E11:K11)-P11-Q11,1)/(Dommere!$C$12-2),(SUM(E11:K11)/Dommere!$C$12)))</f>
        <v>0</v>
      </c>
      <c r="M11" s="56">
        <f t="shared" si="0"/>
        <v>0</v>
      </c>
      <c r="P11" s="19">
        <f t="shared" si="1"/>
        <v>0</v>
      </c>
      <c r="Q11" s="19">
        <f t="shared" si="2"/>
        <v>0</v>
      </c>
      <c r="R11" s="19">
        <f t="shared" si="3"/>
        <v>0</v>
      </c>
    </row>
    <row r="12" spans="1:18" x14ac:dyDescent="0.2">
      <c r="A12" s="20">
        <f>+Oversikt!A12</f>
        <v>9</v>
      </c>
      <c r="B12" s="16" t="str">
        <f>IF(O$3&lt;6,"",Oversikt!B12)</f>
        <v/>
      </c>
      <c r="C12" s="16" t="str">
        <f>IF(Oversikt!E12="","",Oversikt!E12)</f>
        <v/>
      </c>
      <c r="D12" s="17" t="str">
        <f>IF(Oversikt!B12="","",VLOOKUP(Oversikt!#REF!,Mønster!$A$4:$B$21,2))</f>
        <v/>
      </c>
      <c r="L12" s="133">
        <f>IF(B12="",,IF(Dommere!$C$12&gt;4,ROUND(SUM(E12:K12)-P12-Q12,1)/(Dommere!$C$12-2),(SUM(E12:K12)/Dommere!$C$12)))</f>
        <v>0</v>
      </c>
      <c r="M12" s="56">
        <f t="shared" si="0"/>
        <v>0</v>
      </c>
      <c r="P12" s="19">
        <f t="shared" si="1"/>
        <v>0</v>
      </c>
      <c r="Q12" s="19">
        <f t="shared" si="2"/>
        <v>0</v>
      </c>
      <c r="R12" s="19">
        <f t="shared" si="3"/>
        <v>0</v>
      </c>
    </row>
    <row r="13" spans="1:18" x14ac:dyDescent="0.2">
      <c r="A13" s="20">
        <f>+Oversikt!A13</f>
        <v>10</v>
      </c>
      <c r="B13" s="16" t="str">
        <f>IF(O$3&lt;6,"",Oversikt!B13)</f>
        <v/>
      </c>
      <c r="C13" s="16" t="str">
        <f>IF(Oversikt!E13="","",Oversikt!E13)</f>
        <v/>
      </c>
      <c r="D13" s="17" t="str">
        <f>IF(Oversikt!B13="","",VLOOKUP(Oversikt!#REF!,Mønster!$A$4:$B$21,2))</f>
        <v/>
      </c>
      <c r="L13" s="133">
        <f>IF(B13="",,IF(Dommere!$C$12&gt;4,ROUND(SUM(E13:K13)-P13-Q13,1)/(Dommere!$C$12-2),(SUM(E13:K13)/Dommere!$C$12)))</f>
        <v>0</v>
      </c>
      <c r="M13" s="56">
        <f t="shared" si="0"/>
        <v>0</v>
      </c>
      <c r="P13" s="19">
        <f t="shared" si="1"/>
        <v>0</v>
      </c>
      <c r="Q13" s="19">
        <f t="shared" si="2"/>
        <v>0</v>
      </c>
      <c r="R13" s="19">
        <f t="shared" si="3"/>
        <v>0</v>
      </c>
    </row>
    <row r="14" spans="1:18" x14ac:dyDescent="0.2">
      <c r="A14" s="20">
        <f>+Oversikt!A14</f>
        <v>11</v>
      </c>
      <c r="B14" s="16" t="str">
        <f>IF(O$3&lt;6,"",Oversikt!B14)</f>
        <v/>
      </c>
      <c r="C14" s="16" t="str">
        <f>IF(Oversikt!E14="","",Oversikt!E14)</f>
        <v/>
      </c>
      <c r="D14" s="17" t="str">
        <f>IF(Oversikt!B14="","",VLOOKUP(Oversikt!#REF!,Mønster!$A$4:$B$21,2))</f>
        <v/>
      </c>
      <c r="L14" s="133">
        <f>IF(B14="",,IF(Dommere!$C$12&gt;4,ROUND(SUM(E14:K14)-P14-Q14,1)/(Dommere!$C$12-2),(SUM(E14:K14)/Dommere!$C$12)))</f>
        <v>0</v>
      </c>
      <c r="M14" s="56">
        <f t="shared" si="0"/>
        <v>0</v>
      </c>
      <c r="P14" s="19">
        <f t="shared" si="1"/>
        <v>0</v>
      </c>
      <c r="Q14" s="19">
        <f t="shared" si="2"/>
        <v>0</v>
      </c>
      <c r="R14" s="19">
        <f t="shared" si="3"/>
        <v>0</v>
      </c>
    </row>
    <row r="15" spans="1:18" x14ac:dyDescent="0.2">
      <c r="A15" s="20">
        <f>+Oversikt!A15</f>
        <v>12</v>
      </c>
      <c r="B15" s="16" t="str">
        <f>IF(O$3&lt;6,"",Oversikt!B15)</f>
        <v/>
      </c>
      <c r="C15" s="16" t="str">
        <f>IF(Oversikt!E15="","",Oversikt!E15)</f>
        <v/>
      </c>
      <c r="D15" s="17" t="str">
        <f>IF(Oversikt!B15="","",VLOOKUP(Oversikt!#REF!,Mønster!$A$4:$B$21,2))</f>
        <v/>
      </c>
      <c r="L15" s="133">
        <f>IF(B15="",,IF(Dommere!$C$12&gt;4,ROUND(SUM(E15:K15)-P15-Q15,1)/(Dommere!$C$12-2),(SUM(E15:K15)/Dommere!$C$12)))</f>
        <v>0</v>
      </c>
      <c r="M15" s="56">
        <f t="shared" si="0"/>
        <v>0</v>
      </c>
      <c r="P15" s="19">
        <f t="shared" si="1"/>
        <v>0</v>
      </c>
      <c r="Q15" s="19">
        <f t="shared" si="2"/>
        <v>0</v>
      </c>
      <c r="R15" s="19">
        <f t="shared" si="3"/>
        <v>0</v>
      </c>
    </row>
    <row r="16" spans="1:18" x14ac:dyDescent="0.2">
      <c r="A16" s="20">
        <f>+Oversikt!A16</f>
        <v>13</v>
      </c>
      <c r="B16" s="16" t="str">
        <f>IF(O$3&lt;6,"",Oversikt!B16)</f>
        <v/>
      </c>
      <c r="C16" s="16" t="str">
        <f>IF(Oversikt!E16="","",Oversikt!E16)</f>
        <v/>
      </c>
      <c r="D16" s="17" t="str">
        <f>IF(Oversikt!B16="","",VLOOKUP(Oversikt!#REF!,Mønster!$A$4:$B$21,2))</f>
        <v/>
      </c>
      <c r="L16" s="133">
        <f>IF(B16="",,IF(Dommere!$C$12&gt;4,ROUND(SUM(E16:K16)-P16-Q16,1)/(Dommere!$C$12-2),(SUM(E16:K16)/Dommere!$C$12)))</f>
        <v>0</v>
      </c>
      <c r="M16" s="56">
        <f t="shared" si="0"/>
        <v>0</v>
      </c>
      <c r="P16" s="19">
        <f t="shared" si="1"/>
        <v>0</v>
      </c>
      <c r="Q16" s="19">
        <f t="shared" si="2"/>
        <v>0</v>
      </c>
      <c r="R16" s="19">
        <f t="shared" si="3"/>
        <v>0</v>
      </c>
    </row>
    <row r="17" spans="1:18" x14ac:dyDescent="0.2">
      <c r="A17" s="20">
        <f>+Oversikt!A17</f>
        <v>14</v>
      </c>
      <c r="B17" s="16" t="str">
        <f>IF(O$3&lt;6,"",Oversikt!B17)</f>
        <v/>
      </c>
      <c r="C17" s="16" t="str">
        <f>IF(Oversikt!E17="","",Oversikt!E17)</f>
        <v/>
      </c>
      <c r="D17" s="17" t="str">
        <f>IF(Oversikt!B17="","",VLOOKUP(Oversikt!#REF!,Mønster!$A$4:$B$21,2))</f>
        <v/>
      </c>
      <c r="L17" s="133">
        <f>IF(B17="",,IF(Dommere!$C$12&gt;4,ROUND(SUM(E17:K17)-P17-Q17,1)/(Dommere!$C$12-2),(SUM(E17:K17)/Dommere!$C$12)))</f>
        <v>0</v>
      </c>
      <c r="M17" s="56">
        <f t="shared" si="0"/>
        <v>0</v>
      </c>
      <c r="P17" s="19">
        <f t="shared" si="1"/>
        <v>0</v>
      </c>
      <c r="Q17" s="19">
        <f t="shared" si="2"/>
        <v>0</v>
      </c>
      <c r="R17" s="19">
        <f t="shared" si="3"/>
        <v>0</v>
      </c>
    </row>
    <row r="18" spans="1:18" x14ac:dyDescent="0.2">
      <c r="A18" s="20">
        <f>+Oversikt!A18</f>
        <v>15</v>
      </c>
      <c r="B18" s="16" t="str">
        <f>IF(O$3&lt;6,"",Oversikt!B18)</f>
        <v/>
      </c>
      <c r="C18" s="16" t="str">
        <f>IF(Oversikt!E18="","",Oversikt!E18)</f>
        <v/>
      </c>
      <c r="D18" s="17" t="str">
        <f>IF(Oversikt!B18="","",VLOOKUP(Oversikt!#REF!,Mønster!$A$4:$B$21,2))</f>
        <v/>
      </c>
      <c r="L18" s="133">
        <f>IF(B18="",,IF(Dommere!$C$12&gt;4,ROUND(SUM(E18:K18)-P18-Q18,1)/(Dommere!$C$12-2),(SUM(E18:K18)/Dommere!$C$12)))</f>
        <v>0</v>
      </c>
      <c r="M18" s="56">
        <f t="shared" si="0"/>
        <v>0</v>
      </c>
      <c r="P18" s="19">
        <f t="shared" si="1"/>
        <v>0</v>
      </c>
      <c r="Q18" s="19">
        <f t="shared" si="2"/>
        <v>0</v>
      </c>
      <c r="R18" s="19">
        <f t="shared" si="3"/>
        <v>0</v>
      </c>
    </row>
    <row r="19" spans="1:18" x14ac:dyDescent="0.2">
      <c r="A19" s="20">
        <f>+Oversikt!A19</f>
        <v>16</v>
      </c>
      <c r="B19" s="16" t="str">
        <f>IF(O$3&lt;6,"",Oversikt!B19)</f>
        <v/>
      </c>
      <c r="C19" s="16" t="str">
        <f>IF(Oversikt!E19="","",Oversikt!E19)</f>
        <v/>
      </c>
      <c r="D19" s="17" t="str">
        <f>IF(Oversikt!B19="","",VLOOKUP(Oversikt!#REF!,Mønster!$A$4:$B$21,2))</f>
        <v/>
      </c>
      <c r="L19" s="133">
        <f>IF(B19="",,IF(Dommere!$C$12&gt;4,ROUND(SUM(E19:K19)-P19-Q19,1)/(Dommere!$C$12-2),(SUM(E19:K19)/Dommere!$C$12)))</f>
        <v>0</v>
      </c>
      <c r="M19" s="56">
        <f t="shared" si="0"/>
        <v>0</v>
      </c>
      <c r="P19" s="19">
        <f t="shared" si="1"/>
        <v>0</v>
      </c>
      <c r="Q19" s="19">
        <f t="shared" si="2"/>
        <v>0</v>
      </c>
      <c r="R19" s="19">
        <f t="shared" si="3"/>
        <v>0</v>
      </c>
    </row>
    <row r="20" spans="1:18" x14ac:dyDescent="0.2">
      <c r="A20" s="20">
        <f>+Oversikt!A20</f>
        <v>17</v>
      </c>
      <c r="B20" s="16" t="str">
        <f>IF(O$3&lt;6,"",Oversikt!B20)</f>
        <v/>
      </c>
      <c r="C20" s="16" t="str">
        <f>IF(Oversikt!E20="","",Oversikt!E20)</f>
        <v/>
      </c>
      <c r="D20" s="17" t="str">
        <f>IF(Oversikt!B20="","",VLOOKUP(Oversikt!#REF!,Mønster!$A$4:$B$21,2))</f>
        <v/>
      </c>
      <c r="L20" s="133">
        <f>IF(B20="",,IF(Dommere!$C$12&gt;4,ROUND(SUM(E20:K20)-P20-Q20,1)/(Dommere!$C$12-2),(SUM(E20:K20)/Dommere!$C$12)))</f>
        <v>0</v>
      </c>
      <c r="M20" s="56">
        <f t="shared" si="0"/>
        <v>0</v>
      </c>
      <c r="P20" s="19">
        <f t="shared" si="1"/>
        <v>0</v>
      </c>
      <c r="Q20" s="19">
        <f t="shared" si="2"/>
        <v>0</v>
      </c>
      <c r="R20" s="19">
        <f t="shared" si="3"/>
        <v>0</v>
      </c>
    </row>
    <row r="21" spans="1:18" x14ac:dyDescent="0.2">
      <c r="A21" s="20">
        <f>+Oversikt!A21</f>
        <v>18</v>
      </c>
      <c r="B21" s="16" t="str">
        <f>IF(O$3&lt;6,"",Oversikt!B21)</f>
        <v/>
      </c>
      <c r="C21" s="16" t="str">
        <f>IF(Oversikt!E21="","",Oversikt!E21)</f>
        <v/>
      </c>
      <c r="D21" s="17" t="str">
        <f>IF(Oversikt!B21="","",VLOOKUP(Oversikt!#REF!,Mønster!$A$4:$B$21,2))</f>
        <v/>
      </c>
      <c r="L21" s="133">
        <f>IF(B21="",,IF(Dommere!$C$12&gt;4,ROUND(SUM(E21:K21)-P21-Q21,1)/(Dommere!$C$12-2),(SUM(E21:K21)/Dommere!$C$12)))</f>
        <v>0</v>
      </c>
      <c r="M21" s="56">
        <f t="shared" si="0"/>
        <v>0</v>
      </c>
      <c r="P21" s="19">
        <f t="shared" si="1"/>
        <v>0</v>
      </c>
      <c r="Q21" s="19">
        <f t="shared" si="2"/>
        <v>0</v>
      </c>
      <c r="R21" s="19">
        <f t="shared" si="3"/>
        <v>0</v>
      </c>
    </row>
    <row r="22" spans="1:18" x14ac:dyDescent="0.2">
      <c r="A22" s="20">
        <f>+Oversikt!A22</f>
        <v>19</v>
      </c>
      <c r="B22" s="16" t="str">
        <f>IF(O$3&lt;6,"",Oversikt!B22)</f>
        <v/>
      </c>
      <c r="C22" s="16" t="str">
        <f>IF(Oversikt!E22="","",Oversikt!E22)</f>
        <v/>
      </c>
      <c r="D22" s="17" t="str">
        <f>IF(Oversikt!B22="","",VLOOKUP(Oversikt!#REF!,Mønster!$A$4:$B$21,2))</f>
        <v/>
      </c>
      <c r="L22" s="133">
        <f>IF(B22="",,IF(Dommere!$C$12&gt;4,ROUND(SUM(E22:K22)-P22-Q22,1)/(Dommere!$C$12-2),(SUM(E22:K22)/Dommere!$C$12)))</f>
        <v>0</v>
      </c>
      <c r="M22" s="56">
        <f t="shared" si="0"/>
        <v>0</v>
      </c>
      <c r="P22" s="19">
        <f t="shared" si="1"/>
        <v>0</v>
      </c>
      <c r="Q22" s="19">
        <f t="shared" si="2"/>
        <v>0</v>
      </c>
      <c r="R22" s="19">
        <f t="shared" si="3"/>
        <v>0</v>
      </c>
    </row>
    <row r="23" spans="1:18" x14ac:dyDescent="0.2">
      <c r="A23" s="20">
        <f>+Oversikt!A23</f>
        <v>20</v>
      </c>
      <c r="B23" s="16" t="str">
        <f>IF(O$3&lt;6,"",Oversikt!B23)</f>
        <v/>
      </c>
      <c r="C23" s="16" t="str">
        <f>IF(Oversikt!E23="","",Oversikt!E23)</f>
        <v/>
      </c>
      <c r="D23" s="17" t="str">
        <f>IF(Oversikt!B23="","",VLOOKUP(Oversikt!#REF!,Mønster!$A$4:$B$21,2))</f>
        <v/>
      </c>
      <c r="L23" s="133">
        <f>IF(B23="",,IF(Dommere!$C$12&gt;4,ROUND(SUM(E23:K23)-P23-Q23,1)/(Dommere!$C$12-2),(SUM(E23:K23)/Dommere!$C$12)))</f>
        <v>0</v>
      </c>
      <c r="M23" s="56">
        <f t="shared" si="0"/>
        <v>0</v>
      </c>
      <c r="P23" s="19">
        <f t="shared" si="1"/>
        <v>0</v>
      </c>
      <c r="Q23" s="19">
        <f t="shared" si="2"/>
        <v>0</v>
      </c>
      <c r="R23" s="19">
        <f t="shared" si="3"/>
        <v>0</v>
      </c>
    </row>
    <row r="24" spans="1:18" x14ac:dyDescent="0.2">
      <c r="A24" s="20">
        <f>+Oversikt!A24</f>
        <v>21</v>
      </c>
      <c r="B24" s="16" t="str">
        <f>IF(O$3&lt;6,"",Oversikt!B24)</f>
        <v/>
      </c>
      <c r="C24" s="16" t="str">
        <f>IF(Oversikt!E24="","",Oversikt!E24)</f>
        <v/>
      </c>
      <c r="D24" s="17" t="str">
        <f>IF(Oversikt!B24="","",VLOOKUP(Oversikt!#REF!,Mønster!$A$4:$B$21,2))</f>
        <v/>
      </c>
      <c r="L24" s="133">
        <f>IF(B24="",,IF(Dommere!$C$12&gt;4,ROUND(SUM(E24:K24)-P24-Q24,1)/(Dommere!$C$12-2),(SUM(E24:K24)/Dommere!$C$12)))</f>
        <v>0</v>
      </c>
      <c r="M24" s="56">
        <f t="shared" si="0"/>
        <v>0</v>
      </c>
      <c r="P24" s="19">
        <f t="shared" si="1"/>
        <v>0</v>
      </c>
      <c r="Q24" s="19">
        <f t="shared" si="2"/>
        <v>0</v>
      </c>
      <c r="R24" s="19">
        <f t="shared" si="3"/>
        <v>0</v>
      </c>
    </row>
    <row r="25" spans="1:18" x14ac:dyDescent="0.2">
      <c r="A25" s="20">
        <f>+Oversikt!A25</f>
        <v>22</v>
      </c>
      <c r="B25" s="16" t="str">
        <f>IF(O$3&lt;6,"",Oversikt!B25)</f>
        <v/>
      </c>
      <c r="C25" s="16" t="str">
        <f>IF(Oversikt!E25="","",Oversikt!E25)</f>
        <v/>
      </c>
      <c r="D25" s="17" t="str">
        <f>IF(Oversikt!B25="","",VLOOKUP(Oversikt!#REF!,Mønster!$A$4:$B$21,2))</f>
        <v/>
      </c>
      <c r="L25" s="133">
        <f>IF(B25="",,IF(Dommere!$C$12&gt;4,ROUND(SUM(E25:K25)-P25-Q25,1)/(Dommere!$C$12-2),(SUM(E25:K25)/Dommere!$C$12)))</f>
        <v>0</v>
      </c>
      <c r="M25" s="56">
        <f t="shared" si="0"/>
        <v>0</v>
      </c>
      <c r="P25" s="19">
        <f t="shared" si="1"/>
        <v>0</v>
      </c>
      <c r="Q25" s="19">
        <f t="shared" si="2"/>
        <v>0</v>
      </c>
      <c r="R25" s="19">
        <f t="shared" si="3"/>
        <v>0</v>
      </c>
    </row>
    <row r="26" spans="1:18" x14ac:dyDescent="0.2">
      <c r="A26" s="20">
        <f>+Oversikt!A26</f>
        <v>23</v>
      </c>
      <c r="B26" s="16" t="str">
        <f>IF(O$3&lt;6,"",Oversikt!B26)</f>
        <v/>
      </c>
      <c r="C26" s="16" t="str">
        <f>IF(Oversikt!E26="","",Oversikt!E26)</f>
        <v/>
      </c>
      <c r="D26" s="17" t="str">
        <f>IF(Oversikt!B26="","",VLOOKUP(Oversikt!#REF!,Mønster!$A$4:$B$21,2))</f>
        <v/>
      </c>
      <c r="L26" s="133">
        <f>IF(B26="",,IF(Dommere!$C$12&gt;4,ROUND(SUM(E26:K26)-P26-Q26,1)/(Dommere!$C$12-2),(SUM(E26:K26)/Dommere!$C$12)))</f>
        <v>0</v>
      </c>
      <c r="M26" s="56">
        <f t="shared" si="0"/>
        <v>0</v>
      </c>
      <c r="P26" s="19">
        <f t="shared" si="1"/>
        <v>0</v>
      </c>
      <c r="Q26" s="19">
        <f t="shared" si="2"/>
        <v>0</v>
      </c>
      <c r="R26" s="19">
        <f t="shared" si="3"/>
        <v>0</v>
      </c>
    </row>
    <row r="27" spans="1:18" x14ac:dyDescent="0.2">
      <c r="A27" s="20">
        <f>+Oversikt!A27</f>
        <v>24</v>
      </c>
      <c r="B27" s="16" t="str">
        <f>IF(O$3&lt;6,"",Oversikt!B27)</f>
        <v/>
      </c>
      <c r="C27" s="16" t="str">
        <f>IF(Oversikt!E27="","",Oversikt!E27)</f>
        <v/>
      </c>
      <c r="D27" s="17" t="str">
        <f>IF(Oversikt!B27="","",VLOOKUP(Oversikt!#REF!,Mønster!$A$4:$B$21,2))</f>
        <v/>
      </c>
      <c r="L27" s="133">
        <f>IF(B27="",,IF(Dommere!$C$12&gt;4,ROUND(SUM(E27:K27)-P27-Q27,1)/(Dommere!$C$12-2),(SUM(E27:K27)/Dommere!$C$12)))</f>
        <v>0</v>
      </c>
      <c r="M27" s="56">
        <f t="shared" si="0"/>
        <v>0</v>
      </c>
      <c r="P27" s="19">
        <f t="shared" si="1"/>
        <v>0</v>
      </c>
      <c r="Q27" s="19">
        <f t="shared" si="2"/>
        <v>0</v>
      </c>
      <c r="R27" s="19">
        <f t="shared" si="3"/>
        <v>0</v>
      </c>
    </row>
    <row r="28" spans="1:18" x14ac:dyDescent="0.2">
      <c r="A28" s="20">
        <f>+Oversikt!A28</f>
        <v>25</v>
      </c>
      <c r="B28" s="16" t="str">
        <f>IF(O$3&lt;6,"",Oversikt!B28)</f>
        <v/>
      </c>
      <c r="C28" s="16" t="str">
        <f>IF(Oversikt!E28="","",Oversikt!E28)</f>
        <v/>
      </c>
      <c r="D28" s="17" t="str">
        <f>IF(Oversikt!B28="","",VLOOKUP(Oversikt!#REF!,Mønster!$A$4:$B$21,2))</f>
        <v/>
      </c>
      <c r="L28" s="133">
        <f>IF(B28="",,IF(Dommere!$C$12&gt;4,ROUND(SUM(E28:K28)-P28-Q28,1)/(Dommere!$C$12-2),(SUM(E28:K28)/Dommere!$C$12)))</f>
        <v>0</v>
      </c>
      <c r="M28" s="56">
        <f t="shared" si="0"/>
        <v>0</v>
      </c>
      <c r="P28" s="19">
        <f t="shared" si="1"/>
        <v>0</v>
      </c>
      <c r="Q28" s="19">
        <f t="shared" si="2"/>
        <v>0</v>
      </c>
      <c r="R28" s="19">
        <f t="shared" si="3"/>
        <v>0</v>
      </c>
    </row>
    <row r="29" spans="1:18" ht="21" customHeight="1" x14ac:dyDescent="0.2">
      <c r="A29" s="21" t="str">
        <f>+Oversikt!A29</f>
        <v>Barn, Jenter cup</v>
      </c>
      <c r="B29" s="149"/>
      <c r="D29" s="41"/>
      <c r="E29" s="191" t="str">
        <f>IF(O29&gt;5,IF(O29&gt;16,"50% til 2. runde!",IF(O29&gt;12,"8 til 2. runde","5 til finalen")),"Direkte til finale!")</f>
        <v>Direkte til finale!</v>
      </c>
      <c r="F29" s="191"/>
      <c r="G29" s="191"/>
      <c r="H29" s="191"/>
      <c r="I29" s="191"/>
      <c r="J29" s="138"/>
      <c r="K29" s="44"/>
      <c r="L29" s="139"/>
      <c r="M29" s="140"/>
      <c r="N29" s="138"/>
      <c r="O29" s="141">
        <f>25-COUNTBLANK(Oversikt!B30:'Oversikt'!B54)</f>
        <v>0</v>
      </c>
      <c r="P29" s="37"/>
      <c r="Q29" s="37"/>
      <c r="R29" s="37"/>
    </row>
    <row r="30" spans="1:18" x14ac:dyDescent="0.2">
      <c r="A30" s="20">
        <f>+Oversikt!A30</f>
        <v>1</v>
      </c>
      <c r="B30" s="16" t="str">
        <f>IF(O$29&lt;6,"",Oversikt!B30)</f>
        <v/>
      </c>
      <c r="C30" s="16" t="str">
        <f>IF(Oversikt!E30="","",Oversikt!E30)</f>
        <v/>
      </c>
      <c r="D30" s="17" t="str">
        <f>IF(Oversikt!B30="","",VLOOKUP(Oversikt!#REF!,Mønster!$A$4:$B$21,2))</f>
        <v/>
      </c>
      <c r="L30" s="133">
        <f>IF(B30="",,IF(Dommere!$C$12&gt;4,ROUND(SUM(E30:K30)-P30-Q30,1)/(Dommere!$C$12-2),(SUM(E30:K30)/Dommere!$C$12)))</f>
        <v>0</v>
      </c>
      <c r="M30" s="56">
        <f t="shared" ref="M30:M54" si="4">IF(L30=0,,RANK(L30,L$30:L$54,0))</f>
        <v>0</v>
      </c>
      <c r="N30" s="33" t="s">
        <v>57</v>
      </c>
      <c r="P30" s="19">
        <f t="shared" ref="P30:P54" si="5">MAX(E30:K30)</f>
        <v>0</v>
      </c>
      <c r="Q30" s="19">
        <f t="shared" ref="Q30:Q54" si="6">MIN(E30:K30)</f>
        <v>0</v>
      </c>
      <c r="R30" s="19">
        <f t="shared" ref="R30:R54" si="7">SUM(E30:K30)</f>
        <v>0</v>
      </c>
    </row>
    <row r="31" spans="1:18" x14ac:dyDescent="0.2">
      <c r="A31" s="20">
        <f>+Oversikt!A31</f>
        <v>2</v>
      </c>
      <c r="B31" s="16" t="str">
        <f>IF(O$29&lt;6,"",Oversikt!B31)</f>
        <v/>
      </c>
      <c r="C31" s="16" t="str">
        <f>IF(Oversikt!E31="","",Oversikt!E31)</f>
        <v/>
      </c>
      <c r="D31" s="17" t="str">
        <f>IF(Oversikt!B31="","",VLOOKUP(Oversikt!#REF!,Mønster!$A$4:$B$21,2))</f>
        <v/>
      </c>
      <c r="L31" s="133">
        <f>IF(B31="",,IF(Dommere!$C$12&gt;4,ROUND(SUM(E31:K31)-P31-Q31,1)/(Dommere!$C$12-2),(SUM(E31:K31)/Dommere!$C$12)))</f>
        <v>0</v>
      </c>
      <c r="M31" s="56">
        <f t="shared" si="4"/>
        <v>0</v>
      </c>
      <c r="N31" s="33" t="s">
        <v>57</v>
      </c>
      <c r="P31" s="19">
        <f t="shared" si="5"/>
        <v>0</v>
      </c>
      <c r="Q31" s="19">
        <f t="shared" si="6"/>
        <v>0</v>
      </c>
      <c r="R31" s="19">
        <f t="shared" si="7"/>
        <v>0</v>
      </c>
    </row>
    <row r="32" spans="1:18" x14ac:dyDescent="0.2">
      <c r="A32" s="20">
        <f>+Oversikt!A32</f>
        <v>3</v>
      </c>
      <c r="B32" s="16" t="str">
        <f>IF(O$29&lt;6,"",Oversikt!B32)</f>
        <v/>
      </c>
      <c r="C32" s="16" t="str">
        <f>IF(Oversikt!E32="","",Oversikt!E32)</f>
        <v/>
      </c>
      <c r="D32" s="17" t="str">
        <f>IF(Oversikt!B32="","",VLOOKUP(Oversikt!#REF!,Mønster!$A$4:$B$21,2))</f>
        <v/>
      </c>
      <c r="G32" s="33" t="s">
        <v>77</v>
      </c>
      <c r="L32" s="133">
        <f>IF(B32="",,IF(Dommere!$C$12&gt;4,ROUND(SUM(E32:K32)-P32-Q32,1)/(Dommere!$C$12-2),(SUM(E32:K32)/Dommere!$C$12)))</f>
        <v>0</v>
      </c>
      <c r="M32" s="56">
        <f t="shared" si="4"/>
        <v>0</v>
      </c>
      <c r="N32" s="33" t="s">
        <v>57</v>
      </c>
      <c r="P32" s="19">
        <f t="shared" si="5"/>
        <v>0</v>
      </c>
      <c r="Q32" s="19">
        <f t="shared" si="6"/>
        <v>0</v>
      </c>
      <c r="R32" s="19">
        <f t="shared" si="7"/>
        <v>0</v>
      </c>
    </row>
    <row r="33" spans="1:18" x14ac:dyDescent="0.2">
      <c r="A33" s="20">
        <f>+Oversikt!A33</f>
        <v>4</v>
      </c>
      <c r="B33" s="16" t="str">
        <f>IF(O$29&lt;6,"",Oversikt!B33)</f>
        <v/>
      </c>
      <c r="C33" s="16" t="str">
        <f>IF(Oversikt!E33="","",Oversikt!E33)</f>
        <v/>
      </c>
      <c r="D33" s="17" t="str">
        <f>IF(Oversikt!B33="","",VLOOKUP(Oversikt!#REF!,Mønster!$A$4:$B$21,2))</f>
        <v/>
      </c>
      <c r="G33" s="33" t="s">
        <v>78</v>
      </c>
      <c r="L33" s="133">
        <f>IF(B33="",,IF(Dommere!$C$12&gt;4,ROUND(SUM(E33:K33)-P33-Q33,1)/(Dommere!$C$12-2),(SUM(E33:K33)/Dommere!$C$12)))</f>
        <v>0</v>
      </c>
      <c r="M33" s="56">
        <f t="shared" si="4"/>
        <v>0</v>
      </c>
      <c r="N33" s="33" t="s">
        <v>57</v>
      </c>
      <c r="P33" s="19">
        <f t="shared" si="5"/>
        <v>0</v>
      </c>
      <c r="Q33" s="19">
        <f t="shared" si="6"/>
        <v>0</v>
      </c>
      <c r="R33" s="19">
        <f t="shared" si="7"/>
        <v>0</v>
      </c>
    </row>
    <row r="34" spans="1:18" x14ac:dyDescent="0.2">
      <c r="A34" s="20">
        <f>+Oversikt!A34</f>
        <v>5</v>
      </c>
      <c r="B34" s="16" t="str">
        <f>IF(O$29&lt;6,"",Oversikt!B34)</f>
        <v/>
      </c>
      <c r="C34" s="16" t="str">
        <f>IF(Oversikt!E34="","",Oversikt!E34)</f>
        <v/>
      </c>
      <c r="D34" s="17" t="str">
        <f>IF(Oversikt!B34="","",VLOOKUP(Oversikt!#REF!,Mønster!$A$4:$B$21,2))</f>
        <v/>
      </c>
      <c r="L34" s="133">
        <f>IF(B34="",,IF(Dommere!$C$12&gt;4,ROUND(SUM(E34:K34)-P34-Q34,1)/(Dommere!$C$12-2),(SUM(E34:K34)/Dommere!$C$12)))</f>
        <v>0</v>
      </c>
      <c r="M34" s="56">
        <f t="shared" si="4"/>
        <v>0</v>
      </c>
      <c r="N34" s="33" t="s">
        <v>57</v>
      </c>
      <c r="P34" s="19">
        <f t="shared" si="5"/>
        <v>0</v>
      </c>
      <c r="Q34" s="19">
        <f t="shared" si="6"/>
        <v>0</v>
      </c>
      <c r="R34" s="19">
        <f t="shared" si="7"/>
        <v>0</v>
      </c>
    </row>
    <row r="35" spans="1:18" x14ac:dyDescent="0.2">
      <c r="A35" s="20">
        <f>+Oversikt!A35</f>
        <v>6</v>
      </c>
      <c r="B35" s="16" t="str">
        <f>IF(O$29&lt;6,"",Oversikt!B35)</f>
        <v/>
      </c>
      <c r="C35" s="16" t="str">
        <f>IF(Oversikt!E35="","",Oversikt!E35)</f>
        <v/>
      </c>
      <c r="D35" s="17" t="str">
        <f>IF(Oversikt!B35="","",VLOOKUP(Oversikt!#REF!,Mønster!$A$4:$B$21,2))</f>
        <v/>
      </c>
      <c r="L35" s="133">
        <f>IF(B35="",,IF(Dommere!$C$12&gt;4,ROUND(SUM(E35:K35)-P35-Q35,1)/(Dommere!$C$12-2),(SUM(E35:K35)/Dommere!$C$12)))</f>
        <v>0</v>
      </c>
      <c r="M35" s="56">
        <f t="shared" si="4"/>
        <v>0</v>
      </c>
      <c r="N35" s="33" t="s">
        <v>57</v>
      </c>
      <c r="P35" s="19">
        <f t="shared" si="5"/>
        <v>0</v>
      </c>
      <c r="Q35" s="19">
        <f t="shared" si="6"/>
        <v>0</v>
      </c>
      <c r="R35" s="19">
        <f t="shared" si="7"/>
        <v>0</v>
      </c>
    </row>
    <row r="36" spans="1:18" x14ac:dyDescent="0.2">
      <c r="A36" s="20">
        <f>+Oversikt!A36</f>
        <v>7</v>
      </c>
      <c r="B36" s="16" t="str">
        <f>IF(O$29&lt;6,"",Oversikt!B36)</f>
        <v/>
      </c>
      <c r="C36" s="16" t="str">
        <f>IF(Oversikt!E36="","",Oversikt!E36)</f>
        <v/>
      </c>
      <c r="D36" s="17" t="str">
        <f>IF(Oversikt!B36="","",VLOOKUP(Oversikt!#REF!,Mønster!$A$4:$B$21,2))</f>
        <v/>
      </c>
      <c r="L36" s="133">
        <f>IF(B36="",,IF(Dommere!$C$12&gt;4,ROUND(SUM(E36:K36)-P36-Q36,1)/(Dommere!$C$12-2),(SUM(E36:K36)/Dommere!$C$12)))</f>
        <v>0</v>
      </c>
      <c r="M36" s="56">
        <f t="shared" si="4"/>
        <v>0</v>
      </c>
      <c r="P36" s="19">
        <f t="shared" si="5"/>
        <v>0</v>
      </c>
      <c r="Q36" s="19">
        <f t="shared" si="6"/>
        <v>0</v>
      </c>
      <c r="R36" s="19">
        <f t="shared" si="7"/>
        <v>0</v>
      </c>
    </row>
    <row r="37" spans="1:18" x14ac:dyDescent="0.2">
      <c r="A37" s="20">
        <f>+Oversikt!A37</f>
        <v>8</v>
      </c>
      <c r="B37" s="16" t="str">
        <f>IF(O$29&lt;6,"",Oversikt!B37)</f>
        <v/>
      </c>
      <c r="C37" s="16" t="str">
        <f>IF(Oversikt!E37="","",Oversikt!E37)</f>
        <v/>
      </c>
      <c r="D37" s="17" t="str">
        <f>IF(Oversikt!B37="","",VLOOKUP(Oversikt!#REF!,Mønster!$A$4:$B$21,2))</f>
        <v/>
      </c>
      <c r="L37" s="133">
        <f>IF(B37="",,IF(Dommere!$C$12&gt;4,ROUND(SUM(E37:K37)-P37-Q37,1)/(Dommere!$C$12-2),(SUM(E37:K37)/Dommere!$C$12)))</f>
        <v>0</v>
      </c>
      <c r="M37" s="56">
        <f t="shared" si="4"/>
        <v>0</v>
      </c>
      <c r="P37" s="19">
        <f t="shared" si="5"/>
        <v>0</v>
      </c>
      <c r="Q37" s="19">
        <f t="shared" si="6"/>
        <v>0</v>
      </c>
      <c r="R37" s="19">
        <f t="shared" si="7"/>
        <v>0</v>
      </c>
    </row>
    <row r="38" spans="1:18" x14ac:dyDescent="0.2">
      <c r="A38" s="20">
        <f>+Oversikt!A38</f>
        <v>9</v>
      </c>
      <c r="B38" s="16" t="str">
        <f>IF(O$29&lt;6,"",Oversikt!B38)</f>
        <v/>
      </c>
      <c r="C38" s="16" t="str">
        <f>IF(Oversikt!E38="","",Oversikt!E38)</f>
        <v/>
      </c>
      <c r="D38" s="17" t="str">
        <f>IF(Oversikt!B38="","",VLOOKUP(Oversikt!#REF!,Mønster!$A$4:$B$21,2))</f>
        <v/>
      </c>
      <c r="L38" s="133">
        <f>IF(B38="",,IF(Dommere!$C$12&gt;4,ROUND(SUM(E38:K38)-P38-Q38,1)/(Dommere!$C$12-2),(SUM(E38:K38)/Dommere!$C$12)))</f>
        <v>0</v>
      </c>
      <c r="M38" s="56">
        <f t="shared" si="4"/>
        <v>0</v>
      </c>
      <c r="P38" s="19">
        <f t="shared" si="5"/>
        <v>0</v>
      </c>
      <c r="Q38" s="19">
        <f t="shared" si="6"/>
        <v>0</v>
      </c>
      <c r="R38" s="19">
        <f t="shared" si="7"/>
        <v>0</v>
      </c>
    </row>
    <row r="39" spans="1:18" x14ac:dyDescent="0.2">
      <c r="A39" s="20">
        <f>+Oversikt!A39</f>
        <v>10</v>
      </c>
      <c r="B39" s="16" t="str">
        <f>IF(O$29&lt;6,"",Oversikt!B39)</f>
        <v/>
      </c>
      <c r="C39" s="16" t="str">
        <f>IF(Oversikt!E39="","",Oversikt!E39)</f>
        <v/>
      </c>
      <c r="D39" s="17" t="str">
        <f>IF(Oversikt!B39="","",VLOOKUP(Oversikt!#REF!,Mønster!$A$4:$B$21,2))</f>
        <v/>
      </c>
      <c r="L39" s="133">
        <f>IF(B39="",,IF(Dommere!$C$12&gt;4,ROUND(SUM(E39:K39)-P39-Q39,1)/(Dommere!$C$12-2),(SUM(E39:K39)/Dommere!$C$12)))</f>
        <v>0</v>
      </c>
      <c r="M39" s="56">
        <f t="shared" si="4"/>
        <v>0</v>
      </c>
      <c r="P39" s="19">
        <f t="shared" si="5"/>
        <v>0</v>
      </c>
      <c r="Q39" s="19">
        <f t="shared" si="6"/>
        <v>0</v>
      </c>
      <c r="R39" s="19">
        <f t="shared" si="7"/>
        <v>0</v>
      </c>
    </row>
    <row r="40" spans="1:18" x14ac:dyDescent="0.2">
      <c r="A40" s="20">
        <f>+Oversikt!A40</f>
        <v>11</v>
      </c>
      <c r="B40" s="16" t="str">
        <f>IF(O$29&lt;6,"",Oversikt!B40)</f>
        <v/>
      </c>
      <c r="C40" s="16" t="str">
        <f>IF(Oversikt!E40="","",Oversikt!E40)</f>
        <v/>
      </c>
      <c r="D40" s="17" t="str">
        <f>IF(Oversikt!B40="","",VLOOKUP(Oversikt!#REF!,Mønster!$A$4:$B$21,2))</f>
        <v/>
      </c>
      <c r="L40" s="133">
        <f>IF(B40="",,IF(Dommere!$C$12&gt;4,ROUND(SUM(E40:K40)-P40-Q40,1)/(Dommere!$C$12-2),(SUM(E40:K40)/Dommere!$C$12)))</f>
        <v>0</v>
      </c>
      <c r="M40" s="56">
        <f t="shared" si="4"/>
        <v>0</v>
      </c>
      <c r="P40" s="19">
        <f t="shared" si="5"/>
        <v>0</v>
      </c>
      <c r="Q40" s="19">
        <f t="shared" si="6"/>
        <v>0</v>
      </c>
      <c r="R40" s="19">
        <f t="shared" si="7"/>
        <v>0</v>
      </c>
    </row>
    <row r="41" spans="1:18" x14ac:dyDescent="0.2">
      <c r="A41" s="20">
        <f>+Oversikt!A41</f>
        <v>12</v>
      </c>
      <c r="B41" s="16" t="str">
        <f>IF(O$29&lt;6,"",Oversikt!B41)</f>
        <v/>
      </c>
      <c r="C41" s="16" t="str">
        <f>IF(Oversikt!E41="","",Oversikt!E41)</f>
        <v/>
      </c>
      <c r="D41" s="17" t="str">
        <f>IF(Oversikt!B41="","",VLOOKUP(Oversikt!#REF!,Mønster!$A$4:$B$21,2))</f>
        <v/>
      </c>
      <c r="L41" s="133">
        <f>IF(B41="",,IF(Dommere!$C$12&gt;4,ROUND(SUM(E41:K41)-P41-Q41,1)/(Dommere!$C$12-2),(SUM(E41:K41)/Dommere!$C$12)))</f>
        <v>0</v>
      </c>
      <c r="M41" s="56">
        <f t="shared" si="4"/>
        <v>0</v>
      </c>
      <c r="P41" s="19">
        <f t="shared" si="5"/>
        <v>0</v>
      </c>
      <c r="Q41" s="19">
        <f t="shared" si="6"/>
        <v>0</v>
      </c>
      <c r="R41" s="19">
        <f t="shared" si="7"/>
        <v>0</v>
      </c>
    </row>
    <row r="42" spans="1:18" x14ac:dyDescent="0.2">
      <c r="A42" s="20">
        <f>+Oversikt!A42</f>
        <v>13</v>
      </c>
      <c r="B42" s="16" t="str">
        <f>IF(O$29&lt;6,"",Oversikt!B42)</f>
        <v/>
      </c>
      <c r="C42" s="16" t="str">
        <f>IF(Oversikt!E42="","",Oversikt!E42)</f>
        <v/>
      </c>
      <c r="D42" s="17" t="str">
        <f>IF(Oversikt!B42="","",VLOOKUP(Oversikt!#REF!,Mønster!$A$4:$B$21,2))</f>
        <v/>
      </c>
      <c r="L42" s="133">
        <f>IF(B42="",,IF(Dommere!$C$12&gt;4,ROUND(SUM(E42:K42)-P42-Q42,1)/(Dommere!$C$12-2),(SUM(E42:K42)/Dommere!$C$12)))</f>
        <v>0</v>
      </c>
      <c r="M42" s="56">
        <f t="shared" si="4"/>
        <v>0</v>
      </c>
      <c r="P42" s="19">
        <f t="shared" si="5"/>
        <v>0</v>
      </c>
      <c r="Q42" s="19">
        <f t="shared" si="6"/>
        <v>0</v>
      </c>
      <c r="R42" s="19">
        <f t="shared" si="7"/>
        <v>0</v>
      </c>
    </row>
    <row r="43" spans="1:18" x14ac:dyDescent="0.2">
      <c r="A43" s="20">
        <f>+Oversikt!A43</f>
        <v>14</v>
      </c>
      <c r="B43" s="16" t="str">
        <f>IF(O$29&lt;6,"",Oversikt!B43)</f>
        <v/>
      </c>
      <c r="C43" s="16" t="str">
        <f>IF(Oversikt!E43="","",Oversikt!E43)</f>
        <v/>
      </c>
      <c r="D43" s="17" t="str">
        <f>IF(Oversikt!B43="","",VLOOKUP(Oversikt!#REF!,Mønster!$A$4:$B$21,2))</f>
        <v/>
      </c>
      <c r="L43" s="133">
        <f>IF(B43="",,IF(Dommere!$C$12&gt;4,ROUND(SUM(E43:K43)-P43-Q43,1)/(Dommere!$C$12-2),(SUM(E43:K43)/Dommere!$C$12)))</f>
        <v>0</v>
      </c>
      <c r="M43" s="56">
        <f t="shared" si="4"/>
        <v>0</v>
      </c>
      <c r="P43" s="19">
        <f t="shared" si="5"/>
        <v>0</v>
      </c>
      <c r="Q43" s="19">
        <f t="shared" si="6"/>
        <v>0</v>
      </c>
      <c r="R43" s="19">
        <f t="shared" si="7"/>
        <v>0</v>
      </c>
    </row>
    <row r="44" spans="1:18" x14ac:dyDescent="0.2">
      <c r="A44" s="20">
        <f>+Oversikt!A44</f>
        <v>15</v>
      </c>
      <c r="B44" s="16" t="str">
        <f>IF(O$29&lt;6,"",Oversikt!B44)</f>
        <v/>
      </c>
      <c r="C44" s="16" t="str">
        <f>IF(Oversikt!E44="","",Oversikt!E44)</f>
        <v/>
      </c>
      <c r="D44" s="17" t="str">
        <f>IF(Oversikt!B44="","",VLOOKUP(Oversikt!#REF!,Mønster!$A$4:$B$21,2))</f>
        <v/>
      </c>
      <c r="L44" s="133">
        <f>IF(B44="",,IF(Dommere!$C$12&gt;4,ROUND(SUM(E44:K44)-P44-Q44,1)/(Dommere!$C$12-2),(SUM(E44:K44)/Dommere!$C$12)))</f>
        <v>0</v>
      </c>
      <c r="M44" s="56">
        <f t="shared" si="4"/>
        <v>0</v>
      </c>
      <c r="P44" s="19">
        <f t="shared" si="5"/>
        <v>0</v>
      </c>
      <c r="Q44" s="19">
        <f t="shared" si="6"/>
        <v>0</v>
      </c>
      <c r="R44" s="19">
        <f t="shared" si="7"/>
        <v>0</v>
      </c>
    </row>
    <row r="45" spans="1:18" x14ac:dyDescent="0.2">
      <c r="A45" s="20">
        <f>+Oversikt!A45</f>
        <v>16</v>
      </c>
      <c r="B45" s="16" t="str">
        <f>IF(O$29&lt;6,"",Oversikt!B45)</f>
        <v/>
      </c>
      <c r="C45" s="16" t="str">
        <f>IF(Oversikt!E45="","",Oversikt!E45)</f>
        <v/>
      </c>
      <c r="D45" s="17" t="str">
        <f>IF(Oversikt!B45="","",VLOOKUP(Oversikt!#REF!,Mønster!$A$4:$B$21,2))</f>
        <v/>
      </c>
      <c r="L45" s="133">
        <f>IF(B45="",,IF(Dommere!$C$12&gt;4,ROUND(SUM(E45:K45)-P45-Q45,1)/(Dommere!$C$12-2),(SUM(E45:K45)/Dommere!$C$12)))</f>
        <v>0</v>
      </c>
      <c r="M45" s="56">
        <f t="shared" si="4"/>
        <v>0</v>
      </c>
      <c r="P45" s="19">
        <f t="shared" si="5"/>
        <v>0</v>
      </c>
      <c r="Q45" s="19">
        <f t="shared" si="6"/>
        <v>0</v>
      </c>
      <c r="R45" s="19">
        <f t="shared" si="7"/>
        <v>0</v>
      </c>
    </row>
    <row r="46" spans="1:18" x14ac:dyDescent="0.2">
      <c r="A46" s="20">
        <f>+Oversikt!A46</f>
        <v>17</v>
      </c>
      <c r="B46" s="16" t="str">
        <f>IF(O$29&lt;6,"",Oversikt!B46)</f>
        <v/>
      </c>
      <c r="C46" s="16" t="str">
        <f>IF(Oversikt!E46="","",Oversikt!E46)</f>
        <v/>
      </c>
      <c r="D46" s="17" t="str">
        <f>IF(Oversikt!B46="","",VLOOKUP(Oversikt!#REF!,Mønster!$A$4:$B$21,2))</f>
        <v/>
      </c>
      <c r="L46" s="133">
        <f>IF(B46="",,IF(Dommere!$C$12&gt;4,ROUND(SUM(E46:K46)-P46-Q46,1)/(Dommere!$C$12-2),(SUM(E46:K46)/Dommere!$C$12)))</f>
        <v>0</v>
      </c>
      <c r="M46" s="56">
        <f t="shared" si="4"/>
        <v>0</v>
      </c>
      <c r="P46" s="19">
        <f t="shared" si="5"/>
        <v>0</v>
      </c>
      <c r="Q46" s="19">
        <f t="shared" si="6"/>
        <v>0</v>
      </c>
      <c r="R46" s="19">
        <f t="shared" si="7"/>
        <v>0</v>
      </c>
    </row>
    <row r="47" spans="1:18" x14ac:dyDescent="0.2">
      <c r="A47" s="20">
        <f>+Oversikt!A47</f>
        <v>18</v>
      </c>
      <c r="B47" s="16" t="str">
        <f>IF(O$29&lt;6,"",Oversikt!B47)</f>
        <v/>
      </c>
      <c r="C47" s="16" t="str">
        <f>IF(Oversikt!E47="","",Oversikt!E47)</f>
        <v/>
      </c>
      <c r="D47" s="17" t="str">
        <f>IF(Oversikt!B47="","",VLOOKUP(Oversikt!#REF!,Mønster!$A$4:$B$21,2))</f>
        <v/>
      </c>
      <c r="L47" s="133">
        <f>IF(B47="",,IF(Dommere!$C$12&gt;4,ROUND(SUM(E47:K47)-P47-Q47,1)/(Dommere!$C$12-2),(SUM(E47:K47)/Dommere!$C$12)))</f>
        <v>0</v>
      </c>
      <c r="M47" s="56">
        <f t="shared" si="4"/>
        <v>0</v>
      </c>
      <c r="P47" s="19">
        <f t="shared" si="5"/>
        <v>0</v>
      </c>
      <c r="Q47" s="19">
        <f t="shared" si="6"/>
        <v>0</v>
      </c>
      <c r="R47" s="19">
        <f t="shared" si="7"/>
        <v>0</v>
      </c>
    </row>
    <row r="48" spans="1:18" x14ac:dyDescent="0.2">
      <c r="A48" s="20">
        <f>+Oversikt!A48</f>
        <v>19</v>
      </c>
      <c r="B48" s="16" t="str">
        <f>IF(O$29&lt;6,"",Oversikt!B48)</f>
        <v/>
      </c>
      <c r="C48" s="16" t="str">
        <f>IF(Oversikt!E48="","",Oversikt!E48)</f>
        <v/>
      </c>
      <c r="D48" s="17" t="str">
        <f>IF(Oversikt!B48="","",VLOOKUP(Oversikt!#REF!,Mønster!$A$4:$B$21,2))</f>
        <v/>
      </c>
      <c r="L48" s="133">
        <f>IF(B48="",,IF(Dommere!$C$12&gt;4,ROUND(SUM(E48:K48)-P48-Q48,1)/(Dommere!$C$12-2),(SUM(E48:K48)/Dommere!$C$12)))</f>
        <v>0</v>
      </c>
      <c r="M48" s="56">
        <f t="shared" si="4"/>
        <v>0</v>
      </c>
      <c r="P48" s="19">
        <f t="shared" si="5"/>
        <v>0</v>
      </c>
      <c r="Q48" s="19">
        <f t="shared" si="6"/>
        <v>0</v>
      </c>
      <c r="R48" s="19">
        <f t="shared" si="7"/>
        <v>0</v>
      </c>
    </row>
    <row r="49" spans="1:18" x14ac:dyDescent="0.2">
      <c r="A49" s="20">
        <f>+Oversikt!A49</f>
        <v>20</v>
      </c>
      <c r="B49" s="16" t="str">
        <f>IF(O$29&lt;6,"",Oversikt!B49)</f>
        <v/>
      </c>
      <c r="C49" s="16" t="str">
        <f>IF(Oversikt!E49="","",Oversikt!E49)</f>
        <v/>
      </c>
      <c r="D49" s="17" t="str">
        <f>IF(Oversikt!B49="","",VLOOKUP(Oversikt!#REF!,Mønster!$A$4:$B$21,2))</f>
        <v/>
      </c>
      <c r="L49" s="133">
        <f>IF(B49="",,IF(Dommere!$C$12&gt;4,ROUND(SUM(E49:K49)-P49-Q49,1)/(Dommere!$C$12-2),(SUM(E49:K49)/Dommere!$C$12)))</f>
        <v>0</v>
      </c>
      <c r="M49" s="56">
        <f t="shared" si="4"/>
        <v>0</v>
      </c>
      <c r="P49" s="19">
        <f t="shared" si="5"/>
        <v>0</v>
      </c>
      <c r="Q49" s="19">
        <f t="shared" si="6"/>
        <v>0</v>
      </c>
      <c r="R49" s="19">
        <f t="shared" si="7"/>
        <v>0</v>
      </c>
    </row>
    <row r="50" spans="1:18" x14ac:dyDescent="0.2">
      <c r="A50" s="20">
        <f>+Oversikt!A50</f>
        <v>21</v>
      </c>
      <c r="B50" s="16" t="str">
        <f>IF(O$29&lt;6,"",Oversikt!B50)</f>
        <v/>
      </c>
      <c r="C50" s="16" t="str">
        <f>IF(Oversikt!E50="","",Oversikt!E50)</f>
        <v/>
      </c>
      <c r="D50" s="17" t="str">
        <f>IF(Oversikt!B50="","",VLOOKUP(Oversikt!#REF!,Mønster!$A$4:$B$21,2))</f>
        <v/>
      </c>
      <c r="L50" s="133">
        <f>IF(B50="",,IF(Dommere!$C$12&gt;4,ROUND(SUM(E50:K50)-P50-Q50,1)/(Dommere!$C$12-2),(SUM(E50:K50)/Dommere!$C$12)))</f>
        <v>0</v>
      </c>
      <c r="M50" s="56">
        <f t="shared" si="4"/>
        <v>0</v>
      </c>
      <c r="P50" s="19">
        <f t="shared" si="5"/>
        <v>0</v>
      </c>
      <c r="Q50" s="19">
        <f t="shared" si="6"/>
        <v>0</v>
      </c>
      <c r="R50" s="19">
        <f t="shared" si="7"/>
        <v>0</v>
      </c>
    </row>
    <row r="51" spans="1:18" x14ac:dyDescent="0.2">
      <c r="A51" s="20">
        <f>+Oversikt!A51</f>
        <v>22</v>
      </c>
      <c r="B51" s="16" t="str">
        <f>IF(O$29&lt;6,"",Oversikt!B51)</f>
        <v/>
      </c>
      <c r="C51" s="16" t="str">
        <f>IF(Oversikt!E51="","",Oversikt!E51)</f>
        <v/>
      </c>
      <c r="D51" s="17" t="str">
        <f>IF(Oversikt!B51="","",VLOOKUP(Oversikt!#REF!,Mønster!$A$4:$B$21,2))</f>
        <v/>
      </c>
      <c r="L51" s="133">
        <f>IF(B51="",,IF(Dommere!$C$12&gt;4,ROUND(SUM(E51:K51)-P51-Q51,1)/(Dommere!$C$12-2),(SUM(E51:K51)/Dommere!$C$12)))</f>
        <v>0</v>
      </c>
      <c r="M51" s="56">
        <f t="shared" si="4"/>
        <v>0</v>
      </c>
      <c r="P51" s="19">
        <f t="shared" si="5"/>
        <v>0</v>
      </c>
      <c r="Q51" s="19">
        <f t="shared" si="6"/>
        <v>0</v>
      </c>
      <c r="R51" s="19">
        <f t="shared" si="7"/>
        <v>0</v>
      </c>
    </row>
    <row r="52" spans="1:18" x14ac:dyDescent="0.2">
      <c r="A52" s="20">
        <f>+Oversikt!A52</f>
        <v>23</v>
      </c>
      <c r="B52" s="16" t="str">
        <f>IF(O$29&lt;6,"",Oversikt!B52)</f>
        <v/>
      </c>
      <c r="C52" s="16" t="str">
        <f>IF(Oversikt!E52="","",Oversikt!E52)</f>
        <v/>
      </c>
      <c r="D52" s="17" t="str">
        <f>IF(Oversikt!B52="","",VLOOKUP(Oversikt!#REF!,Mønster!$A$4:$B$21,2))</f>
        <v/>
      </c>
      <c r="L52" s="133">
        <f>IF(B52="",,IF(Dommere!$C$12&gt;4,ROUND(SUM(E52:K52)-P52-Q52,1)/(Dommere!$C$12-2),(SUM(E52:K52)/Dommere!$C$12)))</f>
        <v>0</v>
      </c>
      <c r="M52" s="56">
        <f t="shared" si="4"/>
        <v>0</v>
      </c>
      <c r="P52" s="19">
        <f t="shared" si="5"/>
        <v>0</v>
      </c>
      <c r="Q52" s="19">
        <f t="shared" si="6"/>
        <v>0</v>
      </c>
      <c r="R52" s="19">
        <f t="shared" si="7"/>
        <v>0</v>
      </c>
    </row>
    <row r="53" spans="1:18" x14ac:dyDescent="0.2">
      <c r="A53" s="20">
        <f>+Oversikt!A53</f>
        <v>24</v>
      </c>
      <c r="B53" s="16" t="str">
        <f>IF(O$29&lt;6,"",Oversikt!B53)</f>
        <v/>
      </c>
      <c r="C53" s="16" t="str">
        <f>IF(Oversikt!E53="","",Oversikt!E53)</f>
        <v/>
      </c>
      <c r="D53" s="17" t="str">
        <f>IF(Oversikt!B53="","",VLOOKUP(Oversikt!#REF!,Mønster!$A$4:$B$21,2))</f>
        <v/>
      </c>
      <c r="L53" s="133">
        <f>IF(B53="",,IF(Dommere!$C$12&gt;4,ROUND(SUM(E53:K53)-P53-Q53,1)/(Dommere!$C$12-2),(SUM(E53:K53)/Dommere!$C$12)))</f>
        <v>0</v>
      </c>
      <c r="M53" s="56">
        <f t="shared" si="4"/>
        <v>0</v>
      </c>
      <c r="P53" s="19">
        <f t="shared" si="5"/>
        <v>0</v>
      </c>
      <c r="Q53" s="19">
        <f t="shared" si="6"/>
        <v>0</v>
      </c>
      <c r="R53" s="19">
        <f t="shared" si="7"/>
        <v>0</v>
      </c>
    </row>
    <row r="54" spans="1:18" x14ac:dyDescent="0.2">
      <c r="A54" s="20">
        <f>+Oversikt!A54</f>
        <v>25</v>
      </c>
      <c r="B54" s="16" t="str">
        <f>IF(O$29&lt;6,"",Oversikt!B54)</f>
        <v/>
      </c>
      <c r="C54" s="16" t="str">
        <f>IF(Oversikt!E54="","",Oversikt!E54)</f>
        <v/>
      </c>
      <c r="D54" s="17" t="str">
        <f>IF(Oversikt!B54="","",VLOOKUP(Oversikt!#REF!,Mønster!$A$4:$B$21,2))</f>
        <v/>
      </c>
      <c r="L54" s="133">
        <f>IF(B54="",,IF(Dommere!$C$12&gt;4,ROUND(SUM(E54:K54)-P54-Q54,1)/(Dommere!$C$12-2),(SUM(E54:K54)/Dommere!$C$12)))</f>
        <v>0</v>
      </c>
      <c r="M54" s="56">
        <f t="shared" si="4"/>
        <v>0</v>
      </c>
      <c r="P54" s="19">
        <f t="shared" si="5"/>
        <v>0</v>
      </c>
      <c r="Q54" s="19">
        <f t="shared" si="6"/>
        <v>0</v>
      </c>
      <c r="R54" s="19">
        <f t="shared" si="7"/>
        <v>0</v>
      </c>
    </row>
    <row r="55" spans="1:18" ht="21" customHeight="1" x14ac:dyDescent="0.2">
      <c r="A55" s="21" t="str">
        <f>+Oversikt!A55</f>
        <v>Klasse 100 - Ungdom - Jenter cup lav</v>
      </c>
      <c r="B55" s="149"/>
      <c r="D55" s="41"/>
      <c r="E55" s="191" t="str">
        <f>IF(O55&gt;5,IF(O55&gt;16,"50% til 2. runde!",IF(O55&gt;12,"8 til 2. runde","5 til finalen")),"Direkte til finale!")</f>
        <v>5 til finalen</v>
      </c>
      <c r="F55" s="191"/>
      <c r="G55" s="191"/>
      <c r="H55" s="191"/>
      <c r="I55" s="191"/>
      <c r="J55" s="138"/>
      <c r="K55" s="44"/>
      <c r="L55" s="139"/>
      <c r="M55" s="140"/>
      <c r="N55" s="138"/>
      <c r="O55" s="141">
        <f>25-COUNTBLANK(Oversikt!B56:'Oversikt'!B80)</f>
        <v>8</v>
      </c>
      <c r="P55" s="37"/>
      <c r="Q55" s="37"/>
      <c r="R55" s="37"/>
    </row>
    <row r="56" spans="1:18" x14ac:dyDescent="0.2">
      <c r="A56" s="20">
        <f>+Oversikt!A56</f>
        <v>1</v>
      </c>
      <c r="B56" s="16" t="str">
        <f>IF(O$55&lt;6,"",Oversikt!B56)</f>
        <v>Bibian Eriksen</v>
      </c>
      <c r="C56" s="16" t="str">
        <f>IF(Oversikt!E56="","",Oversikt!E56)</f>
        <v>Hwa Rang Team Drammen</v>
      </c>
      <c r="D56" s="17" t="e">
        <f>IF(Oversikt!B56="","",VLOOKUP(Oversikt!#REF!,Mønster!$A$4:$B$21,2))</f>
        <v>#REF!</v>
      </c>
      <c r="E56" s="32">
        <v>5.9</v>
      </c>
      <c r="F56" s="33">
        <v>5.9</v>
      </c>
      <c r="G56" s="33">
        <v>6.1</v>
      </c>
      <c r="L56" s="133">
        <f>IF(B56="",,IF(Dommere!$C$12&gt;4,ROUND(SUM(E56:K56)-P56-Q56,1)/(Dommere!$C$12-2),(SUM(E56:K56)/Dommere!$C$12)))</f>
        <v>5.9666666666666659</v>
      </c>
      <c r="M56" s="56">
        <f t="shared" ref="M56:M80" si="8">IF(L56=0,,RANK(L56,L$56:L$80,0))</f>
        <v>7</v>
      </c>
      <c r="P56" s="19">
        <f t="shared" ref="P56:P80" si="9">MAX(E56:K56)</f>
        <v>6.1</v>
      </c>
      <c r="Q56" s="19">
        <f t="shared" ref="Q56:Q80" si="10">MIN(E56:K56)</f>
        <v>5.9</v>
      </c>
      <c r="R56" s="19">
        <f t="shared" ref="R56:R80" si="11">SUM(E56:K56)</f>
        <v>17.899999999999999</v>
      </c>
    </row>
    <row r="57" spans="1:18" x14ac:dyDescent="0.2">
      <c r="A57" s="20">
        <f>+Oversikt!A57</f>
        <v>2</v>
      </c>
      <c r="B57" s="16" t="str">
        <f>IF(O$55&lt;6,"",Oversikt!B57)</f>
        <v xml:space="preserve">Ayla Bonsak </v>
      </c>
      <c r="C57" s="16" t="str">
        <f>IF(Oversikt!E57="","",Oversikt!E57)</f>
        <v>Hamar Taekwondo Klubb</v>
      </c>
      <c r="D57" s="17" t="e">
        <f>IF(Oversikt!B57="","",VLOOKUP(Oversikt!#REF!,Mønster!$A$4:$B$21,2))</f>
        <v>#REF!</v>
      </c>
      <c r="E57" s="32">
        <v>6.2</v>
      </c>
      <c r="F57" s="33">
        <v>6.1</v>
      </c>
      <c r="G57" s="33">
        <v>6.3</v>
      </c>
      <c r="L57" s="133">
        <f>IF(B57="",,IF(Dommere!$C$12&gt;4,ROUND(SUM(E57:K57)-P57-Q57,1)/(Dommere!$C$12-2),(SUM(E57:K57)/Dommere!$C$12)))</f>
        <v>6.2</v>
      </c>
      <c r="M57" s="56">
        <f t="shared" si="8"/>
        <v>5</v>
      </c>
      <c r="N57" s="33" t="s">
        <v>57</v>
      </c>
      <c r="P57" s="19">
        <f t="shared" si="9"/>
        <v>6.3</v>
      </c>
      <c r="Q57" s="19">
        <f t="shared" si="10"/>
        <v>6.1</v>
      </c>
      <c r="R57" s="19">
        <f t="shared" si="11"/>
        <v>18.600000000000001</v>
      </c>
    </row>
    <row r="58" spans="1:18" x14ac:dyDescent="0.2">
      <c r="A58" s="20">
        <f>+Oversikt!A58</f>
        <v>3</v>
      </c>
      <c r="B58" s="16" t="str">
        <f>IF(O$55&lt;6,"",Oversikt!B58)</f>
        <v xml:space="preserve">Astrid Ruud-Olsen </v>
      </c>
      <c r="C58" s="16" t="str">
        <f>IF(Oversikt!E58="","",Oversikt!E58)</f>
        <v>Hamar Taekwondo Klubb</v>
      </c>
      <c r="D58" s="17" t="e">
        <f>IF(Oversikt!B58="","",VLOOKUP(Oversikt!#REF!,Mønster!$A$4:$B$21,2))</f>
        <v>#REF!</v>
      </c>
      <c r="E58" s="32">
        <v>6.1</v>
      </c>
      <c r="F58" s="33">
        <v>6.2</v>
      </c>
      <c r="G58" s="33">
        <v>6.4</v>
      </c>
      <c r="L58" s="133">
        <f>IF(B58="",,IF(Dommere!$C$12&gt;4,ROUND(SUM(E58:K58)-P58-Q58,1)/(Dommere!$C$12-2),(SUM(E58:K58)/Dommere!$C$12)))</f>
        <v>6.2333333333333343</v>
      </c>
      <c r="M58" s="56">
        <f t="shared" si="8"/>
        <v>4</v>
      </c>
      <c r="N58" s="33" t="s">
        <v>57</v>
      </c>
      <c r="P58" s="19">
        <f t="shared" si="9"/>
        <v>6.4</v>
      </c>
      <c r="Q58" s="19">
        <f t="shared" si="10"/>
        <v>6.1</v>
      </c>
      <c r="R58" s="19">
        <f t="shared" si="11"/>
        <v>18.700000000000003</v>
      </c>
    </row>
    <row r="59" spans="1:18" x14ac:dyDescent="0.2">
      <c r="A59" s="20">
        <f>+Oversikt!A59</f>
        <v>4</v>
      </c>
      <c r="B59" s="16" t="str">
        <f>IF(O$55&lt;6,"",Oversikt!B59)</f>
        <v xml:space="preserve"> Mille Forberg</v>
      </c>
      <c r="C59" s="16" t="str">
        <f>IF(Oversikt!E59="","",Oversikt!E59)</f>
        <v>Keum Gang Taekwondo - St.hanshaugen</v>
      </c>
      <c r="D59" s="17" t="e">
        <f>IF(Oversikt!B59="","",VLOOKUP(Oversikt!#REF!,Mønster!$A$4:$B$21,2))</f>
        <v>#REF!</v>
      </c>
      <c r="E59" s="32">
        <v>6.3</v>
      </c>
      <c r="F59" s="33">
        <v>6.3</v>
      </c>
      <c r="G59" s="33">
        <v>6.5</v>
      </c>
      <c r="L59" s="133">
        <f>IF(B59="",,IF(Dommere!$C$12&gt;4,ROUND(SUM(E59:K59)-P59-Q59,1)/(Dommere!$C$12-2),(SUM(E59:K59)/Dommere!$C$12)))</f>
        <v>6.3666666666666671</v>
      </c>
      <c r="M59" s="56">
        <f t="shared" si="8"/>
        <v>3</v>
      </c>
      <c r="N59" s="33" t="s">
        <v>57</v>
      </c>
      <c r="P59" s="19">
        <f t="shared" si="9"/>
        <v>6.5</v>
      </c>
      <c r="Q59" s="19">
        <f t="shared" si="10"/>
        <v>6.3</v>
      </c>
      <c r="R59" s="19">
        <f t="shared" si="11"/>
        <v>19.100000000000001</v>
      </c>
    </row>
    <row r="60" spans="1:18" x14ac:dyDescent="0.2">
      <c r="A60" s="20">
        <f>+Oversikt!A60</f>
        <v>5</v>
      </c>
      <c r="B60" s="16" t="str">
        <f>IF(O$55&lt;6,"",Oversikt!B60)</f>
        <v xml:space="preserve">Milla Stryger Prøitz </v>
      </c>
      <c r="C60" s="16" t="str">
        <f>IF(Oversikt!E60="","",Oversikt!E60)</f>
        <v>Keum Gang Taekwondo - St.hanshaugen</v>
      </c>
      <c r="D60" s="17" t="e">
        <f>IF(Oversikt!B60="","",VLOOKUP(Oversikt!#REF!,Mønster!$A$4:$B$21,2))</f>
        <v>#REF!</v>
      </c>
      <c r="E60" s="32">
        <v>6.2</v>
      </c>
      <c r="F60" s="33">
        <v>6.1</v>
      </c>
      <c r="G60" s="33">
        <v>6.1</v>
      </c>
      <c r="L60" s="133">
        <f>IF(B60="",,IF(Dommere!$C$12&gt;4,ROUND(SUM(E60:K60)-P60-Q60,1)/(Dommere!$C$12-2),(SUM(E60:K60)/Dommere!$C$12)))</f>
        <v>6.1333333333333329</v>
      </c>
      <c r="M60" s="56">
        <f t="shared" si="8"/>
        <v>6</v>
      </c>
      <c r="P60" s="19">
        <f t="shared" si="9"/>
        <v>6.2</v>
      </c>
      <c r="Q60" s="19">
        <f t="shared" si="10"/>
        <v>6.1</v>
      </c>
      <c r="R60" s="19">
        <f t="shared" si="11"/>
        <v>18.399999999999999</v>
      </c>
    </row>
    <row r="61" spans="1:18" x14ac:dyDescent="0.2">
      <c r="A61" s="20">
        <f>+Oversikt!A61</f>
        <v>6</v>
      </c>
      <c r="B61" s="16" t="str">
        <f>IF(O$55&lt;6,"",Oversikt!B61)</f>
        <v>Suraya Rafee</v>
      </c>
      <c r="C61" s="16" t="str">
        <f>IF(Oversikt!E61="","",Oversikt!E61)</f>
        <v>Oslo Nord Taekwondo klubb</v>
      </c>
      <c r="D61" s="17" t="e">
        <f>IF(Oversikt!B61="","",VLOOKUP(Oversikt!#REF!,Mønster!$A$4:$B$21,2))</f>
        <v>#REF!</v>
      </c>
      <c r="E61" s="32">
        <v>6.6</v>
      </c>
      <c r="F61" s="33">
        <v>6.1</v>
      </c>
      <c r="G61" s="33">
        <v>6.6</v>
      </c>
      <c r="L61" s="133">
        <f>IF(B61="",,IF(Dommere!$C$12&gt;4,ROUND(SUM(E61:K61)-P61-Q61,1)/(Dommere!$C$12-2),(SUM(E61:K61)/Dommere!$C$12)))</f>
        <v>6.4333333333333327</v>
      </c>
      <c r="M61" s="56">
        <f t="shared" si="8"/>
        <v>1</v>
      </c>
      <c r="N61" s="33" t="s">
        <v>57</v>
      </c>
      <c r="P61" s="19">
        <f t="shared" si="9"/>
        <v>6.6</v>
      </c>
      <c r="Q61" s="19">
        <f t="shared" si="10"/>
        <v>6.1</v>
      </c>
      <c r="R61" s="19">
        <f t="shared" si="11"/>
        <v>19.299999999999997</v>
      </c>
    </row>
    <row r="62" spans="1:18" x14ac:dyDescent="0.2">
      <c r="A62" s="20">
        <f>+Oversikt!A62</f>
        <v>7</v>
      </c>
      <c r="B62" s="16" t="str">
        <f>IF(O$55&lt;6,"",Oversikt!B62)</f>
        <v xml:space="preserve">Kim Vu Thien </v>
      </c>
      <c r="C62" s="16" t="str">
        <f>IF(Oversikt!E62="","",Oversikt!E62)</f>
        <v>Oslo Nord Taekwondo klubb</v>
      </c>
      <c r="D62" s="17" t="e">
        <f>IF(Oversikt!B62="","",VLOOKUP(Oversikt!#REF!,Mønster!$A$4:$B$21,2))</f>
        <v>#REF!</v>
      </c>
      <c r="E62" s="32">
        <v>6.4</v>
      </c>
      <c r="F62" s="33">
        <v>6.3</v>
      </c>
      <c r="G62" s="33">
        <v>6.5</v>
      </c>
      <c r="L62" s="133">
        <f>IF(B62="",,IF(Dommere!$C$12&gt;4,ROUND(SUM(E62:K62)-P62-Q62,1)/(Dommere!$C$12-2),(SUM(E62:K62)/Dommere!$C$12)))</f>
        <v>6.3999999999999995</v>
      </c>
      <c r="M62" s="56">
        <f t="shared" si="8"/>
        <v>2</v>
      </c>
      <c r="N62" s="33" t="s">
        <v>57</v>
      </c>
      <c r="P62" s="19">
        <f t="shared" si="9"/>
        <v>6.5</v>
      </c>
      <c r="Q62" s="19">
        <f t="shared" si="10"/>
        <v>6.3</v>
      </c>
      <c r="R62" s="19">
        <f t="shared" si="11"/>
        <v>19.2</v>
      </c>
    </row>
    <row r="63" spans="1:18" x14ac:dyDescent="0.2">
      <c r="A63" s="20">
        <f>+Oversikt!A63</f>
        <v>8</v>
      </c>
      <c r="B63" s="16" t="str">
        <f>IF(O$55&lt;6,"",Oversikt!B63)</f>
        <v xml:space="preserve">Selma Kreso </v>
      </c>
      <c r="C63" s="16" t="str">
        <f>IF(Oversikt!E63="","",Oversikt!E63)</f>
        <v>Solør Tae Kwondoklubb</v>
      </c>
      <c r="D63" s="17" t="e">
        <f>IF(Oversikt!B63="","",VLOOKUP(Oversikt!#REF!,Mønster!$A$4:$B$21,2))</f>
        <v>#REF!</v>
      </c>
      <c r="E63" s="32">
        <v>6.1</v>
      </c>
      <c r="F63" s="33">
        <v>6</v>
      </c>
      <c r="G63" s="33">
        <v>5.7</v>
      </c>
      <c r="L63" s="133">
        <f>IF(B63="",,IF(Dommere!$C$12&gt;4,ROUND(SUM(E63:K63)-P63-Q63,1)/(Dommere!$C$12-2),(SUM(E63:K63)/Dommere!$C$12)))</f>
        <v>5.9333333333333336</v>
      </c>
      <c r="M63" s="56">
        <f t="shared" si="8"/>
        <v>8</v>
      </c>
      <c r="P63" s="19">
        <f t="shared" si="9"/>
        <v>6.1</v>
      </c>
      <c r="Q63" s="19">
        <f t="shared" si="10"/>
        <v>5.7</v>
      </c>
      <c r="R63" s="19">
        <f t="shared" si="11"/>
        <v>17.8</v>
      </c>
    </row>
    <row r="64" spans="1:18" x14ac:dyDescent="0.2">
      <c r="A64" s="20">
        <f>+Oversikt!A64</f>
        <v>9</v>
      </c>
      <c r="B64" s="16" t="str">
        <f>IF(O$55&lt;6,"",Oversikt!B64)</f>
        <v/>
      </c>
      <c r="C64" s="16" t="str">
        <f>IF(Oversikt!E64="","",Oversikt!E64)</f>
        <v/>
      </c>
      <c r="D64" s="17" t="str">
        <f>IF(Oversikt!B64="","",VLOOKUP(Oversikt!#REF!,Mønster!$A$4:$B$21,2))</f>
        <v/>
      </c>
      <c r="L64" s="133">
        <f>IF(B64="",,IF(Dommere!$C$12&gt;4,ROUND(SUM(E64:K64)-P64-Q64,1)/(Dommere!$C$12-2),(SUM(E64:K64)/Dommere!$C$12)))</f>
        <v>0</v>
      </c>
      <c r="M64" s="56">
        <f t="shared" si="8"/>
        <v>0</v>
      </c>
      <c r="P64" s="19">
        <f t="shared" si="9"/>
        <v>0</v>
      </c>
      <c r="Q64" s="19">
        <f t="shared" si="10"/>
        <v>0</v>
      </c>
      <c r="R64" s="19">
        <f t="shared" si="11"/>
        <v>0</v>
      </c>
    </row>
    <row r="65" spans="1:18" x14ac:dyDescent="0.2">
      <c r="A65" s="20">
        <f>+Oversikt!A65</f>
        <v>10</v>
      </c>
      <c r="B65" s="16" t="str">
        <f>IF(O$55&lt;6,"",Oversikt!B65)</f>
        <v/>
      </c>
      <c r="C65" s="16" t="str">
        <f>IF(Oversikt!E65="","",Oversikt!E65)</f>
        <v/>
      </c>
      <c r="D65" s="17" t="str">
        <f>IF(Oversikt!B65="","",VLOOKUP(Oversikt!#REF!,Mønster!$A$4:$B$21,2))</f>
        <v/>
      </c>
      <c r="L65" s="133">
        <f>IF(B65="",,IF(Dommere!$C$12&gt;4,ROUND(SUM(E65:K65)-P65-Q65,1)/(Dommere!$C$12-2),(SUM(E65:K65)/Dommere!$C$12)))</f>
        <v>0</v>
      </c>
      <c r="M65" s="56">
        <f t="shared" si="8"/>
        <v>0</v>
      </c>
      <c r="P65" s="19">
        <f t="shared" si="9"/>
        <v>0</v>
      </c>
      <c r="Q65" s="19">
        <f t="shared" si="10"/>
        <v>0</v>
      </c>
      <c r="R65" s="19">
        <f t="shared" si="11"/>
        <v>0</v>
      </c>
    </row>
    <row r="66" spans="1:18" x14ac:dyDescent="0.2">
      <c r="A66" s="20">
        <f>+Oversikt!A66</f>
        <v>11</v>
      </c>
      <c r="B66" s="16" t="str">
        <f>IF(O$55&lt;6,"",Oversikt!B66)</f>
        <v/>
      </c>
      <c r="C66" s="16" t="str">
        <f>IF(Oversikt!E66="","",Oversikt!E66)</f>
        <v/>
      </c>
      <c r="D66" s="17" t="str">
        <f>IF(Oversikt!B66="","",VLOOKUP(Oversikt!#REF!,Mønster!$A$4:$B$21,2))</f>
        <v/>
      </c>
      <c r="L66" s="133">
        <f>IF(B66="",,IF(Dommere!$C$12&gt;4,ROUND(SUM(E66:K66)-P66-Q66,1)/(Dommere!$C$12-2),(SUM(E66:K66)/Dommere!$C$12)))</f>
        <v>0</v>
      </c>
      <c r="M66" s="56">
        <f t="shared" si="8"/>
        <v>0</v>
      </c>
      <c r="P66" s="19">
        <f t="shared" si="9"/>
        <v>0</v>
      </c>
      <c r="Q66" s="19">
        <f t="shared" si="10"/>
        <v>0</v>
      </c>
      <c r="R66" s="19">
        <f t="shared" si="11"/>
        <v>0</v>
      </c>
    </row>
    <row r="67" spans="1:18" x14ac:dyDescent="0.2">
      <c r="A67" s="20">
        <f>+Oversikt!A67</f>
        <v>12</v>
      </c>
      <c r="B67" s="16" t="str">
        <f>IF(O$55&lt;6,"",Oversikt!B67)</f>
        <v/>
      </c>
      <c r="C67" s="16" t="str">
        <f>IF(Oversikt!E67="","",Oversikt!E67)</f>
        <v/>
      </c>
      <c r="D67" s="17" t="str">
        <f>IF(Oversikt!B67="","",VLOOKUP(Oversikt!#REF!,Mønster!$A$4:$B$21,2))</f>
        <v/>
      </c>
      <c r="L67" s="133">
        <f>IF(B67="",,IF(Dommere!$C$12&gt;4,ROUND(SUM(E67:K67)-P67-Q67,1)/(Dommere!$C$12-2),(SUM(E67:K67)/Dommere!$C$12)))</f>
        <v>0</v>
      </c>
      <c r="M67" s="56">
        <f t="shared" si="8"/>
        <v>0</v>
      </c>
      <c r="P67" s="19">
        <f t="shared" si="9"/>
        <v>0</v>
      </c>
      <c r="Q67" s="19">
        <f t="shared" si="10"/>
        <v>0</v>
      </c>
      <c r="R67" s="19">
        <f t="shared" si="11"/>
        <v>0</v>
      </c>
    </row>
    <row r="68" spans="1:18" x14ac:dyDescent="0.2">
      <c r="A68" s="20">
        <f>+Oversikt!A68</f>
        <v>13</v>
      </c>
      <c r="B68" s="16" t="str">
        <f>IF(O$55&lt;6,"",Oversikt!B68)</f>
        <v/>
      </c>
      <c r="C68" s="16" t="str">
        <f>IF(Oversikt!E68="","",Oversikt!E68)</f>
        <v/>
      </c>
      <c r="D68" s="17" t="str">
        <f>IF(Oversikt!B68="","",VLOOKUP(Oversikt!#REF!,Mønster!$A$4:$B$21,2))</f>
        <v/>
      </c>
      <c r="L68" s="133">
        <f>IF(B68="",,IF(Dommere!$C$12&gt;4,ROUND(SUM(E68:K68)-P68-Q68,1)/(Dommere!$C$12-2),(SUM(E68:K68)/Dommere!$C$12)))</f>
        <v>0</v>
      </c>
      <c r="M68" s="56">
        <f t="shared" si="8"/>
        <v>0</v>
      </c>
      <c r="P68" s="19">
        <f t="shared" si="9"/>
        <v>0</v>
      </c>
      <c r="Q68" s="19">
        <f t="shared" si="10"/>
        <v>0</v>
      </c>
      <c r="R68" s="19">
        <f t="shared" si="11"/>
        <v>0</v>
      </c>
    </row>
    <row r="69" spans="1:18" x14ac:dyDescent="0.2">
      <c r="A69" s="20">
        <f>+Oversikt!A69</f>
        <v>14</v>
      </c>
      <c r="B69" s="16" t="str">
        <f>IF(O$55&lt;6,"",Oversikt!B69)</f>
        <v/>
      </c>
      <c r="C69" s="16" t="str">
        <f>IF(Oversikt!E69="","",Oversikt!E69)</f>
        <v/>
      </c>
      <c r="D69" s="17" t="str">
        <f>IF(Oversikt!B69="","",VLOOKUP(Oversikt!#REF!,Mønster!$A$4:$B$21,2))</f>
        <v/>
      </c>
      <c r="L69" s="133">
        <f>IF(B69="",,IF(Dommere!$C$12&gt;4,ROUND(SUM(E69:K69)-P69-Q69,1)/(Dommere!$C$12-2),(SUM(E69:K69)/Dommere!$C$12)))</f>
        <v>0</v>
      </c>
      <c r="M69" s="56">
        <f t="shared" si="8"/>
        <v>0</v>
      </c>
      <c r="P69" s="19">
        <f t="shared" si="9"/>
        <v>0</v>
      </c>
      <c r="Q69" s="19">
        <f t="shared" si="10"/>
        <v>0</v>
      </c>
      <c r="R69" s="19">
        <f t="shared" si="11"/>
        <v>0</v>
      </c>
    </row>
    <row r="70" spans="1:18" x14ac:dyDescent="0.2">
      <c r="A70" s="20">
        <f>+Oversikt!A70</f>
        <v>15</v>
      </c>
      <c r="B70" s="16" t="str">
        <f>IF(O$55&lt;6,"",Oversikt!B70)</f>
        <v/>
      </c>
      <c r="C70" s="16" t="str">
        <f>IF(Oversikt!E70="","",Oversikt!E70)</f>
        <v/>
      </c>
      <c r="D70" s="17" t="str">
        <f>IF(Oversikt!B70="","",VLOOKUP(Oversikt!#REF!,Mønster!$A$4:$B$21,2))</f>
        <v/>
      </c>
      <c r="L70" s="133">
        <f>IF(B70="",,IF(Dommere!$C$12&gt;4,ROUND(SUM(E70:K70)-P70-Q70,1)/(Dommere!$C$12-2),(SUM(E70:K70)/Dommere!$C$12)))</f>
        <v>0</v>
      </c>
      <c r="M70" s="56">
        <f t="shared" si="8"/>
        <v>0</v>
      </c>
      <c r="P70" s="19">
        <f t="shared" si="9"/>
        <v>0</v>
      </c>
      <c r="Q70" s="19">
        <f t="shared" si="10"/>
        <v>0</v>
      </c>
      <c r="R70" s="19">
        <f t="shared" si="11"/>
        <v>0</v>
      </c>
    </row>
    <row r="71" spans="1:18" x14ac:dyDescent="0.2">
      <c r="A71" s="20">
        <f>+Oversikt!A71</f>
        <v>16</v>
      </c>
      <c r="B71" s="16" t="str">
        <f>IF(O$55&lt;6,"",Oversikt!B71)</f>
        <v/>
      </c>
      <c r="C71" s="16" t="str">
        <f>IF(Oversikt!E71="","",Oversikt!E71)</f>
        <v/>
      </c>
      <c r="D71" s="17" t="str">
        <f>IF(Oversikt!B71="","",VLOOKUP(Oversikt!#REF!,Mønster!$A$4:$B$21,2))</f>
        <v/>
      </c>
      <c r="L71" s="133">
        <f>IF(B71="",,IF(Dommere!$C$12&gt;4,ROUND(SUM(E71:K71)-P71-Q71,1)/(Dommere!$C$12-2),(SUM(E71:K71)/Dommere!$C$12)))</f>
        <v>0</v>
      </c>
      <c r="M71" s="56">
        <f t="shared" si="8"/>
        <v>0</v>
      </c>
      <c r="P71" s="19">
        <f t="shared" si="9"/>
        <v>0</v>
      </c>
      <c r="Q71" s="19">
        <f t="shared" si="10"/>
        <v>0</v>
      </c>
      <c r="R71" s="19">
        <f t="shared" si="11"/>
        <v>0</v>
      </c>
    </row>
    <row r="72" spans="1:18" x14ac:dyDescent="0.2">
      <c r="A72" s="20">
        <f>+Oversikt!A72</f>
        <v>17</v>
      </c>
      <c r="B72" s="16" t="str">
        <f>IF(O$55&lt;6,"",Oversikt!B72)</f>
        <v/>
      </c>
      <c r="C72" s="16" t="str">
        <f>IF(Oversikt!E72="","",Oversikt!E72)</f>
        <v/>
      </c>
      <c r="D72" s="17" t="str">
        <f>IF(Oversikt!B72="","",VLOOKUP(Oversikt!#REF!,Mønster!$A$4:$B$21,2))</f>
        <v/>
      </c>
      <c r="L72" s="133">
        <f>IF(B72="",,IF(Dommere!$C$12&gt;4,ROUND(SUM(E72:K72)-P72-Q72,1)/(Dommere!$C$12-2),(SUM(E72:K72)/Dommere!$C$12)))</f>
        <v>0</v>
      </c>
      <c r="M72" s="56">
        <f t="shared" si="8"/>
        <v>0</v>
      </c>
      <c r="P72" s="19">
        <f t="shared" si="9"/>
        <v>0</v>
      </c>
      <c r="Q72" s="19">
        <f t="shared" si="10"/>
        <v>0</v>
      </c>
      <c r="R72" s="19">
        <f t="shared" si="11"/>
        <v>0</v>
      </c>
    </row>
    <row r="73" spans="1:18" x14ac:dyDescent="0.2">
      <c r="A73" s="20">
        <f>+Oversikt!A73</f>
        <v>18</v>
      </c>
      <c r="B73" s="16" t="str">
        <f>IF(O$55&lt;6,"",Oversikt!B73)</f>
        <v/>
      </c>
      <c r="C73" s="16" t="str">
        <f>IF(Oversikt!E73="","",Oversikt!E73)</f>
        <v/>
      </c>
      <c r="D73" s="17" t="str">
        <f>IF(Oversikt!B73="","",VLOOKUP(Oversikt!#REF!,Mønster!$A$4:$B$21,2))</f>
        <v/>
      </c>
      <c r="L73" s="133">
        <f>IF(B73="",,IF(Dommere!$C$12&gt;4,ROUND(SUM(E73:K73)-P73-Q73,1)/(Dommere!$C$12-2),(SUM(E73:K73)/Dommere!$C$12)))</f>
        <v>0</v>
      </c>
      <c r="M73" s="56">
        <f t="shared" si="8"/>
        <v>0</v>
      </c>
      <c r="P73" s="19">
        <f t="shared" si="9"/>
        <v>0</v>
      </c>
      <c r="Q73" s="19">
        <f t="shared" si="10"/>
        <v>0</v>
      </c>
      <c r="R73" s="19">
        <f t="shared" si="11"/>
        <v>0</v>
      </c>
    </row>
    <row r="74" spans="1:18" x14ac:dyDescent="0.2">
      <c r="A74" s="20">
        <f>+Oversikt!A74</f>
        <v>19</v>
      </c>
      <c r="B74" s="16" t="str">
        <f>IF(O$55&lt;6,"",Oversikt!B74)</f>
        <v/>
      </c>
      <c r="C74" s="16" t="str">
        <f>IF(Oversikt!E74="","",Oversikt!E74)</f>
        <v/>
      </c>
      <c r="D74" s="17" t="str">
        <f>IF(Oversikt!B74="","",VLOOKUP(Oversikt!#REF!,Mønster!$A$4:$B$21,2))</f>
        <v/>
      </c>
      <c r="L74" s="133">
        <f>IF(B74="",,IF(Dommere!$C$12&gt;4,ROUND(SUM(E74:K74)-P74-Q74,1)/(Dommere!$C$12-2),(SUM(E74:K74)/Dommere!$C$12)))</f>
        <v>0</v>
      </c>
      <c r="M74" s="56">
        <f t="shared" si="8"/>
        <v>0</v>
      </c>
      <c r="P74" s="19">
        <f t="shared" si="9"/>
        <v>0</v>
      </c>
      <c r="Q74" s="19">
        <f t="shared" si="10"/>
        <v>0</v>
      </c>
      <c r="R74" s="19">
        <f t="shared" si="11"/>
        <v>0</v>
      </c>
    </row>
    <row r="75" spans="1:18" x14ac:dyDescent="0.2">
      <c r="A75" s="20">
        <f>+Oversikt!A75</f>
        <v>20</v>
      </c>
      <c r="B75" s="16" t="str">
        <f>IF(O$55&lt;6,"",Oversikt!B75)</f>
        <v/>
      </c>
      <c r="C75" s="16" t="str">
        <f>IF(Oversikt!E75="","",Oversikt!E75)</f>
        <v/>
      </c>
      <c r="D75" s="17" t="str">
        <f>IF(Oversikt!B75="","",VLOOKUP(Oversikt!#REF!,Mønster!$A$4:$B$21,2))</f>
        <v/>
      </c>
      <c r="L75" s="133">
        <f>IF(B75="",,IF(Dommere!$C$12&gt;4,ROUND(SUM(E75:K75)-P75-Q75,1)/(Dommere!$C$12-2),(SUM(E75:K75)/Dommere!$C$12)))</f>
        <v>0</v>
      </c>
      <c r="M75" s="56">
        <f t="shared" si="8"/>
        <v>0</v>
      </c>
      <c r="P75" s="19">
        <f t="shared" si="9"/>
        <v>0</v>
      </c>
      <c r="Q75" s="19">
        <f t="shared" si="10"/>
        <v>0</v>
      </c>
      <c r="R75" s="19">
        <f t="shared" si="11"/>
        <v>0</v>
      </c>
    </row>
    <row r="76" spans="1:18" x14ac:dyDescent="0.2">
      <c r="A76" s="20">
        <f>+Oversikt!A76</f>
        <v>21</v>
      </c>
      <c r="B76" s="16" t="str">
        <f>IF(O$55&lt;6,"",Oversikt!B76)</f>
        <v/>
      </c>
      <c r="C76" s="16" t="str">
        <f>IF(Oversikt!E76="","",Oversikt!E76)</f>
        <v/>
      </c>
      <c r="D76" s="17" t="str">
        <f>IF(Oversikt!B76="","",VLOOKUP(Oversikt!#REF!,Mønster!$A$4:$B$21,2))</f>
        <v/>
      </c>
      <c r="L76" s="133">
        <f>IF(B76="",,IF(Dommere!$C$12&gt;4,ROUND(SUM(E76:K76)-P76-Q76,1)/(Dommere!$C$12-2),(SUM(E76:K76)/Dommere!$C$12)))</f>
        <v>0</v>
      </c>
      <c r="M76" s="56">
        <f t="shared" si="8"/>
        <v>0</v>
      </c>
      <c r="P76" s="19">
        <f t="shared" si="9"/>
        <v>0</v>
      </c>
      <c r="Q76" s="19">
        <f t="shared" si="10"/>
        <v>0</v>
      </c>
      <c r="R76" s="19">
        <f t="shared" si="11"/>
        <v>0</v>
      </c>
    </row>
    <row r="77" spans="1:18" x14ac:dyDescent="0.2">
      <c r="A77" s="20">
        <f>+Oversikt!A77</f>
        <v>22</v>
      </c>
      <c r="B77" s="16" t="str">
        <f>IF(O$55&lt;6,"",Oversikt!B77)</f>
        <v/>
      </c>
      <c r="C77" s="16" t="str">
        <f>IF(Oversikt!E77="","",Oversikt!E77)</f>
        <v/>
      </c>
      <c r="D77" s="17" t="str">
        <f>IF(Oversikt!B77="","",VLOOKUP(Oversikt!#REF!,Mønster!$A$4:$B$21,2))</f>
        <v/>
      </c>
      <c r="L77" s="133">
        <f>IF(B77="",,IF(Dommere!$C$12&gt;4,ROUND(SUM(E77:K77)-P77-Q77,1)/(Dommere!$C$12-2),(SUM(E77:K77)/Dommere!$C$12)))</f>
        <v>0</v>
      </c>
      <c r="M77" s="56">
        <f t="shared" si="8"/>
        <v>0</v>
      </c>
      <c r="P77" s="19">
        <f t="shared" si="9"/>
        <v>0</v>
      </c>
      <c r="Q77" s="19">
        <f t="shared" si="10"/>
        <v>0</v>
      </c>
      <c r="R77" s="19">
        <f t="shared" si="11"/>
        <v>0</v>
      </c>
    </row>
    <row r="78" spans="1:18" x14ac:dyDescent="0.2">
      <c r="A78" s="20">
        <f>+Oversikt!A78</f>
        <v>23</v>
      </c>
      <c r="B78" s="16" t="str">
        <f>IF(O$55&lt;6,"",Oversikt!B78)</f>
        <v/>
      </c>
      <c r="C78" s="16" t="str">
        <f>IF(Oversikt!E78="","",Oversikt!E78)</f>
        <v/>
      </c>
      <c r="D78" s="17" t="str">
        <f>IF(Oversikt!B78="","",VLOOKUP(Oversikt!#REF!,Mønster!$A$4:$B$21,2))</f>
        <v/>
      </c>
      <c r="L78" s="133">
        <f>IF(B78="",,IF(Dommere!$C$12&gt;4,ROUND(SUM(E78:K78)-P78-Q78,1)/(Dommere!$C$12-2),(SUM(E78:K78)/Dommere!$C$12)))</f>
        <v>0</v>
      </c>
      <c r="M78" s="56">
        <f t="shared" si="8"/>
        <v>0</v>
      </c>
      <c r="P78" s="19">
        <f t="shared" si="9"/>
        <v>0</v>
      </c>
      <c r="Q78" s="19">
        <f t="shared" si="10"/>
        <v>0</v>
      </c>
      <c r="R78" s="19">
        <f t="shared" si="11"/>
        <v>0</v>
      </c>
    </row>
    <row r="79" spans="1:18" x14ac:dyDescent="0.2">
      <c r="A79" s="20">
        <f>+Oversikt!A79</f>
        <v>24</v>
      </c>
      <c r="B79" s="16" t="str">
        <f>IF(O$55&lt;6,"",Oversikt!B79)</f>
        <v/>
      </c>
      <c r="C79" s="16" t="str">
        <f>IF(Oversikt!E79="","",Oversikt!E79)</f>
        <v/>
      </c>
      <c r="D79" s="17" t="str">
        <f>IF(Oversikt!B79="","",VLOOKUP(Oversikt!#REF!,Mønster!$A$4:$B$21,2))</f>
        <v/>
      </c>
      <c r="L79" s="133">
        <f>IF(B79="",,IF(Dommere!$C$12&gt;4,ROUND(SUM(E79:K79)-P79-Q79,1)/(Dommere!$C$12-2),(SUM(E79:K79)/Dommere!$C$12)))</f>
        <v>0</v>
      </c>
      <c r="M79" s="56">
        <f t="shared" si="8"/>
        <v>0</v>
      </c>
      <c r="P79" s="19">
        <f t="shared" si="9"/>
        <v>0</v>
      </c>
      <c r="Q79" s="19">
        <f t="shared" si="10"/>
        <v>0</v>
      </c>
      <c r="R79" s="19">
        <f t="shared" si="11"/>
        <v>0</v>
      </c>
    </row>
    <row r="80" spans="1:18" x14ac:dyDescent="0.2">
      <c r="A80" s="20">
        <f>+Oversikt!A80</f>
        <v>25</v>
      </c>
      <c r="B80" s="16" t="str">
        <f>IF(O$55&lt;6,"",Oversikt!B80)</f>
        <v/>
      </c>
      <c r="C80" s="16" t="str">
        <f>IF(Oversikt!E80="","",Oversikt!E80)</f>
        <v/>
      </c>
      <c r="D80" s="17" t="str">
        <f>IF(Oversikt!B80="","",VLOOKUP(Oversikt!#REF!,Mønster!$A$4:$B$21,2))</f>
        <v/>
      </c>
      <c r="L80" s="133">
        <f>IF(B80="",,IF(Dommere!$C$12&gt;4,ROUND(SUM(E80:K80)-P80-Q80,1)/(Dommere!$C$12-2),(SUM(E80:K80)/Dommere!$C$12)))</f>
        <v>0</v>
      </c>
      <c r="M80" s="56">
        <f t="shared" si="8"/>
        <v>0</v>
      </c>
      <c r="P80" s="19">
        <f t="shared" si="9"/>
        <v>0</v>
      </c>
      <c r="Q80" s="19">
        <f t="shared" si="10"/>
        <v>0</v>
      </c>
      <c r="R80" s="19">
        <f t="shared" si="11"/>
        <v>0</v>
      </c>
    </row>
    <row r="81" spans="1:18" ht="21" customHeight="1" x14ac:dyDescent="0.2">
      <c r="A81" s="21" t="str">
        <f>+Oversikt!A81</f>
        <v>Klasse 120 - Ungdom - Gutter cup lav</v>
      </c>
      <c r="B81" s="149"/>
      <c r="D81" s="41"/>
      <c r="E81" s="191" t="str">
        <f>IF(O81&gt;5,IF(O81&gt;16,"50% til 2. runde!",IF(O81&gt;12,"8 til 2. runde","5 til finalen")),"Direkte til finale!")</f>
        <v>5 til finalen</v>
      </c>
      <c r="F81" s="191"/>
      <c r="G81" s="191"/>
      <c r="H81" s="191"/>
      <c r="I81" s="191"/>
      <c r="J81" s="138"/>
      <c r="K81" s="44"/>
      <c r="L81" s="139"/>
      <c r="M81" s="140"/>
      <c r="N81" s="138"/>
      <c r="O81" s="141">
        <f>25-COUNTBLANK(Oversikt!B82:'Oversikt'!B106)</f>
        <v>6</v>
      </c>
      <c r="P81" s="37"/>
      <c r="Q81" s="37"/>
      <c r="R81" s="37"/>
    </row>
    <row r="82" spans="1:18" x14ac:dyDescent="0.2">
      <c r="A82" s="20">
        <f>+Oversikt!A82</f>
        <v>1</v>
      </c>
      <c r="B82" s="16" t="str">
        <f>IF(O$81&lt;6,"",Oversikt!B82)</f>
        <v xml:space="preserve">Thomas Monsen </v>
      </c>
      <c r="C82" s="16" t="str">
        <f>IF(Oversikt!E82="","",Oversikt!E82)</f>
        <v>Hamar Taekwondo Klubb</v>
      </c>
      <c r="D82" s="17" t="e">
        <f>IF(Oversikt!B82="","",VLOOKUP(Oversikt!#REF!,Mønster!$A$4:$B$21,2))</f>
        <v>#REF!</v>
      </c>
      <c r="M82" s="56">
        <f t="shared" ref="M82:M106" si="12">IF(L82=0,,RANK(L82,L$82:L$106,0))</f>
        <v>0</v>
      </c>
      <c r="N82" s="33" t="s">
        <v>57</v>
      </c>
      <c r="P82" s="19">
        <f t="shared" ref="P82:P106" si="13">MAX(E82:K82)</f>
        <v>0</v>
      </c>
      <c r="Q82" s="19">
        <f t="shared" ref="Q82:Q106" si="14">MIN(E82:K82)</f>
        <v>0</v>
      </c>
      <c r="R82" s="19">
        <f t="shared" ref="R82:R106" si="15">SUM(E82:K82)</f>
        <v>0</v>
      </c>
    </row>
    <row r="83" spans="1:18" x14ac:dyDescent="0.2">
      <c r="A83" s="20">
        <f>+Oversikt!A83</f>
        <v>2</v>
      </c>
      <c r="B83" s="16" t="str">
        <f>IF(O$81&lt;6,"",Oversikt!B83)</f>
        <v xml:space="preserve">Jørgen Eide </v>
      </c>
      <c r="C83" s="16" t="str">
        <f>IF(Oversikt!E83="","",Oversikt!E83)</f>
        <v>Keum Gang Taekwondo - St.hanshaugen</v>
      </c>
      <c r="D83" s="17" t="e">
        <f>IF(Oversikt!B83="","",VLOOKUP(Oversikt!#REF!,Mønster!$A$4:$B$21,2))</f>
        <v>#REF!</v>
      </c>
      <c r="L83" s="133">
        <f>IF(B83="",,IF(Dommere!$C$12&gt;4,ROUND(SUM(E83:K83)-P83-Q83,1)/(Dommere!$C$12-2),(SUM(E83:K83)/Dommere!$C$12)))</f>
        <v>0</v>
      </c>
      <c r="M83" s="56">
        <f t="shared" si="12"/>
        <v>0</v>
      </c>
      <c r="N83" s="33" t="s">
        <v>57</v>
      </c>
      <c r="P83" s="19">
        <f t="shared" si="13"/>
        <v>0</v>
      </c>
      <c r="Q83" s="19">
        <f t="shared" si="14"/>
        <v>0</v>
      </c>
      <c r="R83" s="19">
        <f t="shared" si="15"/>
        <v>0</v>
      </c>
    </row>
    <row r="84" spans="1:18" x14ac:dyDescent="0.2">
      <c r="A84" s="20">
        <f>+Oversikt!A84</f>
        <v>3</v>
      </c>
      <c r="B84" s="16" t="str">
        <f>IF(O$81&lt;6,"",Oversikt!B84)</f>
        <v xml:space="preserve">Shaban Kiqina </v>
      </c>
      <c r="C84" s="16" t="str">
        <f>IF(Oversikt!E84="","",Oversikt!E84)</f>
        <v>Oslo Nord Taekwondo klubb</v>
      </c>
      <c r="D84" s="17" t="e">
        <f>IF(Oversikt!B84="","",VLOOKUP(Oversikt!#REF!,Mønster!$A$4:$B$21,2))</f>
        <v>#REF!</v>
      </c>
      <c r="L84" s="133">
        <f>IF(B84="",,IF(Dommere!$C$12&gt;4,ROUND(SUM(E84:K84)-P84-Q84,1)/(Dommere!$C$12-2),(SUM(E84:K84)/Dommere!$C$12)))</f>
        <v>0</v>
      </c>
      <c r="M84" s="56">
        <f t="shared" si="12"/>
        <v>0</v>
      </c>
      <c r="N84" s="33" t="s">
        <v>57</v>
      </c>
      <c r="P84" s="19">
        <f t="shared" si="13"/>
        <v>0</v>
      </c>
      <c r="Q84" s="19">
        <f t="shared" si="14"/>
        <v>0</v>
      </c>
      <c r="R84" s="19">
        <f t="shared" si="15"/>
        <v>0</v>
      </c>
    </row>
    <row r="85" spans="1:18" x14ac:dyDescent="0.2">
      <c r="A85" s="20">
        <f>+Oversikt!A85</f>
        <v>4</v>
      </c>
      <c r="B85" s="16" t="str">
        <f>IF(O$81&lt;6,"",Oversikt!B85)</f>
        <v xml:space="preserve">Erik Tran </v>
      </c>
      <c r="C85" s="16" t="str">
        <f>IF(Oversikt!E85="","",Oversikt!E85)</f>
        <v>Oslo Nord Taekwondo klubb</v>
      </c>
      <c r="D85" s="17" t="e">
        <f>IF(Oversikt!B85="","",VLOOKUP(Oversikt!#REF!,Mønster!$A$4:$B$21,2))</f>
        <v>#REF!</v>
      </c>
      <c r="L85" s="133">
        <f>IF(B85="",,IF(Dommere!$C$12&gt;4,ROUND(SUM(E85:K85)-P85-Q85,1)/(Dommere!$C$12-2),(SUM(E85:K85)/Dommere!$C$12)))</f>
        <v>0</v>
      </c>
      <c r="M85" s="56">
        <f t="shared" si="12"/>
        <v>0</v>
      </c>
      <c r="N85" s="33" t="s">
        <v>57</v>
      </c>
      <c r="P85" s="19">
        <f t="shared" si="13"/>
        <v>0</v>
      </c>
      <c r="Q85" s="19">
        <f t="shared" si="14"/>
        <v>0</v>
      </c>
      <c r="R85" s="19">
        <f t="shared" si="15"/>
        <v>0</v>
      </c>
    </row>
    <row r="86" spans="1:18" x14ac:dyDescent="0.2">
      <c r="A86" s="20">
        <f>+Oversikt!A86</f>
        <v>5</v>
      </c>
      <c r="B86" s="16" t="str">
        <f>IF(O$81&lt;6,"",Oversikt!B86)</f>
        <v xml:space="preserve">William Furuli Mats </v>
      </c>
      <c r="C86" s="16" t="str">
        <f>IF(Oversikt!E86="","",Oversikt!E86)</f>
        <v>Solør Tae Kwondoklubb</v>
      </c>
      <c r="D86" s="17" t="e">
        <f>IF(Oversikt!B86="","",VLOOKUP(Oversikt!#REF!,Mønster!$A$4:$B$21,2))</f>
        <v>#REF!</v>
      </c>
      <c r="L86" s="133">
        <f>IF(B86="",,IF(Dommere!$C$12&gt;4,ROUND(SUM(E86:K86)-P86-Q86,1)/(Dommere!$C$12-2),(SUM(E86:K86)/Dommere!$C$12)))</f>
        <v>0</v>
      </c>
      <c r="M86" s="56">
        <f t="shared" si="12"/>
        <v>0</v>
      </c>
      <c r="N86" s="33" t="s">
        <v>57</v>
      </c>
      <c r="P86" s="19">
        <f t="shared" si="13"/>
        <v>0</v>
      </c>
      <c r="Q86" s="19">
        <f t="shared" si="14"/>
        <v>0</v>
      </c>
      <c r="R86" s="19">
        <f t="shared" si="15"/>
        <v>0</v>
      </c>
    </row>
    <row r="87" spans="1:18" x14ac:dyDescent="0.2">
      <c r="A87" s="20">
        <f>+Oversikt!A87</f>
        <v>6</v>
      </c>
      <c r="B87" s="16" t="str">
        <f>IF(O$81&lt;6,"",Oversikt!B87)</f>
        <v>Sverre Nes</v>
      </c>
      <c r="C87" s="16" t="str">
        <f>IF(Oversikt!E87="","",Oversikt!E87)</f>
        <v>Mudo</v>
      </c>
      <c r="D87" s="17" t="e">
        <f>IF(Oversikt!B87="","",VLOOKUP(Oversikt!#REF!,Mønster!$A$4:$B$21,2))</f>
        <v>#REF!</v>
      </c>
      <c r="L87" s="133">
        <f>IF(B87="",,IF(Dommere!$C$12&gt;4,ROUND(SUM(E87:K87)-P87-Q87,1)/(Dommere!$C$12-2),(SUM(E87:K87)/Dommere!$C$12)))</f>
        <v>0</v>
      </c>
      <c r="M87" s="56">
        <f t="shared" si="12"/>
        <v>0</v>
      </c>
      <c r="P87" s="19">
        <f t="shared" si="13"/>
        <v>0</v>
      </c>
      <c r="Q87" s="19">
        <f t="shared" si="14"/>
        <v>0</v>
      </c>
      <c r="R87" s="19">
        <f t="shared" si="15"/>
        <v>0</v>
      </c>
    </row>
    <row r="88" spans="1:18" x14ac:dyDescent="0.2">
      <c r="A88" s="20">
        <f>+Oversikt!A88</f>
        <v>7</v>
      </c>
      <c r="B88" s="16" t="str">
        <f>IF(O$81&lt;6,"",Oversikt!B88)</f>
        <v/>
      </c>
      <c r="C88" s="16" t="str">
        <f>IF(Oversikt!E88="","",Oversikt!E88)</f>
        <v/>
      </c>
      <c r="D88" s="17" t="str">
        <f>IF(Oversikt!B88="","",VLOOKUP(Oversikt!#REF!,Mønster!$A$4:$B$21,2))</f>
        <v/>
      </c>
      <c r="L88" s="133">
        <f>IF(B88="",,IF(Dommere!$C$12&gt;4,ROUND(SUM(E88:K88)-P88-Q88,1)/(Dommere!$C$12-2),(SUM(E88:K88)/Dommere!$C$12)))</f>
        <v>0</v>
      </c>
      <c r="M88" s="56">
        <f t="shared" si="12"/>
        <v>0</v>
      </c>
      <c r="P88" s="19">
        <f t="shared" si="13"/>
        <v>0</v>
      </c>
      <c r="Q88" s="19">
        <f t="shared" si="14"/>
        <v>0</v>
      </c>
      <c r="R88" s="19">
        <f t="shared" si="15"/>
        <v>0</v>
      </c>
    </row>
    <row r="89" spans="1:18" x14ac:dyDescent="0.2">
      <c r="A89" s="20">
        <f>+Oversikt!A89</f>
        <v>8</v>
      </c>
      <c r="B89" s="16" t="str">
        <f>IF(O$81&lt;6,"",Oversikt!B89)</f>
        <v/>
      </c>
      <c r="C89" s="16" t="str">
        <f>IF(Oversikt!E89="","",Oversikt!E89)</f>
        <v/>
      </c>
      <c r="D89" s="17" t="str">
        <f>IF(Oversikt!B89="","",VLOOKUP(Oversikt!#REF!,Mønster!$A$4:$B$21,2))</f>
        <v/>
      </c>
      <c r="L89" s="133">
        <f>IF(B89="",,IF(Dommere!$C$12&gt;4,ROUND(SUM(E89:K89)-P89-Q89,1)/(Dommere!$C$12-2),(SUM(E89:K89)/Dommere!$C$12)))</f>
        <v>0</v>
      </c>
      <c r="M89" s="56">
        <f t="shared" si="12"/>
        <v>0</v>
      </c>
      <c r="P89" s="19">
        <f t="shared" si="13"/>
        <v>0</v>
      </c>
      <c r="Q89" s="19">
        <f t="shared" si="14"/>
        <v>0</v>
      </c>
      <c r="R89" s="19">
        <f t="shared" si="15"/>
        <v>0</v>
      </c>
    </row>
    <row r="90" spans="1:18" x14ac:dyDescent="0.2">
      <c r="A90" s="20">
        <f>+Oversikt!A90</f>
        <v>9</v>
      </c>
      <c r="B90" s="16" t="str">
        <f>IF(O$81&lt;6,"",Oversikt!B90)</f>
        <v/>
      </c>
      <c r="C90" s="16" t="str">
        <f>IF(Oversikt!E90="","",Oversikt!E90)</f>
        <v/>
      </c>
      <c r="D90" s="17" t="str">
        <f>IF(Oversikt!B90="","",VLOOKUP(Oversikt!#REF!,Mønster!$A$4:$B$21,2))</f>
        <v/>
      </c>
      <c r="L90" s="133">
        <f>IF(B90="",,IF(Dommere!$C$12&gt;4,ROUND(SUM(E90:K90)-P90-Q90,1)/(Dommere!$C$12-2),(SUM(E90:K90)/Dommere!$C$12)))</f>
        <v>0</v>
      </c>
      <c r="M90" s="56">
        <f t="shared" si="12"/>
        <v>0</v>
      </c>
      <c r="P90" s="19">
        <f t="shared" si="13"/>
        <v>0</v>
      </c>
      <c r="Q90" s="19">
        <f t="shared" si="14"/>
        <v>0</v>
      </c>
      <c r="R90" s="19">
        <f t="shared" si="15"/>
        <v>0</v>
      </c>
    </row>
    <row r="91" spans="1:18" x14ac:dyDescent="0.2">
      <c r="A91" s="20">
        <f>+Oversikt!A91</f>
        <v>10</v>
      </c>
      <c r="B91" s="16" t="str">
        <f>IF(O$81&lt;6,"",Oversikt!B91)</f>
        <v/>
      </c>
      <c r="C91" s="16" t="str">
        <f>IF(Oversikt!E91="","",Oversikt!E91)</f>
        <v/>
      </c>
      <c r="D91" s="17" t="str">
        <f>IF(Oversikt!B91="","",VLOOKUP(Oversikt!#REF!,Mønster!$A$4:$B$21,2))</f>
        <v/>
      </c>
      <c r="L91" s="133">
        <f>IF(B91="",,IF(Dommere!$C$12&gt;4,ROUND(SUM(E91:K91)-P91-Q91,1)/(Dommere!$C$12-2),(SUM(E91:K91)/Dommere!$C$12)))</f>
        <v>0</v>
      </c>
      <c r="M91" s="56">
        <f t="shared" si="12"/>
        <v>0</v>
      </c>
      <c r="P91" s="19">
        <f t="shared" si="13"/>
        <v>0</v>
      </c>
      <c r="Q91" s="19">
        <f t="shared" si="14"/>
        <v>0</v>
      </c>
      <c r="R91" s="19">
        <f t="shared" si="15"/>
        <v>0</v>
      </c>
    </row>
    <row r="92" spans="1:18" x14ac:dyDescent="0.2">
      <c r="A92" s="20">
        <f>+Oversikt!A92</f>
        <v>11</v>
      </c>
      <c r="B92" s="16" t="str">
        <f>IF(O$81&lt;6,"",Oversikt!B92)</f>
        <v/>
      </c>
      <c r="C92" s="16" t="str">
        <f>IF(Oversikt!E92="","",Oversikt!E92)</f>
        <v/>
      </c>
      <c r="D92" s="17" t="str">
        <f>IF(Oversikt!B92="","",VLOOKUP(Oversikt!#REF!,Mønster!$A$4:$B$21,2))</f>
        <v/>
      </c>
      <c r="L92" s="133">
        <f>IF(B92="",,IF(Dommere!$C$12&gt;4,ROUND(SUM(E92:K92)-P92-Q92,1)/(Dommere!$C$12-2),(SUM(E92:K92)/Dommere!$C$12)))</f>
        <v>0</v>
      </c>
      <c r="M92" s="56">
        <f t="shared" si="12"/>
        <v>0</v>
      </c>
      <c r="P92" s="19">
        <f t="shared" si="13"/>
        <v>0</v>
      </c>
      <c r="Q92" s="19">
        <f t="shared" si="14"/>
        <v>0</v>
      </c>
      <c r="R92" s="19">
        <f t="shared" si="15"/>
        <v>0</v>
      </c>
    </row>
    <row r="93" spans="1:18" x14ac:dyDescent="0.2">
      <c r="A93" s="20">
        <f>+Oversikt!A93</f>
        <v>12</v>
      </c>
      <c r="B93" s="16" t="str">
        <f>IF(O$81&lt;6,"",Oversikt!B93)</f>
        <v/>
      </c>
      <c r="C93" s="16" t="str">
        <f>IF(Oversikt!E93="","",Oversikt!E93)</f>
        <v/>
      </c>
      <c r="D93" s="17" t="str">
        <f>IF(Oversikt!B93="","",VLOOKUP(Oversikt!#REF!,Mønster!$A$4:$B$21,2))</f>
        <v/>
      </c>
      <c r="L93" s="133">
        <f>IF(B93="",,IF(Dommere!$C$12&gt;4,ROUND(SUM(E93:K93)-P93-Q93,1)/(Dommere!$C$12-2),(SUM(E93:K93)/Dommere!$C$12)))</f>
        <v>0</v>
      </c>
      <c r="M93" s="56">
        <f t="shared" si="12"/>
        <v>0</v>
      </c>
      <c r="P93" s="19">
        <f t="shared" si="13"/>
        <v>0</v>
      </c>
      <c r="Q93" s="19">
        <f t="shared" si="14"/>
        <v>0</v>
      </c>
      <c r="R93" s="19">
        <f t="shared" si="15"/>
        <v>0</v>
      </c>
    </row>
    <row r="94" spans="1:18" x14ac:dyDescent="0.2">
      <c r="A94" s="20">
        <f>+Oversikt!A94</f>
        <v>13</v>
      </c>
      <c r="B94" s="16" t="str">
        <f>IF(O$81&lt;6,"",Oversikt!B94)</f>
        <v/>
      </c>
      <c r="C94" s="16" t="str">
        <f>IF(Oversikt!E94="","",Oversikt!E94)</f>
        <v/>
      </c>
      <c r="D94" s="17" t="str">
        <f>IF(Oversikt!B94="","",VLOOKUP(Oversikt!#REF!,Mønster!$A$4:$B$21,2))</f>
        <v/>
      </c>
      <c r="L94" s="133">
        <f>IF(B94="",,IF(Dommere!$C$12&gt;4,ROUND(SUM(E94:K94)-P94-Q94,1)/(Dommere!$C$12-2),(SUM(E94:K94)/Dommere!$C$12)))</f>
        <v>0</v>
      </c>
      <c r="M94" s="56">
        <f t="shared" si="12"/>
        <v>0</v>
      </c>
      <c r="P94" s="19">
        <f t="shared" si="13"/>
        <v>0</v>
      </c>
      <c r="Q94" s="19">
        <f t="shared" si="14"/>
        <v>0</v>
      </c>
      <c r="R94" s="19">
        <f t="shared" si="15"/>
        <v>0</v>
      </c>
    </row>
    <row r="95" spans="1:18" x14ac:dyDescent="0.2">
      <c r="A95" s="20">
        <f>+Oversikt!A95</f>
        <v>14</v>
      </c>
      <c r="B95" s="16" t="str">
        <f>IF(O$81&lt;6,"",Oversikt!B95)</f>
        <v/>
      </c>
      <c r="C95" s="16" t="str">
        <f>IF(Oversikt!E95="","",Oversikt!E95)</f>
        <v/>
      </c>
      <c r="D95" s="17" t="str">
        <f>IF(Oversikt!B95="","",VLOOKUP(Oversikt!#REF!,Mønster!$A$4:$B$21,2))</f>
        <v/>
      </c>
      <c r="L95" s="133">
        <f>IF(B95="",,IF(Dommere!$C$12&gt;4,ROUND(SUM(E95:K95)-P95-Q95,1)/(Dommere!$C$12-2),(SUM(E95:K95)/Dommere!$C$12)))</f>
        <v>0</v>
      </c>
      <c r="M95" s="56">
        <f t="shared" si="12"/>
        <v>0</v>
      </c>
      <c r="P95" s="19">
        <f t="shared" si="13"/>
        <v>0</v>
      </c>
      <c r="Q95" s="19">
        <f t="shared" si="14"/>
        <v>0</v>
      </c>
      <c r="R95" s="19">
        <f t="shared" si="15"/>
        <v>0</v>
      </c>
    </row>
    <row r="96" spans="1:18" x14ac:dyDescent="0.2">
      <c r="A96" s="20">
        <f>+Oversikt!A96</f>
        <v>15</v>
      </c>
      <c r="B96" s="16" t="str">
        <f>IF(O$81&lt;6,"",Oversikt!B96)</f>
        <v/>
      </c>
      <c r="C96" s="16" t="str">
        <f>IF(Oversikt!E96="","",Oversikt!E96)</f>
        <v/>
      </c>
      <c r="D96" s="17" t="str">
        <f>IF(Oversikt!B96="","",VLOOKUP(Oversikt!#REF!,Mønster!$A$4:$B$21,2))</f>
        <v/>
      </c>
      <c r="L96" s="133">
        <f>IF(B96="",,IF(Dommere!$C$12&gt;4,ROUND(SUM(E96:K96)-P96-Q96,1)/(Dommere!$C$12-2),(SUM(E96:K96)/Dommere!$C$12)))</f>
        <v>0</v>
      </c>
      <c r="M96" s="56">
        <f t="shared" si="12"/>
        <v>0</v>
      </c>
      <c r="P96" s="19">
        <f t="shared" si="13"/>
        <v>0</v>
      </c>
      <c r="Q96" s="19">
        <f t="shared" si="14"/>
        <v>0</v>
      </c>
      <c r="R96" s="19">
        <f t="shared" si="15"/>
        <v>0</v>
      </c>
    </row>
    <row r="97" spans="1:18" x14ac:dyDescent="0.2">
      <c r="A97" s="20">
        <f>+Oversikt!A97</f>
        <v>16</v>
      </c>
      <c r="B97" s="16" t="str">
        <f>IF(O$81&lt;6,"",Oversikt!B97)</f>
        <v/>
      </c>
      <c r="C97" s="16" t="str">
        <f>IF(Oversikt!E97="","",Oversikt!E97)</f>
        <v/>
      </c>
      <c r="D97" s="17" t="str">
        <f>IF(Oversikt!B97="","",VLOOKUP(Oversikt!#REF!,Mønster!$A$4:$B$21,2))</f>
        <v/>
      </c>
      <c r="L97" s="133">
        <f>IF(B97="",,IF(Dommere!$C$12&gt;4,ROUND(SUM(E97:K97)-P97-Q97,1)/(Dommere!$C$12-2),(SUM(E97:K97)/Dommere!$C$12)))</f>
        <v>0</v>
      </c>
      <c r="M97" s="56">
        <f t="shared" si="12"/>
        <v>0</v>
      </c>
      <c r="P97" s="19">
        <f t="shared" si="13"/>
        <v>0</v>
      </c>
      <c r="Q97" s="19">
        <f t="shared" si="14"/>
        <v>0</v>
      </c>
      <c r="R97" s="19">
        <f t="shared" si="15"/>
        <v>0</v>
      </c>
    </row>
    <row r="98" spans="1:18" x14ac:dyDescent="0.2">
      <c r="A98" s="20">
        <f>+Oversikt!A98</f>
        <v>17</v>
      </c>
      <c r="B98" s="16" t="str">
        <f>IF(O$81&lt;6,"",Oversikt!B98)</f>
        <v/>
      </c>
      <c r="C98" s="16" t="str">
        <f>IF(Oversikt!E98="","",Oversikt!E98)</f>
        <v/>
      </c>
      <c r="D98" s="17" t="str">
        <f>IF(Oversikt!B98="","",VLOOKUP(Oversikt!#REF!,Mønster!$A$4:$B$21,2))</f>
        <v/>
      </c>
      <c r="L98" s="133">
        <f>IF(B98="",,IF(Dommere!$C$12&gt;4,ROUND(SUM(E98:K98)-P98-Q98,1)/(Dommere!$C$12-2),(SUM(E98:K98)/Dommere!$C$12)))</f>
        <v>0</v>
      </c>
      <c r="M98" s="56">
        <f t="shared" si="12"/>
        <v>0</v>
      </c>
      <c r="P98" s="19">
        <f t="shared" si="13"/>
        <v>0</v>
      </c>
      <c r="Q98" s="19">
        <f t="shared" si="14"/>
        <v>0</v>
      </c>
      <c r="R98" s="19">
        <f t="shared" si="15"/>
        <v>0</v>
      </c>
    </row>
    <row r="99" spans="1:18" x14ac:dyDescent="0.2">
      <c r="A99" s="20">
        <f>+Oversikt!A99</f>
        <v>18</v>
      </c>
      <c r="B99" s="16" t="str">
        <f>IF(O$81&lt;6,"",Oversikt!B99)</f>
        <v/>
      </c>
      <c r="C99" s="16" t="str">
        <f>IF(Oversikt!E99="","",Oversikt!E99)</f>
        <v/>
      </c>
      <c r="D99" s="17" t="str">
        <f>IF(Oversikt!B99="","",VLOOKUP(Oversikt!#REF!,Mønster!$A$4:$B$21,2))</f>
        <v/>
      </c>
      <c r="L99" s="133">
        <f>IF(B99="",,IF(Dommere!$C$12&gt;4,ROUND(SUM(E99:K99)-P99-Q99,1)/(Dommere!$C$12-2),(SUM(E99:K99)/Dommere!$C$12)))</f>
        <v>0</v>
      </c>
      <c r="M99" s="56">
        <f t="shared" si="12"/>
        <v>0</v>
      </c>
      <c r="P99" s="19">
        <f t="shared" si="13"/>
        <v>0</v>
      </c>
      <c r="Q99" s="19">
        <f t="shared" si="14"/>
        <v>0</v>
      </c>
      <c r="R99" s="19">
        <f t="shared" si="15"/>
        <v>0</v>
      </c>
    </row>
    <row r="100" spans="1:18" x14ac:dyDescent="0.2">
      <c r="A100" s="20">
        <f>+Oversikt!A100</f>
        <v>19</v>
      </c>
      <c r="B100" s="16" t="str">
        <f>IF(O$81&lt;6,"",Oversikt!B100)</f>
        <v/>
      </c>
      <c r="C100" s="16" t="str">
        <f>IF(Oversikt!E100="","",Oversikt!E100)</f>
        <v/>
      </c>
      <c r="D100" s="17" t="str">
        <f>IF(Oversikt!B100="","",VLOOKUP(Oversikt!#REF!,Mønster!$A$4:$B$21,2))</f>
        <v/>
      </c>
      <c r="L100" s="133">
        <f>IF(B100="",,IF(Dommere!$C$12&gt;4,ROUND(SUM(E100:K100)-P100-Q100,1)/(Dommere!$C$12-2),(SUM(E100:K100)/Dommere!$C$12)))</f>
        <v>0</v>
      </c>
      <c r="M100" s="56">
        <f t="shared" si="12"/>
        <v>0</v>
      </c>
      <c r="P100" s="19">
        <f t="shared" si="13"/>
        <v>0</v>
      </c>
      <c r="Q100" s="19">
        <f t="shared" si="14"/>
        <v>0</v>
      </c>
      <c r="R100" s="19">
        <f t="shared" si="15"/>
        <v>0</v>
      </c>
    </row>
    <row r="101" spans="1:18" x14ac:dyDescent="0.2">
      <c r="A101" s="20">
        <f>+Oversikt!A101</f>
        <v>20</v>
      </c>
      <c r="B101" s="16" t="str">
        <f>IF(O$81&lt;6,"",Oversikt!B101)</f>
        <v/>
      </c>
      <c r="C101" s="16" t="str">
        <f>IF(Oversikt!E101="","",Oversikt!E101)</f>
        <v/>
      </c>
      <c r="D101" s="17" t="str">
        <f>IF(Oversikt!B101="","",VLOOKUP(Oversikt!#REF!,Mønster!$A$4:$B$21,2))</f>
        <v/>
      </c>
      <c r="L101" s="133">
        <f>IF(B101="",,IF(Dommere!$C$12&gt;4,ROUND(SUM(E101:K101)-P101-Q101,1)/(Dommere!$C$12-2),(SUM(E101:K101)/Dommere!$C$12)))</f>
        <v>0</v>
      </c>
      <c r="M101" s="56">
        <f t="shared" si="12"/>
        <v>0</v>
      </c>
      <c r="P101" s="19">
        <f t="shared" si="13"/>
        <v>0</v>
      </c>
      <c r="Q101" s="19">
        <f t="shared" si="14"/>
        <v>0</v>
      </c>
      <c r="R101" s="19">
        <f t="shared" si="15"/>
        <v>0</v>
      </c>
    </row>
    <row r="102" spans="1:18" x14ac:dyDescent="0.2">
      <c r="A102" s="20">
        <f>+Oversikt!A102</f>
        <v>21</v>
      </c>
      <c r="B102" s="16" t="str">
        <f>IF(O$81&lt;6,"",Oversikt!B102)</f>
        <v/>
      </c>
      <c r="C102" s="16" t="str">
        <f>IF(Oversikt!E102="","",Oversikt!E102)</f>
        <v/>
      </c>
      <c r="D102" s="17" t="str">
        <f>IF(Oversikt!B102="","",VLOOKUP(Oversikt!#REF!,Mønster!$A$4:$B$21,2))</f>
        <v/>
      </c>
      <c r="L102" s="133">
        <f>IF(B102="",,IF(Dommere!$C$12&gt;4,ROUND(SUM(E102:K102)-P102-Q102,1)/(Dommere!$C$12-2),(SUM(E102:K102)/Dommere!$C$12)))</f>
        <v>0</v>
      </c>
      <c r="M102" s="56">
        <f t="shared" si="12"/>
        <v>0</v>
      </c>
      <c r="P102" s="19">
        <f t="shared" si="13"/>
        <v>0</v>
      </c>
      <c r="Q102" s="19">
        <f t="shared" si="14"/>
        <v>0</v>
      </c>
      <c r="R102" s="19">
        <f t="shared" si="15"/>
        <v>0</v>
      </c>
    </row>
    <row r="103" spans="1:18" x14ac:dyDescent="0.2">
      <c r="A103" s="20">
        <f>+Oversikt!A103</f>
        <v>22</v>
      </c>
      <c r="B103" s="16" t="str">
        <f>IF(O$81&lt;6,"",Oversikt!B103)</f>
        <v/>
      </c>
      <c r="C103" s="16" t="str">
        <f>IF(Oversikt!E103="","",Oversikt!E103)</f>
        <v/>
      </c>
      <c r="D103" s="17" t="str">
        <f>IF(Oversikt!B103="","",VLOOKUP(Oversikt!#REF!,Mønster!$A$4:$B$21,2))</f>
        <v/>
      </c>
      <c r="L103" s="133">
        <f>IF(B103="",,IF(Dommere!$C$12&gt;4,ROUND(SUM(E103:K103)-P103-Q103,1)/(Dommere!$C$12-2),(SUM(E103:K103)/Dommere!$C$12)))</f>
        <v>0</v>
      </c>
      <c r="M103" s="56">
        <f t="shared" si="12"/>
        <v>0</v>
      </c>
      <c r="P103" s="19">
        <f t="shared" si="13"/>
        <v>0</v>
      </c>
      <c r="Q103" s="19">
        <f t="shared" si="14"/>
        <v>0</v>
      </c>
      <c r="R103" s="19">
        <f t="shared" si="15"/>
        <v>0</v>
      </c>
    </row>
    <row r="104" spans="1:18" x14ac:dyDescent="0.2">
      <c r="A104" s="20">
        <f>+Oversikt!A104</f>
        <v>23</v>
      </c>
      <c r="B104" s="16" t="str">
        <f>IF(O$81&lt;6,"",Oversikt!B104)</f>
        <v/>
      </c>
      <c r="C104" s="16" t="str">
        <f>IF(Oversikt!E104="","",Oversikt!E104)</f>
        <v/>
      </c>
      <c r="D104" s="17" t="str">
        <f>IF(Oversikt!B104="","",VLOOKUP(Oversikt!#REF!,Mønster!$A$4:$B$21,2))</f>
        <v/>
      </c>
      <c r="L104" s="133">
        <f>IF(B104="",,IF(Dommere!$C$12&gt;4,ROUND(SUM(E104:K104)-P104-Q104,1)/(Dommere!$C$12-2),(SUM(E104:K104)/Dommere!$C$12)))</f>
        <v>0</v>
      </c>
      <c r="M104" s="56">
        <f t="shared" si="12"/>
        <v>0</v>
      </c>
      <c r="P104" s="19">
        <f t="shared" si="13"/>
        <v>0</v>
      </c>
      <c r="Q104" s="19">
        <f t="shared" si="14"/>
        <v>0</v>
      </c>
      <c r="R104" s="19">
        <f t="shared" si="15"/>
        <v>0</v>
      </c>
    </row>
    <row r="105" spans="1:18" x14ac:dyDescent="0.2">
      <c r="A105" s="20">
        <f>+Oversikt!A105</f>
        <v>24</v>
      </c>
      <c r="B105" s="16" t="str">
        <f>IF(O$81&lt;6,"",Oversikt!B105)</f>
        <v/>
      </c>
      <c r="C105" s="16" t="str">
        <f>IF(Oversikt!E105="","",Oversikt!E105)</f>
        <v/>
      </c>
      <c r="D105" s="17" t="str">
        <f>IF(Oversikt!B105="","",VLOOKUP(Oversikt!#REF!,Mønster!$A$4:$B$21,2))</f>
        <v/>
      </c>
      <c r="L105" s="133">
        <f>IF(B105="",,IF(Dommere!$C$12&gt;4,ROUND(SUM(E105:K105)-P105-Q105,1)/(Dommere!$C$12-2),(SUM(E105:K105)/Dommere!$C$12)))</f>
        <v>0</v>
      </c>
      <c r="M105" s="56">
        <f t="shared" si="12"/>
        <v>0</v>
      </c>
      <c r="P105" s="19">
        <f t="shared" si="13"/>
        <v>0</v>
      </c>
      <c r="Q105" s="19">
        <f t="shared" si="14"/>
        <v>0</v>
      </c>
      <c r="R105" s="19">
        <f t="shared" si="15"/>
        <v>0</v>
      </c>
    </row>
    <row r="106" spans="1:18" x14ac:dyDescent="0.2">
      <c r="A106" s="20">
        <f>+Oversikt!A106</f>
        <v>25</v>
      </c>
      <c r="B106" s="16" t="str">
        <f>IF(O$81&lt;6,"",Oversikt!B106)</f>
        <v/>
      </c>
      <c r="C106" s="16" t="str">
        <f>IF(Oversikt!E106="","",Oversikt!E106)</f>
        <v/>
      </c>
      <c r="D106" s="17" t="str">
        <f>IF(Oversikt!B106="","",VLOOKUP(Oversikt!#REF!,Mønster!$A$4:$B$21,2))</f>
        <v/>
      </c>
      <c r="L106" s="133">
        <f>IF(B106="",,IF(Dommere!$C$12&gt;4,ROUND(SUM(E106:K106)-P106-Q106,1)/(Dommere!$C$12-2),(SUM(E106:K106)/Dommere!$C$12)))</f>
        <v>0</v>
      </c>
      <c r="M106" s="56">
        <f t="shared" si="12"/>
        <v>0</v>
      </c>
      <c r="P106" s="19">
        <f t="shared" si="13"/>
        <v>0</v>
      </c>
      <c r="Q106" s="19">
        <f t="shared" si="14"/>
        <v>0</v>
      </c>
      <c r="R106" s="19">
        <f t="shared" si="15"/>
        <v>0</v>
      </c>
    </row>
    <row r="107" spans="1:18" ht="21" customHeight="1" x14ac:dyDescent="0.2">
      <c r="A107" s="21" t="str">
        <f>+Oversikt!A107</f>
        <v>Klasse 110 - Ungdom - Jenter cup høy</v>
      </c>
      <c r="B107" s="149"/>
      <c r="E107" s="191" t="str">
        <f>IF(O107&gt;5,IF(O107&gt;16,"50% til 2. runde!",IF(O107&gt;12,"8 til 2. runde","5 til finalen")),"Direkte til finale!")</f>
        <v>5 til finalen</v>
      </c>
      <c r="F107" s="191"/>
      <c r="G107" s="191"/>
      <c r="H107" s="191"/>
      <c r="I107" s="191"/>
      <c r="J107" s="138"/>
      <c r="K107" s="44"/>
      <c r="L107" s="139"/>
      <c r="M107" s="140"/>
      <c r="N107" s="138"/>
      <c r="O107" s="141">
        <f>25-COUNTBLANK(Oversikt!B108:'Oversikt'!B132)</f>
        <v>6</v>
      </c>
      <c r="R107" s="19"/>
    </row>
    <row r="108" spans="1:18" x14ac:dyDescent="0.2">
      <c r="A108" s="20">
        <f>+Oversikt!A108</f>
        <v>1</v>
      </c>
      <c r="B108" s="16" t="str">
        <f>IF(O$107&lt;6,"",Oversikt!B108)</f>
        <v xml:space="preserve">Madelene Hasanica Finsrud </v>
      </c>
      <c r="C108" s="16" t="str">
        <f>IF(Oversikt!E108="","",Oversikt!E108)</f>
        <v>Hwa Rang Team Drammen</v>
      </c>
      <c r="D108" s="17" t="e">
        <f>IF(Oversikt!B108="","",VLOOKUP(Oversikt!#REF!,Mønster!$A$4:$B$21,2))</f>
        <v>#REF!</v>
      </c>
      <c r="E108" s="32">
        <v>6.5</v>
      </c>
      <c r="F108" s="33">
        <v>6.1</v>
      </c>
      <c r="G108" s="33">
        <v>6.8</v>
      </c>
      <c r="L108" s="133">
        <f>IF(B108="",,IF(Dommere!$C$12&gt;4,ROUND(SUM(E108:K108)-P108-Q108,1)/(Dommere!$C$12-2),(SUM(E108:K108)/Dommere!$C$12)))</f>
        <v>6.4666666666666659</v>
      </c>
      <c r="M108" s="56">
        <f t="shared" ref="M108:M132" si="16">IF(L108=0,,RANK(L108,L$108:L$132,0))</f>
        <v>2</v>
      </c>
      <c r="N108" s="33" t="s">
        <v>57</v>
      </c>
      <c r="P108" s="19">
        <f t="shared" ref="P108:P132" si="17">MAX(E108:K108)</f>
        <v>6.8</v>
      </c>
      <c r="Q108" s="19">
        <f t="shared" ref="Q108:Q132" si="18">MIN(E108:K108)</f>
        <v>6.1</v>
      </c>
      <c r="R108" s="19">
        <f t="shared" ref="R108:R132" si="19">SUM(E108:K108)</f>
        <v>19.399999999999999</v>
      </c>
    </row>
    <row r="109" spans="1:18" x14ac:dyDescent="0.2">
      <c r="A109" s="20">
        <f>+Oversikt!A109</f>
        <v>2</v>
      </c>
      <c r="B109" s="16" t="str">
        <f>IF(O$107&lt;6,"",Oversikt!B109)</f>
        <v xml:space="preserve">Cornelia Linder </v>
      </c>
      <c r="C109" s="16" t="str">
        <f>IF(Oversikt!E109="","",Oversikt!E109)</f>
        <v>Keum Gang Taekwondo - St.hanshaugen</v>
      </c>
      <c r="D109" s="17" t="e">
        <f>IF(Oversikt!B109="","",VLOOKUP(Oversikt!#REF!,Mønster!$A$4:$B$21,2))</f>
        <v>#REF!</v>
      </c>
      <c r="E109" s="32">
        <v>6.6</v>
      </c>
      <c r="F109" s="33">
        <v>6</v>
      </c>
      <c r="G109" s="33">
        <v>6.3</v>
      </c>
      <c r="L109" s="133">
        <f>IF(B109="",,IF(Dommere!$C$12&gt;4,ROUND(SUM(E109:K109)-P109-Q109,1)/(Dommere!$C$12-2),(SUM(E109:K109)/Dommere!$C$12)))</f>
        <v>6.3</v>
      </c>
      <c r="M109" s="56">
        <f t="shared" si="16"/>
        <v>3</v>
      </c>
      <c r="N109" s="33" t="s">
        <v>57</v>
      </c>
      <c r="P109" s="19">
        <f t="shared" si="17"/>
        <v>6.6</v>
      </c>
      <c r="Q109" s="19">
        <f t="shared" si="18"/>
        <v>6</v>
      </c>
      <c r="R109" s="19">
        <f t="shared" si="19"/>
        <v>18.899999999999999</v>
      </c>
    </row>
    <row r="110" spans="1:18" x14ac:dyDescent="0.2">
      <c r="A110" s="20">
        <f>+Oversikt!A110</f>
        <v>3</v>
      </c>
      <c r="B110" s="16" t="str">
        <f>IF(O$107&lt;6,"",Oversikt!B110)</f>
        <v xml:space="preserve">Marwa Nader </v>
      </c>
      <c r="C110" s="16" t="str">
        <f>IF(Oversikt!E110="","",Oversikt!E110)</f>
        <v>Keum Gang Taekwondo - St.hanshaugen</v>
      </c>
      <c r="D110" s="17" t="e">
        <f>IF(Oversikt!B110="","",VLOOKUP(Oversikt!#REF!,Mønster!$A$4:$B$21,2))</f>
        <v>#REF!</v>
      </c>
      <c r="E110" s="32">
        <v>6.4</v>
      </c>
      <c r="F110" s="33">
        <v>6.3</v>
      </c>
      <c r="G110" s="33">
        <v>6.2</v>
      </c>
      <c r="L110" s="133">
        <f>IF(B110="",,IF(Dommere!$C$12&gt;4,ROUND(SUM(E110:K110)-P110-Q110,1)/(Dommere!$C$12-2),(SUM(E110:K110)/Dommere!$C$12)))</f>
        <v>6.3</v>
      </c>
      <c r="M110" s="56">
        <f t="shared" si="16"/>
        <v>3</v>
      </c>
      <c r="N110" s="33" t="s">
        <v>57</v>
      </c>
      <c r="P110" s="19">
        <f t="shared" si="17"/>
        <v>6.4</v>
      </c>
      <c r="Q110" s="19">
        <f t="shared" si="18"/>
        <v>6.2</v>
      </c>
      <c r="R110" s="19">
        <f t="shared" si="19"/>
        <v>18.899999999999999</v>
      </c>
    </row>
    <row r="111" spans="1:18" x14ac:dyDescent="0.2">
      <c r="A111" s="20">
        <f>+Oversikt!A111</f>
        <v>4</v>
      </c>
      <c r="B111" s="16" t="str">
        <f>IF(O$107&lt;6,"",Oversikt!B111)</f>
        <v xml:space="preserve">Mai Rikter-Svendsen </v>
      </c>
      <c r="C111" s="16" t="str">
        <f>IF(Oversikt!E111="","",Oversikt!E111)</f>
        <v>Keum Gang Taekwondo - St.hanshaugen</v>
      </c>
      <c r="D111" s="17" t="e">
        <f>IF(Oversikt!B111="","",VLOOKUP(Oversikt!#REF!,Mønster!$A$4:$B$21,2))</f>
        <v>#REF!</v>
      </c>
      <c r="E111" s="32">
        <v>5.9</v>
      </c>
      <c r="F111" s="33">
        <v>5.9</v>
      </c>
      <c r="G111" s="33">
        <v>5.9</v>
      </c>
      <c r="L111" s="133">
        <f>IF(B111="",,IF(Dommere!$C$12&gt;4,ROUND(SUM(E111:K111)-P111-Q111,1)/(Dommere!$C$12-2),(SUM(E111:K111)/Dommere!$C$12)))</f>
        <v>5.9000000000000012</v>
      </c>
      <c r="M111" s="56">
        <f t="shared" si="16"/>
        <v>6</v>
      </c>
      <c r="P111" s="19">
        <f t="shared" si="17"/>
        <v>5.9</v>
      </c>
      <c r="Q111" s="19">
        <f t="shared" si="18"/>
        <v>5.9</v>
      </c>
      <c r="R111" s="19">
        <f t="shared" si="19"/>
        <v>17.700000000000003</v>
      </c>
    </row>
    <row r="112" spans="1:18" x14ac:dyDescent="0.2">
      <c r="A112" s="20">
        <f>+Oversikt!A112</f>
        <v>5</v>
      </c>
      <c r="B112" s="16" t="str">
        <f>IF(O$107&lt;6,"",Oversikt!B112)</f>
        <v xml:space="preserve">Mia Standal </v>
      </c>
      <c r="C112" s="16" t="str">
        <f>IF(Oversikt!E112="","",Oversikt!E112)</f>
        <v>Keum Gang Taekwondo - St.hanshaugen</v>
      </c>
      <c r="D112" s="17" t="e">
        <f>IF(Oversikt!B112="","",VLOOKUP(Oversikt!#REF!,Mønster!$A$4:$B$21,2))</f>
        <v>#REF!</v>
      </c>
      <c r="E112" s="32">
        <v>6.1</v>
      </c>
      <c r="F112" s="33">
        <v>6.2</v>
      </c>
      <c r="G112" s="33">
        <v>5.9</v>
      </c>
      <c r="L112" s="133">
        <f>IF(B112="",,IF(Dommere!$C$12&gt;4,ROUND(SUM(E112:K112)-P112-Q112,1)/(Dommere!$C$12-2),(SUM(E112:K112)/Dommere!$C$12)))</f>
        <v>6.0666666666666673</v>
      </c>
      <c r="M112" s="56">
        <f t="shared" si="16"/>
        <v>5</v>
      </c>
      <c r="N112" s="33" t="s">
        <v>57</v>
      </c>
      <c r="P112" s="19">
        <f t="shared" si="17"/>
        <v>6.2</v>
      </c>
      <c r="Q112" s="19">
        <f t="shared" si="18"/>
        <v>5.9</v>
      </c>
      <c r="R112" s="19">
        <f t="shared" si="19"/>
        <v>18.200000000000003</v>
      </c>
    </row>
    <row r="113" spans="1:18" x14ac:dyDescent="0.2">
      <c r="A113" s="20">
        <f>+Oversikt!A113</f>
        <v>6</v>
      </c>
      <c r="B113" s="16" t="str">
        <f>IF(O$107&lt;6,"",Oversikt!B113)</f>
        <v>Amaranta Yessenia</v>
      </c>
      <c r="C113" s="16" t="str">
        <f>IF(Oversikt!E113="","",Oversikt!E113)</f>
        <v>Chonkwon Vestli Taekwondo Klubb</v>
      </c>
      <c r="D113" s="17" t="e">
        <f>IF(Oversikt!B113="","",VLOOKUP(Oversikt!#REF!,Mønster!$A$4:$B$21,2))</f>
        <v>#REF!</v>
      </c>
      <c r="E113" s="32">
        <v>6.8</v>
      </c>
      <c r="F113" s="33">
        <v>6.6</v>
      </c>
      <c r="G113" s="33">
        <v>6.9</v>
      </c>
      <c r="L113" s="133">
        <f>IF(B113="",,IF(Dommere!$C$12&gt;4,ROUND(SUM(E113:K113)-P113-Q113,1)/(Dommere!$C$12-2),(SUM(E113:K113)/Dommere!$C$12)))</f>
        <v>6.7666666666666657</v>
      </c>
      <c r="M113" s="56">
        <f t="shared" si="16"/>
        <v>1</v>
      </c>
      <c r="N113" s="33" t="s">
        <v>57</v>
      </c>
      <c r="P113" s="19">
        <f t="shared" si="17"/>
        <v>6.9</v>
      </c>
      <c r="Q113" s="19">
        <f t="shared" si="18"/>
        <v>6.6</v>
      </c>
      <c r="R113" s="19">
        <f t="shared" si="19"/>
        <v>20.299999999999997</v>
      </c>
    </row>
    <row r="114" spans="1:18" x14ac:dyDescent="0.2">
      <c r="A114" s="20">
        <f>+Oversikt!A114</f>
        <v>7</v>
      </c>
      <c r="B114" s="16" t="str">
        <f>IF(O$107&lt;6,"",Oversikt!B114)</f>
        <v/>
      </c>
      <c r="C114" s="16" t="str">
        <f>IF(Oversikt!E114="","",Oversikt!E114)</f>
        <v/>
      </c>
      <c r="D114" s="17" t="str">
        <f>IF(Oversikt!B114="","",VLOOKUP(Oversikt!#REF!,Mønster!$A$4:$B$21,2))</f>
        <v/>
      </c>
      <c r="L114" s="133">
        <f>IF(B114="",,IF(Dommere!$C$12&gt;4,ROUND(SUM(E114:K114)-P114-Q114,1)/(Dommere!$C$12-2),(SUM(E114:K114)/Dommere!$C$12)))</f>
        <v>0</v>
      </c>
      <c r="M114" s="56">
        <f t="shared" si="16"/>
        <v>0</v>
      </c>
      <c r="P114" s="19">
        <f t="shared" si="17"/>
        <v>0</v>
      </c>
      <c r="Q114" s="19">
        <f t="shared" si="18"/>
        <v>0</v>
      </c>
      <c r="R114" s="19">
        <f t="shared" si="19"/>
        <v>0</v>
      </c>
    </row>
    <row r="115" spans="1:18" x14ac:dyDescent="0.2">
      <c r="A115" s="20">
        <f>+Oversikt!A115</f>
        <v>8</v>
      </c>
      <c r="B115" s="16" t="str">
        <f>IF(O$107&lt;6,"",Oversikt!B115)</f>
        <v/>
      </c>
      <c r="C115" s="16" t="str">
        <f>IF(Oversikt!E115="","",Oversikt!E115)</f>
        <v/>
      </c>
      <c r="D115" s="17" t="str">
        <f>IF(Oversikt!B115="","",VLOOKUP(Oversikt!#REF!,Mønster!$A$4:$B$21,2))</f>
        <v/>
      </c>
      <c r="L115" s="133">
        <f>IF(B115="",,IF(Dommere!$C$12&gt;4,ROUND(SUM(E115:K115)-P115-Q115,1)/(Dommere!$C$12-2),(SUM(E115:K115)/Dommere!$C$12)))</f>
        <v>0</v>
      </c>
      <c r="M115" s="56">
        <f t="shared" si="16"/>
        <v>0</v>
      </c>
      <c r="P115" s="19">
        <f t="shared" si="17"/>
        <v>0</v>
      </c>
      <c r="Q115" s="19">
        <f t="shared" si="18"/>
        <v>0</v>
      </c>
      <c r="R115" s="19">
        <f t="shared" si="19"/>
        <v>0</v>
      </c>
    </row>
    <row r="116" spans="1:18" x14ac:dyDescent="0.2">
      <c r="A116" s="20">
        <f>+Oversikt!A116</f>
        <v>9</v>
      </c>
      <c r="B116" s="16" t="str">
        <f>IF(O$107&lt;6,"",Oversikt!B116)</f>
        <v/>
      </c>
      <c r="C116" s="16" t="str">
        <f>IF(Oversikt!E116="","",Oversikt!E116)</f>
        <v/>
      </c>
      <c r="D116" s="17" t="str">
        <f>IF(Oversikt!B116="","",VLOOKUP(Oversikt!#REF!,Mønster!$A$4:$B$21,2))</f>
        <v/>
      </c>
      <c r="L116" s="133">
        <f>IF(B116="",,IF(Dommere!$C$12&gt;4,ROUND(SUM(E116:K116)-P116-Q116,1)/(Dommere!$C$12-2),(SUM(E116:K116)/Dommere!$C$12)))</f>
        <v>0</v>
      </c>
      <c r="M116" s="56">
        <f t="shared" si="16"/>
        <v>0</v>
      </c>
      <c r="P116" s="19">
        <f t="shared" si="17"/>
        <v>0</v>
      </c>
      <c r="Q116" s="19">
        <f t="shared" si="18"/>
        <v>0</v>
      </c>
      <c r="R116" s="19">
        <f t="shared" si="19"/>
        <v>0</v>
      </c>
    </row>
    <row r="117" spans="1:18" x14ac:dyDescent="0.2">
      <c r="A117" s="20">
        <f>+Oversikt!A117</f>
        <v>10</v>
      </c>
      <c r="B117" s="16" t="str">
        <f>IF(O$107&lt;6,"",Oversikt!B117)</f>
        <v/>
      </c>
      <c r="C117" s="16" t="str">
        <f>IF(Oversikt!E117="","",Oversikt!E117)</f>
        <v/>
      </c>
      <c r="D117" s="17" t="str">
        <f>IF(Oversikt!B117="","",VLOOKUP(Oversikt!#REF!,Mønster!$A$4:$B$21,2))</f>
        <v/>
      </c>
      <c r="L117" s="133">
        <f>IF(B117="",,IF(Dommere!$C$12&gt;4,ROUND(SUM(E117:K117)-P117-Q117,1)/(Dommere!$C$12-2),(SUM(E117:K117)/Dommere!$C$12)))</f>
        <v>0</v>
      </c>
      <c r="M117" s="56">
        <f t="shared" si="16"/>
        <v>0</v>
      </c>
      <c r="P117" s="19">
        <f t="shared" si="17"/>
        <v>0</v>
      </c>
      <c r="Q117" s="19">
        <f t="shared" si="18"/>
        <v>0</v>
      </c>
      <c r="R117" s="19">
        <f t="shared" si="19"/>
        <v>0</v>
      </c>
    </row>
    <row r="118" spans="1:18" x14ac:dyDescent="0.2">
      <c r="A118" s="20">
        <f>+Oversikt!A118</f>
        <v>11</v>
      </c>
      <c r="B118" s="16" t="str">
        <f>IF(O$107&lt;6,"",Oversikt!B118)</f>
        <v/>
      </c>
      <c r="C118" s="16" t="str">
        <f>IF(Oversikt!E118="","",Oversikt!E118)</f>
        <v/>
      </c>
      <c r="D118" s="17" t="str">
        <f>IF(Oversikt!B118="","",VLOOKUP(Oversikt!#REF!,Mønster!$A$4:$B$21,2))</f>
        <v/>
      </c>
      <c r="L118" s="133">
        <f>IF(B118="",,IF(Dommere!$C$12&gt;4,ROUND(SUM(E118:K118)-P118-Q118,1)/(Dommere!$C$12-2),(SUM(E118:K118)/Dommere!$C$12)))</f>
        <v>0</v>
      </c>
      <c r="M118" s="56">
        <f t="shared" si="16"/>
        <v>0</v>
      </c>
      <c r="P118" s="19">
        <f t="shared" si="17"/>
        <v>0</v>
      </c>
      <c r="Q118" s="19">
        <f t="shared" si="18"/>
        <v>0</v>
      </c>
      <c r="R118" s="19">
        <f t="shared" si="19"/>
        <v>0</v>
      </c>
    </row>
    <row r="119" spans="1:18" x14ac:dyDescent="0.2">
      <c r="A119" s="20">
        <f>+Oversikt!A119</f>
        <v>12</v>
      </c>
      <c r="B119" s="16" t="str">
        <f>IF(O$107&lt;6,"",Oversikt!B119)</f>
        <v/>
      </c>
      <c r="C119" s="16" t="str">
        <f>IF(Oversikt!E119="","",Oversikt!E119)</f>
        <v/>
      </c>
      <c r="D119" s="17" t="str">
        <f>IF(Oversikt!B119="","",VLOOKUP(Oversikt!#REF!,Mønster!$A$4:$B$21,2))</f>
        <v/>
      </c>
      <c r="L119" s="133">
        <f>IF(B119="",,IF(Dommere!$C$12&gt;4,ROUND(SUM(E119:K119)-P119-Q119,1)/(Dommere!$C$12-2),(SUM(E119:K119)/Dommere!$C$12)))</f>
        <v>0</v>
      </c>
      <c r="M119" s="56">
        <f t="shared" si="16"/>
        <v>0</v>
      </c>
      <c r="P119" s="19">
        <f t="shared" si="17"/>
        <v>0</v>
      </c>
      <c r="Q119" s="19">
        <f t="shared" si="18"/>
        <v>0</v>
      </c>
      <c r="R119" s="19">
        <f t="shared" si="19"/>
        <v>0</v>
      </c>
    </row>
    <row r="120" spans="1:18" x14ac:dyDescent="0.2">
      <c r="A120" s="20">
        <f>+Oversikt!A120</f>
        <v>13</v>
      </c>
      <c r="B120" s="16" t="str">
        <f>IF(O$107&lt;6,"",Oversikt!B120)</f>
        <v/>
      </c>
      <c r="C120" s="16" t="str">
        <f>IF(Oversikt!E120="","",Oversikt!E120)</f>
        <v/>
      </c>
      <c r="D120" s="17" t="str">
        <f>IF(Oversikt!B120="","",VLOOKUP(Oversikt!#REF!,Mønster!$A$4:$B$21,2))</f>
        <v/>
      </c>
      <c r="L120" s="133">
        <f>IF(B120="",,IF(Dommere!$C$12&gt;4,ROUND(SUM(E120:K120)-P120-Q120,1)/(Dommere!$C$12-2),(SUM(E120:K120)/Dommere!$C$12)))</f>
        <v>0</v>
      </c>
      <c r="M120" s="56">
        <f t="shared" si="16"/>
        <v>0</v>
      </c>
      <c r="P120" s="19">
        <f t="shared" si="17"/>
        <v>0</v>
      </c>
      <c r="Q120" s="19">
        <f t="shared" si="18"/>
        <v>0</v>
      </c>
      <c r="R120" s="19">
        <f t="shared" si="19"/>
        <v>0</v>
      </c>
    </row>
    <row r="121" spans="1:18" x14ac:dyDescent="0.2">
      <c r="A121" s="20">
        <f>+Oversikt!A121</f>
        <v>14</v>
      </c>
      <c r="B121" s="16" t="str">
        <f>IF(O$107&lt;6,"",Oversikt!B121)</f>
        <v/>
      </c>
      <c r="C121" s="16" t="str">
        <f>IF(Oversikt!E121="","",Oversikt!E121)</f>
        <v/>
      </c>
      <c r="D121" s="17" t="str">
        <f>IF(Oversikt!B121="","",VLOOKUP(Oversikt!#REF!,Mønster!$A$4:$B$21,2))</f>
        <v/>
      </c>
      <c r="L121" s="133">
        <f>IF(B121="",,IF(Dommere!$C$12&gt;4,ROUND(SUM(E121:K121)-P121-Q121,1)/(Dommere!$C$12-2),(SUM(E121:K121)/Dommere!$C$12)))</f>
        <v>0</v>
      </c>
      <c r="M121" s="56">
        <f t="shared" si="16"/>
        <v>0</v>
      </c>
      <c r="P121" s="19">
        <f t="shared" si="17"/>
        <v>0</v>
      </c>
      <c r="Q121" s="19">
        <f t="shared" si="18"/>
        <v>0</v>
      </c>
      <c r="R121" s="19">
        <f t="shared" si="19"/>
        <v>0</v>
      </c>
    </row>
    <row r="122" spans="1:18" x14ac:dyDescent="0.2">
      <c r="A122" s="20">
        <f>+Oversikt!A122</f>
        <v>15</v>
      </c>
      <c r="B122" s="16" t="str">
        <f>IF(O$107&lt;6,"",Oversikt!B122)</f>
        <v/>
      </c>
      <c r="C122" s="16" t="str">
        <f>IF(Oversikt!E122="","",Oversikt!E122)</f>
        <v/>
      </c>
      <c r="D122" s="17" t="str">
        <f>IF(Oversikt!B122="","",VLOOKUP(Oversikt!#REF!,Mønster!$A$4:$B$21,2))</f>
        <v/>
      </c>
      <c r="L122" s="133">
        <f>IF(B122="",,IF(Dommere!$C$12&gt;4,ROUND(SUM(E122:K122)-P122-Q122,1)/(Dommere!$C$12-2),(SUM(E122:K122)/Dommere!$C$12)))</f>
        <v>0</v>
      </c>
      <c r="M122" s="56">
        <f t="shared" si="16"/>
        <v>0</v>
      </c>
      <c r="P122" s="19">
        <f t="shared" si="17"/>
        <v>0</v>
      </c>
      <c r="Q122" s="19">
        <f t="shared" si="18"/>
        <v>0</v>
      </c>
      <c r="R122" s="19">
        <f t="shared" si="19"/>
        <v>0</v>
      </c>
    </row>
    <row r="123" spans="1:18" x14ac:dyDescent="0.2">
      <c r="A123" s="20">
        <f>+Oversikt!A123</f>
        <v>16</v>
      </c>
      <c r="B123" s="16" t="str">
        <f>IF(O$107&lt;6,"",Oversikt!B123)</f>
        <v/>
      </c>
      <c r="C123" s="16" t="str">
        <f>IF(Oversikt!E123="","",Oversikt!E123)</f>
        <v/>
      </c>
      <c r="D123" s="17" t="str">
        <f>IF(Oversikt!B123="","",VLOOKUP(Oversikt!#REF!,Mønster!$A$4:$B$21,2))</f>
        <v/>
      </c>
      <c r="L123" s="133">
        <f>IF(B123="",,IF(Dommere!$C$12&gt;4,ROUND(SUM(E123:K123)-P123-Q123,1)/(Dommere!$C$12-2),(SUM(E123:K123)/Dommere!$C$12)))</f>
        <v>0</v>
      </c>
      <c r="M123" s="56">
        <f t="shared" si="16"/>
        <v>0</v>
      </c>
      <c r="P123" s="19">
        <f t="shared" si="17"/>
        <v>0</v>
      </c>
      <c r="Q123" s="19">
        <f t="shared" si="18"/>
        <v>0</v>
      </c>
      <c r="R123" s="19">
        <f t="shared" si="19"/>
        <v>0</v>
      </c>
    </row>
    <row r="124" spans="1:18" x14ac:dyDescent="0.2">
      <c r="A124" s="20">
        <f>+Oversikt!A124</f>
        <v>17</v>
      </c>
      <c r="B124" s="16" t="str">
        <f>IF(O$107&lt;6,"",Oversikt!B124)</f>
        <v/>
      </c>
      <c r="C124" s="16" t="str">
        <f>IF(Oversikt!E124="","",Oversikt!E124)</f>
        <v/>
      </c>
      <c r="D124" s="17" t="str">
        <f>IF(Oversikt!B124="","",VLOOKUP(Oversikt!#REF!,Mønster!$A$4:$B$21,2))</f>
        <v/>
      </c>
      <c r="L124" s="133">
        <f>IF(B124="",,IF(Dommere!$C$12&gt;4,ROUND(SUM(E124:K124)-P124-Q124,1)/(Dommere!$C$12-2),(SUM(E124:K124)/Dommere!$C$12)))</f>
        <v>0</v>
      </c>
      <c r="M124" s="56">
        <f t="shared" si="16"/>
        <v>0</v>
      </c>
      <c r="P124" s="19">
        <f t="shared" si="17"/>
        <v>0</v>
      </c>
      <c r="Q124" s="19">
        <f t="shared" si="18"/>
        <v>0</v>
      </c>
      <c r="R124" s="19">
        <f t="shared" si="19"/>
        <v>0</v>
      </c>
    </row>
    <row r="125" spans="1:18" x14ac:dyDescent="0.2">
      <c r="A125" s="20">
        <f>+Oversikt!A125</f>
        <v>18</v>
      </c>
      <c r="B125" s="16" t="str">
        <f>IF(O$107&lt;6,"",Oversikt!B125)</f>
        <v/>
      </c>
      <c r="C125" s="16" t="str">
        <f>IF(Oversikt!E125="","",Oversikt!E125)</f>
        <v/>
      </c>
      <c r="D125" s="17" t="str">
        <f>IF(Oversikt!B125="","",VLOOKUP(Oversikt!#REF!,Mønster!$A$4:$B$21,2))</f>
        <v/>
      </c>
      <c r="L125" s="133">
        <f>IF(B125="",,IF(Dommere!$C$12&gt;4,ROUND(SUM(E125:K125)-P125-Q125,1)/(Dommere!$C$12-2),(SUM(E125:K125)/Dommere!$C$12)))</f>
        <v>0</v>
      </c>
      <c r="M125" s="56">
        <f t="shared" si="16"/>
        <v>0</v>
      </c>
      <c r="P125" s="19">
        <f t="shared" si="17"/>
        <v>0</v>
      </c>
      <c r="Q125" s="19">
        <f t="shared" si="18"/>
        <v>0</v>
      </c>
      <c r="R125" s="19">
        <f t="shared" si="19"/>
        <v>0</v>
      </c>
    </row>
    <row r="126" spans="1:18" x14ac:dyDescent="0.2">
      <c r="A126" s="20">
        <f>+Oversikt!A126</f>
        <v>19</v>
      </c>
      <c r="B126" s="16" t="str">
        <f>IF(O$107&lt;6,"",Oversikt!B126)</f>
        <v/>
      </c>
      <c r="C126" s="16" t="str">
        <f>IF(Oversikt!E126="","",Oversikt!E126)</f>
        <v/>
      </c>
      <c r="D126" s="17" t="str">
        <f>IF(Oversikt!B126="","",VLOOKUP(Oversikt!#REF!,Mønster!$A$4:$B$21,2))</f>
        <v/>
      </c>
      <c r="L126" s="133">
        <f>IF(B126="",,IF(Dommere!$C$12&gt;4,ROUND(SUM(E126:K126)-P126-Q126,1)/(Dommere!$C$12-2),(SUM(E126:K126)/Dommere!$C$12)))</f>
        <v>0</v>
      </c>
      <c r="M126" s="56">
        <f t="shared" si="16"/>
        <v>0</v>
      </c>
      <c r="P126" s="19">
        <f t="shared" si="17"/>
        <v>0</v>
      </c>
      <c r="Q126" s="19">
        <f t="shared" si="18"/>
        <v>0</v>
      </c>
      <c r="R126" s="19">
        <f t="shared" si="19"/>
        <v>0</v>
      </c>
    </row>
    <row r="127" spans="1:18" x14ac:dyDescent="0.2">
      <c r="A127" s="20">
        <f>+Oversikt!A127</f>
        <v>20</v>
      </c>
      <c r="B127" s="16" t="str">
        <f>IF(O$107&lt;6,"",Oversikt!B127)</f>
        <v/>
      </c>
      <c r="C127" s="16" t="str">
        <f>IF(Oversikt!E127="","",Oversikt!E127)</f>
        <v/>
      </c>
      <c r="D127" s="17" t="str">
        <f>IF(Oversikt!B127="","",VLOOKUP(Oversikt!#REF!,Mønster!$A$4:$B$21,2))</f>
        <v/>
      </c>
      <c r="L127" s="133">
        <f>IF(B127="",,IF(Dommere!$C$12&gt;4,ROUND(SUM(E127:K127)-P127-Q127,1)/(Dommere!$C$12-2),(SUM(E127:K127)/Dommere!$C$12)))</f>
        <v>0</v>
      </c>
      <c r="M127" s="56">
        <f t="shared" si="16"/>
        <v>0</v>
      </c>
      <c r="P127" s="19">
        <f t="shared" si="17"/>
        <v>0</v>
      </c>
      <c r="Q127" s="19">
        <f t="shared" si="18"/>
        <v>0</v>
      </c>
      <c r="R127" s="19">
        <f t="shared" si="19"/>
        <v>0</v>
      </c>
    </row>
    <row r="128" spans="1:18" x14ac:dyDescent="0.2">
      <c r="A128" s="20">
        <f>+Oversikt!A128</f>
        <v>21</v>
      </c>
      <c r="B128" s="16" t="str">
        <f>IF(O$107&lt;6,"",Oversikt!B128)</f>
        <v/>
      </c>
      <c r="C128" s="16" t="str">
        <f>IF(Oversikt!E128="","",Oversikt!E128)</f>
        <v/>
      </c>
      <c r="D128" s="17" t="str">
        <f>IF(Oversikt!B128="","",VLOOKUP(Oversikt!#REF!,Mønster!$A$4:$B$21,2))</f>
        <v/>
      </c>
      <c r="L128" s="133">
        <f>IF(B128="",,IF(Dommere!$C$12&gt;4,ROUND(SUM(E128:K128)-P128-Q128,1)/(Dommere!$C$12-2),(SUM(E128:K128)/Dommere!$C$12)))</f>
        <v>0</v>
      </c>
      <c r="M128" s="56">
        <f t="shared" si="16"/>
        <v>0</v>
      </c>
      <c r="P128" s="19">
        <f t="shared" si="17"/>
        <v>0</v>
      </c>
      <c r="Q128" s="19">
        <f t="shared" si="18"/>
        <v>0</v>
      </c>
      <c r="R128" s="19">
        <f t="shared" si="19"/>
        <v>0</v>
      </c>
    </row>
    <row r="129" spans="1:18" x14ac:dyDescent="0.2">
      <c r="A129" s="20">
        <f>+Oversikt!A129</f>
        <v>22</v>
      </c>
      <c r="B129" s="16" t="str">
        <f>IF(O$107&lt;6,"",Oversikt!B129)</f>
        <v/>
      </c>
      <c r="C129" s="16" t="str">
        <f>IF(Oversikt!E129="","",Oversikt!E129)</f>
        <v/>
      </c>
      <c r="D129" s="17" t="str">
        <f>IF(Oversikt!B129="","",VLOOKUP(Oversikt!#REF!,Mønster!$A$4:$B$21,2))</f>
        <v/>
      </c>
      <c r="L129" s="133">
        <f>IF(B129="",,IF(Dommere!$C$12&gt;4,ROUND(SUM(E129:K129)-P129-Q129,1)/(Dommere!$C$12-2),(SUM(E129:K129)/Dommere!$C$12)))</f>
        <v>0</v>
      </c>
      <c r="M129" s="56">
        <f t="shared" si="16"/>
        <v>0</v>
      </c>
      <c r="P129" s="19">
        <f t="shared" si="17"/>
        <v>0</v>
      </c>
      <c r="Q129" s="19">
        <f t="shared" si="18"/>
        <v>0</v>
      </c>
      <c r="R129" s="19">
        <f t="shared" si="19"/>
        <v>0</v>
      </c>
    </row>
    <row r="130" spans="1:18" x14ac:dyDescent="0.2">
      <c r="A130" s="20">
        <f>+Oversikt!A130</f>
        <v>23</v>
      </c>
      <c r="B130" s="16" t="str">
        <f>IF(O$107&lt;6,"",Oversikt!B130)</f>
        <v/>
      </c>
      <c r="C130" s="16" t="str">
        <f>IF(Oversikt!E130="","",Oversikt!E130)</f>
        <v/>
      </c>
      <c r="D130" s="17" t="str">
        <f>IF(Oversikt!B130="","",VLOOKUP(Oversikt!#REF!,Mønster!$A$4:$B$21,2))</f>
        <v/>
      </c>
      <c r="L130" s="133">
        <f>IF(B130="",,IF(Dommere!$C$12&gt;4,ROUND(SUM(E130:K130)-P130-Q130,1)/(Dommere!$C$12-2),(SUM(E130:K130)/Dommere!$C$12)))</f>
        <v>0</v>
      </c>
      <c r="M130" s="56">
        <f t="shared" si="16"/>
        <v>0</v>
      </c>
      <c r="P130" s="19">
        <f t="shared" si="17"/>
        <v>0</v>
      </c>
      <c r="Q130" s="19">
        <f t="shared" si="18"/>
        <v>0</v>
      </c>
      <c r="R130" s="19">
        <f t="shared" si="19"/>
        <v>0</v>
      </c>
    </row>
    <row r="131" spans="1:18" x14ac:dyDescent="0.2">
      <c r="A131" s="20">
        <f>+Oversikt!A131</f>
        <v>24</v>
      </c>
      <c r="B131" s="16" t="str">
        <f>IF(O$107&lt;6,"",Oversikt!B131)</f>
        <v/>
      </c>
      <c r="C131" s="16" t="str">
        <f>IF(Oversikt!E131="","",Oversikt!E131)</f>
        <v/>
      </c>
      <c r="D131" s="17" t="str">
        <f>IF(Oversikt!B131="","",VLOOKUP(Oversikt!#REF!,Mønster!$A$4:$B$21,2))</f>
        <v/>
      </c>
      <c r="L131" s="133">
        <f>IF(B131="",,IF(Dommere!$C$12&gt;4,ROUND(SUM(E131:K131)-P131-Q131,1)/(Dommere!$C$12-2),(SUM(E131:K131)/Dommere!$C$12)))</f>
        <v>0</v>
      </c>
      <c r="M131" s="56">
        <f t="shared" si="16"/>
        <v>0</v>
      </c>
      <c r="P131" s="19">
        <f t="shared" si="17"/>
        <v>0</v>
      </c>
      <c r="Q131" s="19">
        <f t="shared" si="18"/>
        <v>0</v>
      </c>
      <c r="R131" s="19">
        <f t="shared" si="19"/>
        <v>0</v>
      </c>
    </row>
    <row r="132" spans="1:18" x14ac:dyDescent="0.2">
      <c r="A132" s="20">
        <f>+Oversikt!A132</f>
        <v>25</v>
      </c>
      <c r="B132" s="16" t="str">
        <f>IF(O$107&lt;6,"",Oversikt!B132)</f>
        <v/>
      </c>
      <c r="C132" s="16" t="str">
        <f>IF(Oversikt!E132="","",Oversikt!E132)</f>
        <v/>
      </c>
      <c r="D132" s="17" t="str">
        <f>IF(Oversikt!B132="","",VLOOKUP(Oversikt!#REF!,Mønster!$A$4:$B$21,2))</f>
        <v/>
      </c>
      <c r="L132" s="133">
        <f>IF(B132="",,IF(Dommere!$C$12&gt;4,ROUND(SUM(E132:K132)-P132-Q132,1)/(Dommere!$C$12-2),(SUM(E132:K132)/Dommere!$C$12)))</f>
        <v>0</v>
      </c>
      <c r="M132" s="56">
        <f t="shared" si="16"/>
        <v>0</v>
      </c>
      <c r="P132" s="19">
        <f t="shared" si="17"/>
        <v>0</v>
      </c>
      <c r="Q132" s="19">
        <f t="shared" si="18"/>
        <v>0</v>
      </c>
      <c r="R132" s="19">
        <f t="shared" si="19"/>
        <v>0</v>
      </c>
    </row>
    <row r="133" spans="1:18" ht="21" customHeight="1" x14ac:dyDescent="0.2">
      <c r="A133" s="21" t="str">
        <f>+Oversikt!A133</f>
        <v>Klasse 120 - Ungdom - Gutter cup høy</v>
      </c>
      <c r="B133" s="149"/>
      <c r="E133" s="191" t="str">
        <f>IF(O133&gt;5,IF(O133&gt;16,"50% til 2. runde!",IF(O133&gt;12,"8 til 2. runde","5 til finalen")),"Direkte til finale!")</f>
        <v>5 til finalen</v>
      </c>
      <c r="F133" s="191"/>
      <c r="G133" s="191"/>
      <c r="H133" s="191"/>
      <c r="I133" s="191"/>
      <c r="J133" s="138"/>
      <c r="K133" s="44"/>
      <c r="L133" s="139"/>
      <c r="M133" s="140"/>
      <c r="N133" s="138"/>
      <c r="O133" s="141">
        <f>25-COUNTBLANK(Oversikt!B134:'Oversikt'!B158)</f>
        <v>7</v>
      </c>
      <c r="R133" s="19"/>
    </row>
    <row r="134" spans="1:18" x14ac:dyDescent="0.2">
      <c r="A134" s="20">
        <f>+Oversikt!A134</f>
        <v>1</v>
      </c>
      <c r="B134" s="16" t="str">
        <f>IF(O$133&lt;6,"",Oversikt!B134)</f>
        <v>Daniel Ngo</v>
      </c>
      <c r="C134" s="16" t="str">
        <f>IF(Oversikt!E134="","",Oversikt!E134)</f>
        <v>Hwa Rang Team Drammen</v>
      </c>
      <c r="D134" s="17" t="e">
        <f>IF(Oversikt!B134="","",VLOOKUP(Oversikt!#REF!,Mønster!$A$4:$B$21,2))</f>
        <v>#REF!</v>
      </c>
      <c r="E134" s="32">
        <v>6.6</v>
      </c>
      <c r="F134" s="33">
        <v>6.4</v>
      </c>
      <c r="G134" s="33">
        <v>6.4</v>
      </c>
      <c r="L134" s="133">
        <f>IF(B134="",,IF(Dommere!$C$12&gt;4,ROUND(SUM(E134:K134)-P134-Q134,1)/(Dommere!$C$12-2),(SUM(E134:K134)/Dommere!$C$12)))</f>
        <v>6.4666666666666659</v>
      </c>
      <c r="M134" s="56">
        <f t="shared" ref="M134:M158" si="20">IF(L134=0,,RANK(L134,L$134:L$158,0))</f>
        <v>3</v>
      </c>
      <c r="N134" s="33" t="s">
        <v>57</v>
      </c>
      <c r="P134" s="19">
        <f t="shared" ref="P134:P158" si="21">MAX(E134:K134)</f>
        <v>6.6</v>
      </c>
      <c r="Q134" s="19">
        <f t="shared" ref="Q134:Q158" si="22">MIN(E134:K134)</f>
        <v>6.4</v>
      </c>
      <c r="R134" s="19">
        <f t="shared" ref="R134:R158" si="23">SUM(E134:K134)</f>
        <v>19.399999999999999</v>
      </c>
    </row>
    <row r="135" spans="1:18" x14ac:dyDescent="0.2">
      <c r="A135" s="20">
        <f>+Oversikt!A135</f>
        <v>2</v>
      </c>
      <c r="B135" s="16" t="str">
        <f>IF(O$133&lt;6,"",Oversikt!B135)</f>
        <v/>
      </c>
      <c r="C135" s="16" t="str">
        <f>IF(Oversikt!E135="","",Oversikt!E135)</f>
        <v/>
      </c>
      <c r="D135" s="17" t="str">
        <f>IF(Oversikt!B135="","",VLOOKUP(Oversikt!#REF!,Mønster!$A$4:$B$21,2))</f>
        <v/>
      </c>
      <c r="L135" s="133">
        <f>IF(B135="",,IF(Dommere!$C$12&gt;4,ROUND(SUM(E135:K135)-P135-Q135,1)/(Dommere!$C$12-2),(SUM(E135:K135)/Dommere!$C$12)))</f>
        <v>0</v>
      </c>
      <c r="M135" s="56">
        <f t="shared" si="20"/>
        <v>0</v>
      </c>
      <c r="P135" s="19">
        <f t="shared" si="21"/>
        <v>0</v>
      </c>
      <c r="Q135" s="19">
        <f t="shared" si="22"/>
        <v>0</v>
      </c>
      <c r="R135" s="19">
        <f t="shared" si="23"/>
        <v>0</v>
      </c>
    </row>
    <row r="136" spans="1:18" x14ac:dyDescent="0.2">
      <c r="A136" s="20">
        <f>+Oversikt!A136</f>
        <v>3</v>
      </c>
      <c r="B136" s="16" t="str">
        <f>IF(O$133&lt;6,"",Oversikt!B136)</f>
        <v/>
      </c>
      <c r="C136" s="16" t="str">
        <f>IF(Oversikt!E136="","",Oversikt!E136)</f>
        <v/>
      </c>
      <c r="D136" s="17" t="str">
        <f>IF(Oversikt!B136="","",VLOOKUP(Oversikt!#REF!,Mønster!$A$4:$B$21,2))</f>
        <v/>
      </c>
      <c r="L136" s="133">
        <f>IF(B136="",,IF(Dommere!$C$12&gt;4,ROUND(SUM(E136:K136)-P136-Q136,1)/(Dommere!$C$12-2),(SUM(E136:K136)/Dommere!$C$12)))</f>
        <v>0</v>
      </c>
      <c r="M136" s="56">
        <f t="shared" si="20"/>
        <v>0</v>
      </c>
      <c r="P136" s="19">
        <f t="shared" si="21"/>
        <v>0</v>
      </c>
      <c r="Q136" s="19">
        <f t="shared" si="22"/>
        <v>0</v>
      </c>
      <c r="R136" s="19">
        <f t="shared" si="23"/>
        <v>0</v>
      </c>
    </row>
    <row r="137" spans="1:18" x14ac:dyDescent="0.2">
      <c r="A137" s="20">
        <f>+Oversikt!A137</f>
        <v>4</v>
      </c>
      <c r="B137" s="16" t="str">
        <f>IF(O$133&lt;6,"",Oversikt!B137)</f>
        <v>Pål Simon S. Pål Simon S.</v>
      </c>
      <c r="C137" s="16" t="str">
        <f>IF(Oversikt!E137="","",Oversikt!E137)</f>
        <v>Oslo Nord Taekwondo klubb</v>
      </c>
      <c r="D137" s="17" t="e">
        <f>IF(Oversikt!B137="","",VLOOKUP(Oversikt!#REF!,Mønster!$A$4:$B$21,2))</f>
        <v>#REF!</v>
      </c>
      <c r="E137" s="32">
        <v>6.3</v>
      </c>
      <c r="F137" s="33">
        <v>6.1</v>
      </c>
      <c r="G137" s="33">
        <v>6.5</v>
      </c>
      <c r="L137" s="133">
        <f>IF(B137="",,IF(Dommere!$C$12&gt;4,ROUND(SUM(E137:K137)-P137-Q137,1)/(Dommere!$C$12-2),(SUM(E137:K137)/Dommere!$C$12)))</f>
        <v>6.3</v>
      </c>
      <c r="M137" s="56">
        <f t="shared" si="20"/>
        <v>4</v>
      </c>
      <c r="N137" s="33" t="s">
        <v>57</v>
      </c>
      <c r="P137" s="19">
        <f t="shared" si="21"/>
        <v>6.5</v>
      </c>
      <c r="Q137" s="19">
        <f t="shared" si="22"/>
        <v>6.1</v>
      </c>
      <c r="R137" s="19">
        <f t="shared" si="23"/>
        <v>18.899999999999999</v>
      </c>
    </row>
    <row r="138" spans="1:18" x14ac:dyDescent="0.2">
      <c r="A138" s="20">
        <f>+Oversikt!A138</f>
        <v>5</v>
      </c>
      <c r="B138" s="16" t="str">
        <f>IF(O$133&lt;6,"",Oversikt!B138)</f>
        <v>Henning Torp Henning Torp</v>
      </c>
      <c r="C138" s="16" t="str">
        <f>IF(Oversikt!E138="","",Oversikt!E138)</f>
        <v>Solør Tae Kwondoklubb</v>
      </c>
      <c r="D138" s="17" t="e">
        <f>IF(Oversikt!B138="","",VLOOKUP(Oversikt!#REF!,Mønster!$A$4:$B$21,2))</f>
        <v>#REF!</v>
      </c>
      <c r="E138" s="32">
        <v>5.5</v>
      </c>
      <c r="F138" s="33">
        <v>5.3</v>
      </c>
      <c r="G138" s="33">
        <v>5.5</v>
      </c>
      <c r="L138" s="133">
        <f>IF(B138="",,IF(Dommere!$C$12&gt;4,ROUND(SUM(E138:K138)-P138-Q138,1)/(Dommere!$C$12-2),(SUM(E138:K138)/Dommere!$C$12)))</f>
        <v>5.4333333333333336</v>
      </c>
      <c r="M138" s="56">
        <f t="shared" si="20"/>
        <v>7</v>
      </c>
      <c r="P138" s="19">
        <f t="shared" si="21"/>
        <v>5.5</v>
      </c>
      <c r="Q138" s="19">
        <f t="shared" si="22"/>
        <v>5.3</v>
      </c>
      <c r="R138" s="19">
        <f t="shared" si="23"/>
        <v>16.3</v>
      </c>
    </row>
    <row r="139" spans="1:18" x14ac:dyDescent="0.2">
      <c r="A139" s="20">
        <f>+Oversikt!A139</f>
        <v>6</v>
      </c>
      <c r="B139" s="16" t="str">
        <f>IF(O$133&lt;6,"",Oversikt!B139)</f>
        <v>Duy Vo</v>
      </c>
      <c r="C139" s="16" t="str">
        <f>IF(Oversikt!E139="","",Oversikt!E139)</f>
        <v>Oslo Nord Taekwondo klubb</v>
      </c>
      <c r="D139" s="17" t="e">
        <f>IF(Oversikt!B139="","",VLOOKUP(Oversikt!#REF!,Mønster!$A$4:$B$21,2))</f>
        <v>#REF!</v>
      </c>
      <c r="E139" s="32">
        <v>6.8</v>
      </c>
      <c r="F139" s="33">
        <v>6.5</v>
      </c>
      <c r="G139" s="33">
        <v>6.6</v>
      </c>
      <c r="L139" s="133">
        <f>IF(B139="",,IF(Dommere!$C$12&gt;4,ROUND(SUM(E139:K139)-P139-Q139,1)/(Dommere!$C$12-2),(SUM(E139:K139)/Dommere!$C$12)))</f>
        <v>6.6333333333333329</v>
      </c>
      <c r="M139" s="56">
        <f t="shared" si="20"/>
        <v>1</v>
      </c>
      <c r="N139" s="33" t="s">
        <v>57</v>
      </c>
      <c r="P139" s="19">
        <f t="shared" si="21"/>
        <v>6.8</v>
      </c>
      <c r="Q139" s="19">
        <f t="shared" si="22"/>
        <v>6.5</v>
      </c>
      <c r="R139" s="19">
        <f t="shared" si="23"/>
        <v>19.899999999999999</v>
      </c>
    </row>
    <row r="140" spans="1:18" x14ac:dyDescent="0.2">
      <c r="A140" s="20">
        <f>+Oversikt!A140</f>
        <v>7</v>
      </c>
      <c r="B140" s="16" t="str">
        <f>IF(O$133&lt;6,"",Oversikt!B140)</f>
        <v>Chris Bakkebråthen</v>
      </c>
      <c r="C140" s="16" t="str">
        <f>IF(Oversikt!E140="","",Oversikt!E140)</f>
        <v>Chonkwon Vestli Taekwondo Klubb</v>
      </c>
      <c r="D140" s="17" t="e">
        <f>IF(Oversikt!B140="","",VLOOKUP(Oversikt!#REF!,Mønster!$A$4:$B$21,2))</f>
        <v>#REF!</v>
      </c>
      <c r="E140" s="32">
        <v>6</v>
      </c>
      <c r="F140" s="33">
        <v>5.9</v>
      </c>
      <c r="G140" s="33">
        <v>6.3</v>
      </c>
      <c r="L140" s="133">
        <f>IF(B140="",,IF(Dommere!$C$12&gt;4,ROUND(SUM(E140:K140)-P140-Q140,1)/(Dommere!$C$12-2),(SUM(E140:K140)/Dommere!$C$12)))</f>
        <v>6.0666666666666664</v>
      </c>
      <c r="M140" s="56">
        <f t="shared" si="20"/>
        <v>5</v>
      </c>
      <c r="N140" s="33" t="s">
        <v>57</v>
      </c>
      <c r="P140" s="19">
        <f t="shared" si="21"/>
        <v>6.3</v>
      </c>
      <c r="Q140" s="19">
        <f t="shared" si="22"/>
        <v>5.9</v>
      </c>
      <c r="R140" s="19">
        <f t="shared" si="23"/>
        <v>18.2</v>
      </c>
    </row>
    <row r="141" spans="1:18" x14ac:dyDescent="0.2">
      <c r="A141" s="20">
        <f>+Oversikt!A141</f>
        <v>8</v>
      </c>
      <c r="B141" s="16" t="str">
        <f>IF(O$133&lt;6,"",Oversikt!B141)</f>
        <v>Philip Glesne</v>
      </c>
      <c r="C141" s="16" t="str">
        <f>IF(Oversikt!E141="","",Oversikt!E141)</f>
        <v>Chonkwon Vestli Taekwondo Klubb</v>
      </c>
      <c r="D141" s="17" t="e">
        <f>IF(Oversikt!B141="","",VLOOKUP(Oversikt!#REF!,Mønster!$A$4:$B$21,2))</f>
        <v>#REF!</v>
      </c>
      <c r="E141" s="32">
        <v>6.1</v>
      </c>
      <c r="F141" s="33">
        <v>5.8</v>
      </c>
      <c r="G141" s="33">
        <v>5.9</v>
      </c>
      <c r="L141" s="133">
        <f>IF(B141="",,IF(Dommere!$C$12&gt;4,ROUND(SUM(E141:K141)-P141-Q141,1)/(Dommere!$C$12-2),(SUM(E141:K141)/Dommere!$C$12)))</f>
        <v>5.9333333333333327</v>
      </c>
      <c r="M141" s="56">
        <f t="shared" si="20"/>
        <v>6</v>
      </c>
      <c r="P141" s="19">
        <f t="shared" si="21"/>
        <v>6.1</v>
      </c>
      <c r="Q141" s="19">
        <f t="shared" si="22"/>
        <v>5.8</v>
      </c>
      <c r="R141" s="19">
        <f t="shared" si="23"/>
        <v>17.799999999999997</v>
      </c>
    </row>
    <row r="142" spans="1:18" x14ac:dyDescent="0.2">
      <c r="A142" s="20">
        <f>+Oversikt!A142</f>
        <v>9</v>
      </c>
      <c r="B142" s="16" t="str">
        <f>IF(O$133&lt;6,"",Oversikt!B142)</f>
        <v>Didrik Wilkens</v>
      </c>
      <c r="C142" s="16" t="str">
        <f>IF(Oversikt!E142="","",Oversikt!E142)</f>
        <v/>
      </c>
      <c r="D142" s="17" t="e">
        <f>IF(Oversikt!B142="","",VLOOKUP(Oversikt!#REF!,Mønster!$A$4:$B$21,2))</f>
        <v>#REF!</v>
      </c>
      <c r="E142" s="32">
        <v>6.5</v>
      </c>
      <c r="F142" s="33">
        <v>6.3</v>
      </c>
      <c r="G142" s="33">
        <v>6.7</v>
      </c>
      <c r="L142" s="133">
        <f>IF(B142="",,IF(Dommere!$C$12&gt;4,ROUND(SUM(E142:K142)-P142-Q142,1)/(Dommere!$C$12-2),(SUM(E142:K142)/Dommere!$C$12)))</f>
        <v>6.5</v>
      </c>
      <c r="M142" s="56">
        <f t="shared" si="20"/>
        <v>2</v>
      </c>
      <c r="N142" s="33" t="s">
        <v>57</v>
      </c>
      <c r="P142" s="19">
        <f t="shared" si="21"/>
        <v>6.7</v>
      </c>
      <c r="Q142" s="19">
        <f t="shared" si="22"/>
        <v>6.3</v>
      </c>
      <c r="R142" s="19">
        <f t="shared" si="23"/>
        <v>19.5</v>
      </c>
    </row>
    <row r="143" spans="1:18" x14ac:dyDescent="0.2">
      <c r="A143" s="20">
        <f>+Oversikt!A143</f>
        <v>10</v>
      </c>
      <c r="B143" s="16" t="str">
        <f>IF(O$133&lt;6,"",Oversikt!B143)</f>
        <v/>
      </c>
      <c r="C143" s="16" t="str">
        <f>IF(Oversikt!E143="","",Oversikt!E143)</f>
        <v/>
      </c>
      <c r="D143" s="17" t="str">
        <f>IF(Oversikt!B143="","",VLOOKUP(Oversikt!#REF!,Mønster!$A$4:$B$21,2))</f>
        <v/>
      </c>
      <c r="L143" s="133">
        <f>IF(B143="",,IF(Dommere!$C$12&gt;4,ROUND(SUM(E143:K143)-P143-Q143,1)/(Dommere!$C$12-2),(SUM(E143:K143)/Dommere!$C$12)))</f>
        <v>0</v>
      </c>
      <c r="M143" s="56">
        <f t="shared" si="20"/>
        <v>0</v>
      </c>
      <c r="P143" s="19">
        <f t="shared" si="21"/>
        <v>0</v>
      </c>
      <c r="Q143" s="19">
        <f t="shared" si="22"/>
        <v>0</v>
      </c>
      <c r="R143" s="19">
        <f t="shared" si="23"/>
        <v>0</v>
      </c>
    </row>
    <row r="144" spans="1:18" x14ac:dyDescent="0.2">
      <c r="A144" s="20">
        <f>+Oversikt!A144</f>
        <v>11</v>
      </c>
      <c r="B144" s="16" t="str">
        <f>IF(O$133&lt;6,"",Oversikt!B144)</f>
        <v/>
      </c>
      <c r="C144" s="16" t="str">
        <f>IF(Oversikt!E144="","",Oversikt!E144)</f>
        <v/>
      </c>
      <c r="D144" s="17" t="str">
        <f>IF(Oversikt!B144="","",VLOOKUP(Oversikt!#REF!,Mønster!$A$4:$B$21,2))</f>
        <v/>
      </c>
      <c r="L144" s="133">
        <f>IF(B144="",,IF(Dommere!$C$12&gt;4,ROUND(SUM(E144:K144)-P144-Q144,1)/(Dommere!$C$12-2),(SUM(E144:K144)/Dommere!$C$12)))</f>
        <v>0</v>
      </c>
      <c r="M144" s="56">
        <f t="shared" si="20"/>
        <v>0</v>
      </c>
      <c r="P144" s="19">
        <f t="shared" si="21"/>
        <v>0</v>
      </c>
      <c r="Q144" s="19">
        <f t="shared" si="22"/>
        <v>0</v>
      </c>
      <c r="R144" s="19">
        <f t="shared" si="23"/>
        <v>0</v>
      </c>
    </row>
    <row r="145" spans="1:18" x14ac:dyDescent="0.2">
      <c r="A145" s="20">
        <f>+Oversikt!A145</f>
        <v>12</v>
      </c>
      <c r="B145" s="16" t="str">
        <f>IF(O$133&lt;6,"",Oversikt!B145)</f>
        <v/>
      </c>
      <c r="C145" s="16" t="str">
        <f>IF(Oversikt!E145="","",Oversikt!E145)</f>
        <v/>
      </c>
      <c r="D145" s="17" t="str">
        <f>IF(Oversikt!B145="","",VLOOKUP(Oversikt!#REF!,Mønster!$A$4:$B$21,2))</f>
        <v/>
      </c>
      <c r="L145" s="133">
        <f>IF(B145="",,IF(Dommere!$C$12&gt;4,ROUND(SUM(E145:K145)-P145-Q145,1)/(Dommere!$C$12-2),(SUM(E145:K145)/Dommere!$C$12)))</f>
        <v>0</v>
      </c>
      <c r="M145" s="56">
        <f t="shared" si="20"/>
        <v>0</v>
      </c>
      <c r="P145" s="19">
        <f t="shared" si="21"/>
        <v>0</v>
      </c>
      <c r="Q145" s="19">
        <f t="shared" si="22"/>
        <v>0</v>
      </c>
      <c r="R145" s="19">
        <f t="shared" si="23"/>
        <v>0</v>
      </c>
    </row>
    <row r="146" spans="1:18" x14ac:dyDescent="0.2">
      <c r="A146" s="20">
        <f>+Oversikt!A146</f>
        <v>13</v>
      </c>
      <c r="B146" s="16" t="str">
        <f>IF(O$133&lt;6,"",Oversikt!B146)</f>
        <v/>
      </c>
      <c r="C146" s="16" t="str">
        <f>IF(Oversikt!E146="","",Oversikt!E146)</f>
        <v/>
      </c>
      <c r="D146" s="17" t="str">
        <f>IF(Oversikt!B146="","",VLOOKUP(Oversikt!#REF!,Mønster!$A$4:$B$21,2))</f>
        <v/>
      </c>
      <c r="L146" s="133">
        <f>IF(B146="",,IF(Dommere!$C$12&gt;4,ROUND(SUM(E146:K146)-P146-Q146,1)/(Dommere!$C$12-2),(SUM(E146:K146)/Dommere!$C$12)))</f>
        <v>0</v>
      </c>
      <c r="M146" s="56">
        <f t="shared" si="20"/>
        <v>0</v>
      </c>
      <c r="P146" s="19">
        <f t="shared" si="21"/>
        <v>0</v>
      </c>
      <c r="Q146" s="19">
        <f t="shared" si="22"/>
        <v>0</v>
      </c>
      <c r="R146" s="19">
        <f t="shared" si="23"/>
        <v>0</v>
      </c>
    </row>
    <row r="147" spans="1:18" x14ac:dyDescent="0.2">
      <c r="A147" s="20">
        <f>+Oversikt!A147</f>
        <v>14</v>
      </c>
      <c r="B147" s="16" t="str">
        <f>IF(O$133&lt;6,"",Oversikt!B147)</f>
        <v/>
      </c>
      <c r="C147" s="16" t="str">
        <f>IF(Oversikt!E147="","",Oversikt!E147)</f>
        <v/>
      </c>
      <c r="D147" s="17" t="str">
        <f>IF(Oversikt!B147="","",VLOOKUP(Oversikt!#REF!,Mønster!$A$4:$B$21,2))</f>
        <v/>
      </c>
      <c r="L147" s="133">
        <f>IF(B147="",,IF(Dommere!$C$12&gt;4,ROUND(SUM(E147:K147)-P147-Q147,1)/(Dommere!$C$12-2),(SUM(E147:K147)/Dommere!$C$12)))</f>
        <v>0</v>
      </c>
      <c r="M147" s="56">
        <f t="shared" si="20"/>
        <v>0</v>
      </c>
      <c r="P147" s="19">
        <f t="shared" si="21"/>
        <v>0</v>
      </c>
      <c r="Q147" s="19">
        <f t="shared" si="22"/>
        <v>0</v>
      </c>
      <c r="R147" s="19">
        <f t="shared" si="23"/>
        <v>0</v>
      </c>
    </row>
    <row r="148" spans="1:18" x14ac:dyDescent="0.2">
      <c r="A148" s="20">
        <f>+Oversikt!A148</f>
        <v>15</v>
      </c>
      <c r="B148" s="16" t="str">
        <f>IF(O$133&lt;6,"",Oversikt!B148)</f>
        <v/>
      </c>
      <c r="C148" s="16" t="str">
        <f>IF(Oversikt!E148="","",Oversikt!E148)</f>
        <v/>
      </c>
      <c r="D148" s="17" t="str">
        <f>IF(Oversikt!B148="","",VLOOKUP(Oversikt!#REF!,Mønster!$A$4:$B$21,2))</f>
        <v/>
      </c>
      <c r="L148" s="133">
        <f>IF(B148="",,IF(Dommere!$C$12&gt;4,ROUND(SUM(E148:K148)-P148-Q148,1)/(Dommere!$C$12-2),(SUM(E148:K148)/Dommere!$C$12)))</f>
        <v>0</v>
      </c>
      <c r="M148" s="56">
        <f t="shared" si="20"/>
        <v>0</v>
      </c>
      <c r="P148" s="19">
        <f t="shared" si="21"/>
        <v>0</v>
      </c>
      <c r="Q148" s="19">
        <f t="shared" si="22"/>
        <v>0</v>
      </c>
      <c r="R148" s="19">
        <f t="shared" si="23"/>
        <v>0</v>
      </c>
    </row>
    <row r="149" spans="1:18" x14ac:dyDescent="0.2">
      <c r="A149" s="20">
        <f>+Oversikt!A149</f>
        <v>16</v>
      </c>
      <c r="B149" s="16" t="str">
        <f>IF(O$133&lt;6,"",Oversikt!B149)</f>
        <v/>
      </c>
      <c r="C149" s="16" t="str">
        <f>IF(Oversikt!E149="","",Oversikt!E149)</f>
        <v/>
      </c>
      <c r="D149" s="17" t="str">
        <f>IF(Oversikt!B149="","",VLOOKUP(Oversikt!#REF!,Mønster!$A$4:$B$21,2))</f>
        <v/>
      </c>
      <c r="L149" s="133">
        <f>IF(B149="",,IF(Dommere!$C$12&gt;4,ROUND(SUM(E149:K149)-P149-Q149,1)/(Dommere!$C$12-2),(SUM(E149:K149)/Dommere!$C$12)))</f>
        <v>0</v>
      </c>
      <c r="M149" s="56">
        <f t="shared" si="20"/>
        <v>0</v>
      </c>
      <c r="P149" s="19">
        <f t="shared" si="21"/>
        <v>0</v>
      </c>
      <c r="Q149" s="19">
        <f t="shared" si="22"/>
        <v>0</v>
      </c>
      <c r="R149" s="19">
        <f t="shared" si="23"/>
        <v>0</v>
      </c>
    </row>
    <row r="150" spans="1:18" x14ac:dyDescent="0.2">
      <c r="A150" s="20">
        <f>+Oversikt!A150</f>
        <v>17</v>
      </c>
      <c r="B150" s="16" t="str">
        <f>IF(O$133&lt;6,"",Oversikt!B150)</f>
        <v/>
      </c>
      <c r="C150" s="16" t="str">
        <f>IF(Oversikt!E150="","",Oversikt!E150)</f>
        <v/>
      </c>
      <c r="D150" s="17" t="str">
        <f>IF(Oversikt!B150="","",VLOOKUP(Oversikt!#REF!,Mønster!$A$4:$B$21,2))</f>
        <v/>
      </c>
      <c r="L150" s="133">
        <f>IF(B150="",,IF(Dommere!$C$12&gt;4,ROUND(SUM(E150:K150)-P150-Q150,1)/(Dommere!$C$12-2),(SUM(E150:K150)/Dommere!$C$12)))</f>
        <v>0</v>
      </c>
      <c r="M150" s="56">
        <f t="shared" si="20"/>
        <v>0</v>
      </c>
      <c r="P150" s="19">
        <f t="shared" si="21"/>
        <v>0</v>
      </c>
      <c r="Q150" s="19">
        <f t="shared" si="22"/>
        <v>0</v>
      </c>
      <c r="R150" s="19">
        <f t="shared" si="23"/>
        <v>0</v>
      </c>
    </row>
    <row r="151" spans="1:18" x14ac:dyDescent="0.2">
      <c r="A151" s="20">
        <f>+Oversikt!A151</f>
        <v>18</v>
      </c>
      <c r="B151" s="16" t="str">
        <f>IF(O$133&lt;6,"",Oversikt!B151)</f>
        <v/>
      </c>
      <c r="C151" s="16" t="str">
        <f>IF(Oversikt!E151="","",Oversikt!E151)</f>
        <v/>
      </c>
      <c r="D151" s="17" t="str">
        <f>IF(Oversikt!B151="","",VLOOKUP(Oversikt!#REF!,Mønster!$A$4:$B$21,2))</f>
        <v/>
      </c>
      <c r="L151" s="133">
        <f>IF(B151="",,IF(Dommere!$C$12&gt;4,ROUND(SUM(E151:K151)-P151-Q151,1)/(Dommere!$C$12-2),(SUM(E151:K151)/Dommere!$C$12)))</f>
        <v>0</v>
      </c>
      <c r="M151" s="56">
        <f t="shared" si="20"/>
        <v>0</v>
      </c>
      <c r="P151" s="19">
        <f t="shared" si="21"/>
        <v>0</v>
      </c>
      <c r="Q151" s="19">
        <f t="shared" si="22"/>
        <v>0</v>
      </c>
      <c r="R151" s="19">
        <f t="shared" si="23"/>
        <v>0</v>
      </c>
    </row>
    <row r="152" spans="1:18" x14ac:dyDescent="0.2">
      <c r="A152" s="20">
        <f>+Oversikt!A152</f>
        <v>19</v>
      </c>
      <c r="B152" s="16" t="str">
        <f>IF(O$133&lt;6,"",Oversikt!B152)</f>
        <v/>
      </c>
      <c r="C152" s="16" t="str">
        <f>IF(Oversikt!E152="","",Oversikt!E152)</f>
        <v/>
      </c>
      <c r="D152" s="17" t="str">
        <f>IF(Oversikt!B152="","",VLOOKUP(Oversikt!#REF!,Mønster!$A$4:$B$21,2))</f>
        <v/>
      </c>
      <c r="L152" s="133">
        <f>IF(B152="",,IF(Dommere!$C$12&gt;4,ROUND(SUM(E152:K152)-P152-Q152,1)/(Dommere!$C$12-2),(SUM(E152:K152)/Dommere!$C$12)))</f>
        <v>0</v>
      </c>
      <c r="M152" s="56">
        <f t="shared" si="20"/>
        <v>0</v>
      </c>
      <c r="P152" s="19">
        <f t="shared" si="21"/>
        <v>0</v>
      </c>
      <c r="Q152" s="19">
        <f t="shared" si="22"/>
        <v>0</v>
      </c>
      <c r="R152" s="19">
        <f t="shared" si="23"/>
        <v>0</v>
      </c>
    </row>
    <row r="153" spans="1:18" x14ac:dyDescent="0.2">
      <c r="A153" s="20">
        <f>+Oversikt!A153</f>
        <v>20</v>
      </c>
      <c r="B153" s="16" t="str">
        <f>IF(O$133&lt;6,"",Oversikt!B153)</f>
        <v/>
      </c>
      <c r="C153" s="16" t="str">
        <f>IF(Oversikt!E153="","",Oversikt!E153)</f>
        <v/>
      </c>
      <c r="D153" s="17" t="str">
        <f>IF(Oversikt!B153="","",VLOOKUP(Oversikt!#REF!,Mønster!$A$4:$B$21,2))</f>
        <v/>
      </c>
      <c r="L153" s="133">
        <f>IF(B153="",,IF(Dommere!$C$12&gt;4,ROUND(SUM(E153:K153)-P153-Q153,1)/(Dommere!$C$12-2),(SUM(E153:K153)/Dommere!$C$12)))</f>
        <v>0</v>
      </c>
      <c r="M153" s="56">
        <f t="shared" si="20"/>
        <v>0</v>
      </c>
      <c r="P153" s="19">
        <f t="shared" si="21"/>
        <v>0</v>
      </c>
      <c r="Q153" s="19">
        <f t="shared" si="22"/>
        <v>0</v>
      </c>
      <c r="R153" s="19">
        <f t="shared" si="23"/>
        <v>0</v>
      </c>
    </row>
    <row r="154" spans="1:18" x14ac:dyDescent="0.2">
      <c r="A154" s="20">
        <f>+Oversikt!A154</f>
        <v>21</v>
      </c>
      <c r="B154" s="16" t="str">
        <f>IF(O$133&lt;6,"",Oversikt!B154)</f>
        <v/>
      </c>
      <c r="C154" s="16" t="str">
        <f>IF(Oversikt!E154="","",Oversikt!E154)</f>
        <v/>
      </c>
      <c r="D154" s="17" t="str">
        <f>IF(Oversikt!B154="","",VLOOKUP(Oversikt!#REF!,Mønster!$A$4:$B$21,2))</f>
        <v/>
      </c>
      <c r="L154" s="133">
        <f>IF(B154="",,IF(Dommere!$C$12&gt;4,ROUND(SUM(E154:K154)-P154-Q154,1)/(Dommere!$C$12-2),(SUM(E154:K154)/Dommere!$C$12)))</f>
        <v>0</v>
      </c>
      <c r="M154" s="56">
        <f t="shared" si="20"/>
        <v>0</v>
      </c>
      <c r="P154" s="19">
        <f t="shared" si="21"/>
        <v>0</v>
      </c>
      <c r="Q154" s="19">
        <f t="shared" si="22"/>
        <v>0</v>
      </c>
      <c r="R154" s="19">
        <f t="shared" si="23"/>
        <v>0</v>
      </c>
    </row>
    <row r="155" spans="1:18" x14ac:dyDescent="0.2">
      <c r="A155" s="20">
        <f>+Oversikt!A155</f>
        <v>22</v>
      </c>
      <c r="B155" s="16" t="str">
        <f>IF(O$133&lt;6,"",Oversikt!B155)</f>
        <v/>
      </c>
      <c r="C155" s="16" t="str">
        <f>IF(Oversikt!E155="","",Oversikt!E155)</f>
        <v/>
      </c>
      <c r="D155" s="17" t="str">
        <f>IF(Oversikt!B155="","",VLOOKUP(Oversikt!#REF!,Mønster!$A$4:$B$21,2))</f>
        <v/>
      </c>
      <c r="L155" s="133">
        <f>IF(B155="",,IF(Dommere!$C$12&gt;4,ROUND(SUM(E155:K155)-P155-Q155,1)/(Dommere!$C$12-2),(SUM(E155:K155)/Dommere!$C$12)))</f>
        <v>0</v>
      </c>
      <c r="M155" s="56">
        <f t="shared" si="20"/>
        <v>0</v>
      </c>
      <c r="P155" s="19">
        <f t="shared" si="21"/>
        <v>0</v>
      </c>
      <c r="Q155" s="19">
        <f t="shared" si="22"/>
        <v>0</v>
      </c>
      <c r="R155" s="19">
        <f t="shared" si="23"/>
        <v>0</v>
      </c>
    </row>
    <row r="156" spans="1:18" x14ac:dyDescent="0.2">
      <c r="A156" s="20">
        <f>+Oversikt!A156</f>
        <v>23</v>
      </c>
      <c r="B156" s="16" t="str">
        <f>IF(O$133&lt;6,"",Oversikt!B156)</f>
        <v/>
      </c>
      <c r="C156" s="16" t="str">
        <f>IF(Oversikt!E156="","",Oversikt!E156)</f>
        <v/>
      </c>
      <c r="D156" s="17" t="str">
        <f>IF(Oversikt!B156="","",VLOOKUP(Oversikt!#REF!,Mønster!$A$4:$B$21,2))</f>
        <v/>
      </c>
      <c r="L156" s="133">
        <f>IF(B156="",,IF(Dommere!$C$12&gt;4,ROUND(SUM(E156:K156)-P156-Q156,1)/(Dommere!$C$12-2),(SUM(E156:K156)/Dommere!$C$12)))</f>
        <v>0</v>
      </c>
      <c r="M156" s="56">
        <f t="shared" si="20"/>
        <v>0</v>
      </c>
      <c r="P156" s="19">
        <f t="shared" si="21"/>
        <v>0</v>
      </c>
      <c r="Q156" s="19">
        <f t="shared" si="22"/>
        <v>0</v>
      </c>
      <c r="R156" s="19">
        <f t="shared" si="23"/>
        <v>0</v>
      </c>
    </row>
    <row r="157" spans="1:18" x14ac:dyDescent="0.2">
      <c r="A157" s="20">
        <f>+Oversikt!A157</f>
        <v>24</v>
      </c>
      <c r="B157" s="16" t="str">
        <f>IF(O$133&lt;6,"",Oversikt!B157)</f>
        <v/>
      </c>
      <c r="C157" s="16" t="str">
        <f>IF(Oversikt!E157="","",Oversikt!E157)</f>
        <v/>
      </c>
      <c r="D157" s="17" t="str">
        <f>IF(Oversikt!B157="","",VLOOKUP(Oversikt!#REF!,Mønster!$A$4:$B$21,2))</f>
        <v/>
      </c>
      <c r="L157" s="133">
        <f>IF(B157="",,IF(Dommere!$C$12&gt;4,ROUND(SUM(E157:K157)-P157-Q157,1)/(Dommere!$C$12-2),(SUM(E157:K157)/Dommere!$C$12)))</f>
        <v>0</v>
      </c>
      <c r="M157" s="56">
        <f t="shared" si="20"/>
        <v>0</v>
      </c>
      <c r="P157" s="19">
        <f t="shared" si="21"/>
        <v>0</v>
      </c>
      <c r="Q157" s="19">
        <f t="shared" si="22"/>
        <v>0</v>
      </c>
      <c r="R157" s="19">
        <f t="shared" si="23"/>
        <v>0</v>
      </c>
    </row>
    <row r="158" spans="1:18" x14ac:dyDescent="0.2">
      <c r="A158" s="20">
        <f>+Oversikt!A158</f>
        <v>25</v>
      </c>
      <c r="B158" s="16" t="str">
        <f>IF(O$133&lt;6,"",Oversikt!B158)</f>
        <v/>
      </c>
      <c r="C158" s="16" t="str">
        <f>IF(Oversikt!E158="","",Oversikt!E158)</f>
        <v/>
      </c>
      <c r="D158" s="17" t="str">
        <f>IF(Oversikt!B158="","",VLOOKUP(Oversikt!#REF!,Mønster!$A$4:$B$21,2))</f>
        <v/>
      </c>
      <c r="L158" s="133">
        <f>IF(B158="",,IF(Dommere!$C$12&gt;4,ROUND(SUM(E158:K158)-P158-Q158,1)/(Dommere!$C$12-2),(SUM(E158:K158)/Dommere!$C$12)))</f>
        <v>0</v>
      </c>
      <c r="M158" s="56">
        <f t="shared" si="20"/>
        <v>0</v>
      </c>
      <c r="P158" s="19">
        <f t="shared" si="21"/>
        <v>0</v>
      </c>
      <c r="Q158" s="19">
        <f t="shared" si="22"/>
        <v>0</v>
      </c>
      <c r="R158" s="19">
        <f t="shared" si="23"/>
        <v>0</v>
      </c>
    </row>
    <row r="159" spans="1:18" ht="21" customHeight="1" x14ac:dyDescent="0.2">
      <c r="A159" s="21" t="str">
        <f>+Oversikt!A159</f>
        <v>Klasse 331 / 333 - Senior I og Senior III cupgraderte kvinner og menn</v>
      </c>
      <c r="B159" s="149"/>
      <c r="E159" s="191" t="str">
        <f>IF(O159&gt;5,IF(O159&gt;16,"50% til 2. runde!",IF(O159&gt;12,"8 til 2. runde","5 til finalen")),"Direkte til finale!")</f>
        <v>Direkte til finale!</v>
      </c>
      <c r="F159" s="191"/>
      <c r="G159" s="191"/>
      <c r="H159" s="191"/>
      <c r="I159" s="191"/>
      <c r="J159" s="138"/>
      <c r="K159" s="44"/>
      <c r="L159" s="139"/>
      <c r="M159" s="140"/>
      <c r="N159" s="138"/>
      <c r="O159" s="141">
        <f>25-COUNTBLANK(Oversikt!B160:'Oversikt'!B184)</f>
        <v>3</v>
      </c>
      <c r="R159" s="19"/>
    </row>
    <row r="160" spans="1:18" x14ac:dyDescent="0.2">
      <c r="A160" s="20">
        <f>+Oversikt!A160</f>
        <v>1</v>
      </c>
      <c r="B160" s="16" t="str">
        <f>IF(O$159&lt;6,"",Oversikt!B160)</f>
        <v/>
      </c>
      <c r="C160" s="16" t="str">
        <f>IF(Oversikt!E160="","",Oversikt!E160)</f>
        <v>Keum Gang Taekwondo - St.hanshaugen</v>
      </c>
      <c r="D160" s="17" t="e">
        <f>IF(Oversikt!B160="","",VLOOKUP(Oversikt!#REF!,Mønster!$A$4:$B$21,2))</f>
        <v>#REF!</v>
      </c>
      <c r="L160" s="133">
        <f>IF(B160="",,IF(Dommere!$C$12&gt;4,ROUND(SUM(E160:K160)-P160-Q160,1)/(Dommere!$C$12-2),(SUM(E160:K160)/Dommere!$C$12)))</f>
        <v>0</v>
      </c>
      <c r="M160" s="56">
        <f t="shared" ref="M160:M184" si="24">IF(L160=0,,RANK(L160,L$160:L$184,0))</f>
        <v>0</v>
      </c>
      <c r="P160" s="19">
        <f t="shared" ref="P160:P184" si="25">MAX(E160:K160)</f>
        <v>0</v>
      </c>
      <c r="Q160" s="19">
        <f t="shared" ref="Q160:Q184" si="26">MIN(E160:K160)</f>
        <v>0</v>
      </c>
      <c r="R160" s="19">
        <f t="shared" ref="R160:R184" si="27">SUM(E160:K160)</f>
        <v>0</v>
      </c>
    </row>
    <row r="161" spans="1:18" x14ac:dyDescent="0.2">
      <c r="A161" s="20">
        <f>+Oversikt!A161</f>
        <v>2</v>
      </c>
      <c r="B161" s="16" t="str">
        <f>IF(O$159&lt;6,"",Oversikt!B161)</f>
        <v/>
      </c>
      <c r="C161" s="16" t="str">
        <f>IF(Oversikt!E161="","",Oversikt!E161)</f>
        <v>Nesodden Tae Kwon-Do Klubb</v>
      </c>
      <c r="D161" s="17" t="e">
        <f>IF(Oversikt!B161="","",VLOOKUP(Oversikt!#REF!,Mønster!$A$4:$B$21,2))</f>
        <v>#REF!</v>
      </c>
      <c r="L161" s="133">
        <f>IF(B161="",,IF(Dommere!$C$12&gt;4,ROUND(SUM(E161:K161)-P161-Q161,1)/(Dommere!$C$12-2),(SUM(E161:K161)/Dommere!$C$12)))</f>
        <v>0</v>
      </c>
      <c r="M161" s="56">
        <f t="shared" si="24"/>
        <v>0</v>
      </c>
      <c r="P161" s="19">
        <f t="shared" si="25"/>
        <v>0</v>
      </c>
      <c r="Q161" s="19">
        <f t="shared" si="26"/>
        <v>0</v>
      </c>
      <c r="R161" s="19">
        <f t="shared" si="27"/>
        <v>0</v>
      </c>
    </row>
    <row r="162" spans="1:18" x14ac:dyDescent="0.2">
      <c r="A162" s="20">
        <f>+Oversikt!A162</f>
        <v>3</v>
      </c>
      <c r="B162" s="16" t="str">
        <f>IF(O$159&lt;6,"",Oversikt!B162)</f>
        <v/>
      </c>
      <c r="C162" s="16" t="str">
        <f>IF(Oversikt!E162="","",Oversikt!E162)</f>
        <v>Mudo</v>
      </c>
      <c r="D162" s="17" t="e">
        <f>IF(Oversikt!B162="","",VLOOKUP(Oversikt!#REF!,Mønster!$A$4:$B$21,2))</f>
        <v>#REF!</v>
      </c>
      <c r="L162" s="133">
        <f>IF(B162="",,IF(Dommere!$C$12&gt;4,ROUND(SUM(E162:K162)-P162-Q162,1)/(Dommere!$C$12-2),(SUM(E162:K162)/Dommere!$C$12)))</f>
        <v>0</v>
      </c>
      <c r="M162" s="56">
        <f t="shared" si="24"/>
        <v>0</v>
      </c>
      <c r="P162" s="19">
        <f t="shared" si="25"/>
        <v>0</v>
      </c>
      <c r="Q162" s="19">
        <f t="shared" si="26"/>
        <v>0</v>
      </c>
      <c r="R162" s="19">
        <f t="shared" si="27"/>
        <v>0</v>
      </c>
    </row>
    <row r="163" spans="1:18" x14ac:dyDescent="0.2">
      <c r="A163" s="20">
        <f>+Oversikt!A163</f>
        <v>4</v>
      </c>
      <c r="B163" s="16" t="str">
        <f>IF(O$159&lt;6,"",Oversikt!B163)</f>
        <v/>
      </c>
      <c r="C163" s="16" t="str">
        <f>IF(Oversikt!E163="","",Oversikt!E163)</f>
        <v/>
      </c>
      <c r="D163" s="17" t="str">
        <f>IF(Oversikt!B163="","",VLOOKUP(Oversikt!#REF!,Mønster!$A$4:$B$21,2))</f>
        <v/>
      </c>
      <c r="L163" s="133">
        <f>IF(B163="",,IF(Dommere!$C$12&gt;4,ROUND(SUM(E163:K163)-P163-Q163,1)/(Dommere!$C$12-2),(SUM(E163:K163)/Dommere!$C$12)))</f>
        <v>0</v>
      </c>
      <c r="M163" s="56">
        <f t="shared" si="24"/>
        <v>0</v>
      </c>
      <c r="P163" s="19">
        <f t="shared" si="25"/>
        <v>0</v>
      </c>
      <c r="Q163" s="19">
        <f t="shared" si="26"/>
        <v>0</v>
      </c>
      <c r="R163" s="19">
        <f t="shared" si="27"/>
        <v>0</v>
      </c>
    </row>
    <row r="164" spans="1:18" x14ac:dyDescent="0.2">
      <c r="A164" s="20">
        <f>+Oversikt!A164</f>
        <v>5</v>
      </c>
      <c r="B164" s="16" t="str">
        <f>IF(O$159&lt;6,"",Oversikt!B164)</f>
        <v/>
      </c>
      <c r="C164" s="16" t="str">
        <f>IF(Oversikt!E164="","",Oversikt!E164)</f>
        <v/>
      </c>
      <c r="D164" s="17" t="str">
        <f>IF(Oversikt!B164="","",VLOOKUP(Oversikt!#REF!,Mønster!$A$4:$B$21,2))</f>
        <v/>
      </c>
      <c r="L164" s="133">
        <f>IF(B164="",,IF(Dommere!$C$12&gt;4,ROUND(SUM(E164:K164)-P164-Q164,1)/(Dommere!$C$12-2),(SUM(E164:K164)/Dommere!$C$12)))</f>
        <v>0</v>
      </c>
      <c r="M164" s="56">
        <f t="shared" si="24"/>
        <v>0</v>
      </c>
      <c r="P164" s="19">
        <f t="shared" si="25"/>
        <v>0</v>
      </c>
      <c r="Q164" s="19">
        <f t="shared" si="26"/>
        <v>0</v>
      </c>
      <c r="R164" s="19">
        <f t="shared" si="27"/>
        <v>0</v>
      </c>
    </row>
    <row r="165" spans="1:18" x14ac:dyDescent="0.2">
      <c r="A165" s="20">
        <f>+Oversikt!A165</f>
        <v>6</v>
      </c>
      <c r="B165" s="16" t="str">
        <f>IF(O$159&lt;6,"",Oversikt!B165)</f>
        <v/>
      </c>
      <c r="C165" s="16" t="str">
        <f>IF(Oversikt!E165="","",Oversikt!E165)</f>
        <v/>
      </c>
      <c r="D165" s="17" t="str">
        <f>IF(Oversikt!B165="","",VLOOKUP(Oversikt!#REF!,Mønster!$A$4:$B$21,2))</f>
        <v/>
      </c>
      <c r="L165" s="133">
        <f>IF(B165="",,IF(Dommere!$C$12&gt;4,ROUND(SUM(E165:K165)-P165-Q165,1)/(Dommere!$C$12-2),(SUM(E165:K165)/Dommere!$C$12)))</f>
        <v>0</v>
      </c>
      <c r="M165" s="56">
        <f t="shared" si="24"/>
        <v>0</v>
      </c>
      <c r="P165" s="19">
        <f t="shared" si="25"/>
        <v>0</v>
      </c>
      <c r="Q165" s="19">
        <f t="shared" si="26"/>
        <v>0</v>
      </c>
      <c r="R165" s="19">
        <f t="shared" si="27"/>
        <v>0</v>
      </c>
    </row>
    <row r="166" spans="1:18" x14ac:dyDescent="0.2">
      <c r="A166" s="20">
        <f>+Oversikt!A166</f>
        <v>7</v>
      </c>
      <c r="B166" s="16" t="str">
        <f>IF(O$159&lt;6,"",Oversikt!B166)</f>
        <v/>
      </c>
      <c r="C166" s="16" t="str">
        <f>IF(Oversikt!E166="","",Oversikt!E166)</f>
        <v/>
      </c>
      <c r="D166" s="17" t="str">
        <f>IF(Oversikt!B166="","",VLOOKUP(Oversikt!#REF!,Mønster!$A$4:$B$21,2))</f>
        <v/>
      </c>
      <c r="L166" s="133">
        <f>IF(B166="",,IF(Dommere!$C$12&gt;4,ROUND(SUM(E166:K166)-P166-Q166,1)/(Dommere!$C$12-2),(SUM(E166:K166)/Dommere!$C$12)))</f>
        <v>0</v>
      </c>
      <c r="M166" s="56">
        <f t="shared" si="24"/>
        <v>0</v>
      </c>
      <c r="P166" s="19">
        <f t="shared" si="25"/>
        <v>0</v>
      </c>
      <c r="Q166" s="19">
        <f t="shared" si="26"/>
        <v>0</v>
      </c>
      <c r="R166" s="19">
        <f t="shared" si="27"/>
        <v>0</v>
      </c>
    </row>
    <row r="167" spans="1:18" x14ac:dyDescent="0.2">
      <c r="A167" s="20">
        <f>+Oversikt!A167</f>
        <v>8</v>
      </c>
      <c r="B167" s="16" t="str">
        <f>IF(O$159&lt;6,"",Oversikt!B167)</f>
        <v/>
      </c>
      <c r="C167" s="16" t="str">
        <f>IF(Oversikt!E167="","",Oversikt!E167)</f>
        <v/>
      </c>
      <c r="D167" s="17" t="str">
        <f>IF(Oversikt!B167="","",VLOOKUP(Oversikt!#REF!,Mønster!$A$4:$B$21,2))</f>
        <v/>
      </c>
      <c r="L167" s="133">
        <f>IF(B167="",,IF(Dommere!$C$12&gt;4,ROUND(SUM(E167:K167)-P167-Q167,1)/(Dommere!$C$12-2),(SUM(E167:K167)/Dommere!$C$12)))</f>
        <v>0</v>
      </c>
      <c r="M167" s="56">
        <f t="shared" si="24"/>
        <v>0</v>
      </c>
      <c r="P167" s="19">
        <f t="shared" si="25"/>
        <v>0</v>
      </c>
      <c r="Q167" s="19">
        <f t="shared" si="26"/>
        <v>0</v>
      </c>
      <c r="R167" s="19">
        <f t="shared" si="27"/>
        <v>0</v>
      </c>
    </row>
    <row r="168" spans="1:18" x14ac:dyDescent="0.2">
      <c r="A168" s="20">
        <f>+Oversikt!A168</f>
        <v>9</v>
      </c>
      <c r="B168" s="16" t="str">
        <f>IF(O$159&lt;6,"",Oversikt!B168)</f>
        <v/>
      </c>
      <c r="C168" s="16" t="str">
        <f>IF(Oversikt!E168="","",Oversikt!E168)</f>
        <v/>
      </c>
      <c r="D168" s="17" t="str">
        <f>IF(Oversikt!B168="","",VLOOKUP(Oversikt!#REF!,Mønster!$A$4:$B$21,2))</f>
        <v/>
      </c>
      <c r="L168" s="133">
        <f>IF(B168="",,IF(Dommere!$C$12&gt;4,ROUND(SUM(E168:K168)-P168-Q168,1)/(Dommere!$C$12-2),(SUM(E168:K168)/Dommere!$C$12)))</f>
        <v>0</v>
      </c>
      <c r="M168" s="56">
        <f t="shared" si="24"/>
        <v>0</v>
      </c>
      <c r="P168" s="19">
        <f t="shared" si="25"/>
        <v>0</v>
      </c>
      <c r="Q168" s="19">
        <f t="shared" si="26"/>
        <v>0</v>
      </c>
      <c r="R168" s="19">
        <f t="shared" si="27"/>
        <v>0</v>
      </c>
    </row>
    <row r="169" spans="1:18" x14ac:dyDescent="0.2">
      <c r="A169" s="20">
        <f>+Oversikt!A169</f>
        <v>10</v>
      </c>
      <c r="B169" s="16" t="str">
        <f>IF(O$159&lt;6,"",Oversikt!B169)</f>
        <v/>
      </c>
      <c r="C169" s="16" t="str">
        <f>IF(Oversikt!E169="","",Oversikt!E169)</f>
        <v/>
      </c>
      <c r="D169" s="17" t="str">
        <f>IF(Oversikt!B169="","",VLOOKUP(Oversikt!#REF!,Mønster!$A$4:$B$21,2))</f>
        <v/>
      </c>
      <c r="L169" s="133">
        <f>IF(B169="",,IF(Dommere!$C$12&gt;4,ROUND(SUM(E169:K169)-P169-Q169,1)/(Dommere!$C$12-2),(SUM(E169:K169)/Dommere!$C$12)))</f>
        <v>0</v>
      </c>
      <c r="M169" s="56">
        <f t="shared" si="24"/>
        <v>0</v>
      </c>
      <c r="P169" s="19">
        <f t="shared" si="25"/>
        <v>0</v>
      </c>
      <c r="Q169" s="19">
        <f t="shared" si="26"/>
        <v>0</v>
      </c>
      <c r="R169" s="19">
        <f t="shared" si="27"/>
        <v>0</v>
      </c>
    </row>
    <row r="170" spans="1:18" x14ac:dyDescent="0.2">
      <c r="A170" s="20">
        <f>+Oversikt!A170</f>
        <v>11</v>
      </c>
      <c r="B170" s="16" t="str">
        <f>IF(O$159&lt;6,"",Oversikt!B170)</f>
        <v/>
      </c>
      <c r="C170" s="16" t="str">
        <f>IF(Oversikt!E170="","",Oversikt!E170)</f>
        <v/>
      </c>
      <c r="D170" s="17" t="str">
        <f>IF(Oversikt!B170="","",VLOOKUP(Oversikt!#REF!,Mønster!$A$4:$B$21,2))</f>
        <v/>
      </c>
      <c r="L170" s="133">
        <f>IF(B170="",,IF(Dommere!$C$12&gt;4,ROUND(SUM(E170:K170)-P170-Q170,1)/(Dommere!$C$12-2),(SUM(E170:K170)/Dommere!$C$12)))</f>
        <v>0</v>
      </c>
      <c r="M170" s="56">
        <f t="shared" si="24"/>
        <v>0</v>
      </c>
      <c r="P170" s="19">
        <f t="shared" si="25"/>
        <v>0</v>
      </c>
      <c r="Q170" s="19">
        <f t="shared" si="26"/>
        <v>0</v>
      </c>
      <c r="R170" s="19">
        <f t="shared" si="27"/>
        <v>0</v>
      </c>
    </row>
    <row r="171" spans="1:18" x14ac:dyDescent="0.2">
      <c r="A171" s="20">
        <f>+Oversikt!A171</f>
        <v>12</v>
      </c>
      <c r="B171" s="16" t="str">
        <f>IF(O$159&lt;6,"",Oversikt!B171)</f>
        <v/>
      </c>
      <c r="C171" s="16" t="str">
        <f>IF(Oversikt!E171="","",Oversikt!E171)</f>
        <v/>
      </c>
      <c r="D171" s="17" t="str">
        <f>IF(Oversikt!B171="","",VLOOKUP(Oversikt!#REF!,Mønster!$A$4:$B$21,2))</f>
        <v/>
      </c>
      <c r="L171" s="133">
        <f>IF(B171="",,IF(Dommere!$C$12&gt;4,ROUND(SUM(E171:K171)-P171-Q171,1)/(Dommere!$C$12-2),(SUM(E171:K171)/Dommere!$C$12)))</f>
        <v>0</v>
      </c>
      <c r="M171" s="56">
        <f t="shared" si="24"/>
        <v>0</v>
      </c>
      <c r="P171" s="19">
        <f t="shared" si="25"/>
        <v>0</v>
      </c>
      <c r="Q171" s="19">
        <f t="shared" si="26"/>
        <v>0</v>
      </c>
      <c r="R171" s="19">
        <f t="shared" si="27"/>
        <v>0</v>
      </c>
    </row>
    <row r="172" spans="1:18" x14ac:dyDescent="0.2">
      <c r="A172" s="20">
        <f>+Oversikt!A172</f>
        <v>13</v>
      </c>
      <c r="B172" s="16" t="str">
        <f>IF(O$159&lt;6,"",Oversikt!B172)</f>
        <v/>
      </c>
      <c r="C172" s="16" t="str">
        <f>IF(Oversikt!E172="","",Oversikt!E172)</f>
        <v/>
      </c>
      <c r="D172" s="17" t="str">
        <f>IF(Oversikt!B172="","",VLOOKUP(Oversikt!#REF!,Mønster!$A$4:$B$21,2))</f>
        <v/>
      </c>
      <c r="L172" s="133">
        <f>IF(B172="",,IF(Dommere!$C$12&gt;4,ROUND(SUM(E172:K172)-P172-Q172,1)/(Dommere!$C$12-2),(SUM(E172:K172)/Dommere!$C$12)))</f>
        <v>0</v>
      </c>
      <c r="M172" s="56">
        <f t="shared" si="24"/>
        <v>0</v>
      </c>
      <c r="P172" s="19">
        <f t="shared" si="25"/>
        <v>0</v>
      </c>
      <c r="Q172" s="19">
        <f t="shared" si="26"/>
        <v>0</v>
      </c>
      <c r="R172" s="19">
        <f t="shared" si="27"/>
        <v>0</v>
      </c>
    </row>
    <row r="173" spans="1:18" x14ac:dyDescent="0.2">
      <c r="A173" s="20">
        <f>+Oversikt!A173</f>
        <v>14</v>
      </c>
      <c r="B173" s="16" t="str">
        <f>IF(O$159&lt;6,"",Oversikt!B173)</f>
        <v/>
      </c>
      <c r="C173" s="16" t="str">
        <f>IF(Oversikt!E173="","",Oversikt!E173)</f>
        <v/>
      </c>
      <c r="D173" s="17" t="str">
        <f>IF(Oversikt!B173="","",VLOOKUP(Oversikt!#REF!,Mønster!$A$4:$B$21,2))</f>
        <v/>
      </c>
      <c r="L173" s="133">
        <f>IF(B173="",,IF(Dommere!$C$12&gt;4,ROUND(SUM(E173:K173)-P173-Q173,1)/(Dommere!$C$12-2),(SUM(E173:K173)/Dommere!$C$12)))</f>
        <v>0</v>
      </c>
      <c r="M173" s="56">
        <f t="shared" si="24"/>
        <v>0</v>
      </c>
      <c r="P173" s="19">
        <f t="shared" si="25"/>
        <v>0</v>
      </c>
      <c r="Q173" s="19">
        <f t="shared" si="26"/>
        <v>0</v>
      </c>
      <c r="R173" s="19">
        <f t="shared" si="27"/>
        <v>0</v>
      </c>
    </row>
    <row r="174" spans="1:18" x14ac:dyDescent="0.2">
      <c r="A174" s="20">
        <f>+Oversikt!A174</f>
        <v>15</v>
      </c>
      <c r="B174" s="16" t="str">
        <f>IF(O$159&lt;6,"",Oversikt!B174)</f>
        <v/>
      </c>
      <c r="C174" s="16" t="str">
        <f>IF(Oversikt!E174="","",Oversikt!E174)</f>
        <v/>
      </c>
      <c r="D174" s="17" t="str">
        <f>IF(Oversikt!B174="","",VLOOKUP(Oversikt!#REF!,Mønster!$A$4:$B$21,2))</f>
        <v/>
      </c>
      <c r="L174" s="133">
        <f>IF(B174="",,IF(Dommere!$C$12&gt;4,ROUND(SUM(E174:K174)-P174-Q174,1)/(Dommere!$C$12-2),(SUM(E174:K174)/Dommere!$C$12)))</f>
        <v>0</v>
      </c>
      <c r="M174" s="56">
        <f t="shared" si="24"/>
        <v>0</v>
      </c>
      <c r="P174" s="19">
        <f t="shared" si="25"/>
        <v>0</v>
      </c>
      <c r="Q174" s="19">
        <f t="shared" si="26"/>
        <v>0</v>
      </c>
      <c r="R174" s="19">
        <f t="shared" si="27"/>
        <v>0</v>
      </c>
    </row>
    <row r="175" spans="1:18" x14ac:dyDescent="0.2">
      <c r="A175" s="20">
        <f>+Oversikt!A175</f>
        <v>16</v>
      </c>
      <c r="B175" s="16" t="str">
        <f>IF(O$159&lt;6,"",Oversikt!B175)</f>
        <v/>
      </c>
      <c r="C175" s="16" t="str">
        <f>IF(Oversikt!E175="","",Oversikt!E175)</f>
        <v/>
      </c>
      <c r="D175" s="17" t="str">
        <f>IF(Oversikt!B175="","",VLOOKUP(Oversikt!#REF!,Mønster!$A$4:$B$21,2))</f>
        <v/>
      </c>
      <c r="L175" s="133">
        <f>IF(B175="",,IF(Dommere!$C$12&gt;4,ROUND(SUM(E175:K175)-P175-Q175,1)/(Dommere!$C$12-2),(SUM(E175:K175)/Dommere!$C$12)))</f>
        <v>0</v>
      </c>
      <c r="M175" s="56">
        <f t="shared" si="24"/>
        <v>0</v>
      </c>
      <c r="P175" s="19">
        <f t="shared" si="25"/>
        <v>0</v>
      </c>
      <c r="Q175" s="19">
        <f t="shared" si="26"/>
        <v>0</v>
      </c>
      <c r="R175" s="19">
        <f t="shared" si="27"/>
        <v>0</v>
      </c>
    </row>
    <row r="176" spans="1:18" x14ac:dyDescent="0.2">
      <c r="A176" s="20">
        <f>+Oversikt!A176</f>
        <v>17</v>
      </c>
      <c r="B176" s="16" t="str">
        <f>IF(O$159&lt;6,"",Oversikt!B176)</f>
        <v/>
      </c>
      <c r="C176" s="16" t="str">
        <f>IF(Oversikt!E176="","",Oversikt!E176)</f>
        <v/>
      </c>
      <c r="D176" s="17" t="str">
        <f>IF(Oversikt!B176="","",VLOOKUP(Oversikt!#REF!,Mønster!$A$4:$B$21,2))</f>
        <v/>
      </c>
      <c r="L176" s="133">
        <f>IF(B176="",,IF(Dommere!$C$12&gt;4,ROUND(SUM(E176:K176)-P176-Q176,1)/(Dommere!$C$12-2),(SUM(E176:K176)/Dommere!$C$12)))</f>
        <v>0</v>
      </c>
      <c r="M176" s="56">
        <f t="shared" si="24"/>
        <v>0</v>
      </c>
      <c r="P176" s="19">
        <f t="shared" si="25"/>
        <v>0</v>
      </c>
      <c r="Q176" s="19">
        <f t="shared" si="26"/>
        <v>0</v>
      </c>
      <c r="R176" s="19">
        <f t="shared" si="27"/>
        <v>0</v>
      </c>
    </row>
    <row r="177" spans="1:18" x14ac:dyDescent="0.2">
      <c r="A177" s="20">
        <f>+Oversikt!A177</f>
        <v>18</v>
      </c>
      <c r="B177" s="16" t="str">
        <f>IF(O$159&lt;6,"",Oversikt!B177)</f>
        <v/>
      </c>
      <c r="C177" s="16" t="str">
        <f>IF(Oversikt!E177="","",Oversikt!E177)</f>
        <v/>
      </c>
      <c r="D177" s="17" t="str">
        <f>IF(Oversikt!B177="","",VLOOKUP(Oversikt!#REF!,Mønster!$A$4:$B$21,2))</f>
        <v/>
      </c>
      <c r="L177" s="133">
        <f>IF(B177="",,IF(Dommere!$C$12&gt;4,ROUND(SUM(E177:K177)-P177-Q177,1)/(Dommere!$C$12-2),(SUM(E177:K177)/Dommere!$C$12)))</f>
        <v>0</v>
      </c>
      <c r="M177" s="56">
        <f t="shared" si="24"/>
        <v>0</v>
      </c>
      <c r="P177" s="19">
        <f t="shared" si="25"/>
        <v>0</v>
      </c>
      <c r="Q177" s="19">
        <f t="shared" si="26"/>
        <v>0</v>
      </c>
      <c r="R177" s="19">
        <f t="shared" si="27"/>
        <v>0</v>
      </c>
    </row>
    <row r="178" spans="1:18" x14ac:dyDescent="0.2">
      <c r="A178" s="20">
        <f>+Oversikt!A178</f>
        <v>19</v>
      </c>
      <c r="B178" s="16" t="str">
        <f>IF(O$159&lt;6,"",Oversikt!B178)</f>
        <v/>
      </c>
      <c r="C178" s="16" t="str">
        <f>IF(Oversikt!E178="","",Oversikt!E178)</f>
        <v/>
      </c>
      <c r="D178" s="17" t="str">
        <f>IF(Oversikt!B178="","",VLOOKUP(Oversikt!#REF!,Mønster!$A$4:$B$21,2))</f>
        <v/>
      </c>
      <c r="L178" s="133">
        <f>IF(B178="",,IF(Dommere!$C$12&gt;4,ROUND(SUM(E178:K178)-P178-Q178,1)/(Dommere!$C$12-2),(SUM(E178:K178)/Dommere!$C$12)))</f>
        <v>0</v>
      </c>
      <c r="M178" s="56">
        <f t="shared" si="24"/>
        <v>0</v>
      </c>
      <c r="P178" s="19">
        <f t="shared" si="25"/>
        <v>0</v>
      </c>
      <c r="Q178" s="19">
        <f t="shared" si="26"/>
        <v>0</v>
      </c>
      <c r="R178" s="19">
        <f t="shared" si="27"/>
        <v>0</v>
      </c>
    </row>
    <row r="179" spans="1:18" x14ac:dyDescent="0.2">
      <c r="A179" s="20">
        <f>+Oversikt!A179</f>
        <v>20</v>
      </c>
      <c r="B179" s="16" t="str">
        <f>IF(O$159&lt;6,"",Oversikt!B179)</f>
        <v/>
      </c>
      <c r="C179" s="16" t="str">
        <f>IF(Oversikt!E179="","",Oversikt!E179)</f>
        <v/>
      </c>
      <c r="D179" s="17" t="str">
        <f>IF(Oversikt!B179="","",VLOOKUP(Oversikt!#REF!,Mønster!$A$4:$B$21,2))</f>
        <v/>
      </c>
      <c r="L179" s="133">
        <f>IF(B179="",,IF(Dommere!$C$12&gt;4,ROUND(SUM(E179:K179)-P179-Q179,1)/(Dommere!$C$12-2),(SUM(E179:K179)/Dommere!$C$12)))</f>
        <v>0</v>
      </c>
      <c r="M179" s="56">
        <f t="shared" si="24"/>
        <v>0</v>
      </c>
      <c r="P179" s="19">
        <f t="shared" si="25"/>
        <v>0</v>
      </c>
      <c r="Q179" s="19">
        <f t="shared" si="26"/>
        <v>0</v>
      </c>
      <c r="R179" s="19">
        <f t="shared" si="27"/>
        <v>0</v>
      </c>
    </row>
    <row r="180" spans="1:18" x14ac:dyDescent="0.2">
      <c r="A180" s="20">
        <f>+Oversikt!A180</f>
        <v>21</v>
      </c>
      <c r="B180" s="16" t="str">
        <f>IF(O$159&lt;6,"",Oversikt!B180)</f>
        <v/>
      </c>
      <c r="C180" s="16" t="str">
        <f>IF(Oversikt!E180="","",Oversikt!E180)</f>
        <v/>
      </c>
      <c r="D180" s="17" t="str">
        <f>IF(Oversikt!B180="","",VLOOKUP(Oversikt!#REF!,Mønster!$A$4:$B$21,2))</f>
        <v/>
      </c>
      <c r="L180" s="133">
        <f>IF(B180="",,IF(Dommere!$C$12&gt;4,ROUND(SUM(E180:K180)-P180-Q180,1)/(Dommere!$C$12-2),(SUM(E180:K180)/Dommere!$C$12)))</f>
        <v>0</v>
      </c>
      <c r="M180" s="56">
        <f t="shared" si="24"/>
        <v>0</v>
      </c>
      <c r="P180" s="19">
        <f t="shared" si="25"/>
        <v>0</v>
      </c>
      <c r="Q180" s="19">
        <f t="shared" si="26"/>
        <v>0</v>
      </c>
      <c r="R180" s="19">
        <f t="shared" si="27"/>
        <v>0</v>
      </c>
    </row>
    <row r="181" spans="1:18" x14ac:dyDescent="0.2">
      <c r="A181" s="20">
        <f>+Oversikt!A181</f>
        <v>22</v>
      </c>
      <c r="B181" s="16" t="str">
        <f>IF(O$159&lt;6,"",Oversikt!B181)</f>
        <v/>
      </c>
      <c r="C181" s="16" t="str">
        <f>IF(Oversikt!E181="","",Oversikt!E181)</f>
        <v/>
      </c>
      <c r="D181" s="17" t="str">
        <f>IF(Oversikt!B181="","",VLOOKUP(Oversikt!#REF!,Mønster!$A$4:$B$21,2))</f>
        <v/>
      </c>
      <c r="L181" s="133">
        <f>IF(B181="",,IF(Dommere!$C$12&gt;4,ROUND(SUM(E181:K181)-P181-Q181,1)/(Dommere!$C$12-2),(SUM(E181:K181)/Dommere!$C$12)))</f>
        <v>0</v>
      </c>
      <c r="M181" s="56">
        <f t="shared" si="24"/>
        <v>0</v>
      </c>
      <c r="P181" s="19">
        <f t="shared" si="25"/>
        <v>0</v>
      </c>
      <c r="Q181" s="19">
        <f t="shared" si="26"/>
        <v>0</v>
      </c>
      <c r="R181" s="19">
        <f t="shared" si="27"/>
        <v>0</v>
      </c>
    </row>
    <row r="182" spans="1:18" x14ac:dyDescent="0.2">
      <c r="A182" s="20">
        <f>+Oversikt!A182</f>
        <v>23</v>
      </c>
      <c r="B182" s="16" t="str">
        <f>IF(O$159&lt;6,"",Oversikt!B182)</f>
        <v/>
      </c>
      <c r="C182" s="16" t="str">
        <f>IF(Oversikt!E182="","",Oversikt!E182)</f>
        <v/>
      </c>
      <c r="D182" s="17" t="str">
        <f>IF(Oversikt!B182="","",VLOOKUP(Oversikt!#REF!,Mønster!$A$4:$B$21,2))</f>
        <v/>
      </c>
      <c r="L182" s="133">
        <f>IF(B182="",,IF(Dommere!$C$12&gt;4,ROUND(SUM(E182:K182)-P182-Q182,1)/(Dommere!$C$12-2),(SUM(E182:K182)/Dommere!$C$12)))</f>
        <v>0</v>
      </c>
      <c r="M182" s="56">
        <f t="shared" si="24"/>
        <v>0</v>
      </c>
      <c r="P182" s="19">
        <f t="shared" si="25"/>
        <v>0</v>
      </c>
      <c r="Q182" s="19">
        <f t="shared" si="26"/>
        <v>0</v>
      </c>
      <c r="R182" s="19">
        <f t="shared" si="27"/>
        <v>0</v>
      </c>
    </row>
    <row r="183" spans="1:18" x14ac:dyDescent="0.2">
      <c r="A183" s="20">
        <f>+Oversikt!A183</f>
        <v>24</v>
      </c>
      <c r="B183" s="16" t="str">
        <f>IF(O$159&lt;6,"",Oversikt!B183)</f>
        <v/>
      </c>
      <c r="C183" s="16" t="str">
        <f>IF(Oversikt!E183="","",Oversikt!E183)</f>
        <v/>
      </c>
      <c r="D183" s="17" t="str">
        <f>IF(Oversikt!B183="","",VLOOKUP(Oversikt!#REF!,Mønster!$A$4:$B$21,2))</f>
        <v/>
      </c>
      <c r="L183" s="133">
        <f>IF(B183="",,IF(Dommere!$C$12&gt;4,ROUND(SUM(E183:K183)-P183-Q183,1)/(Dommere!$C$12-2),(SUM(E183:K183)/Dommere!$C$12)))</f>
        <v>0</v>
      </c>
      <c r="M183" s="56">
        <f t="shared" si="24"/>
        <v>0</v>
      </c>
      <c r="P183" s="19">
        <f t="shared" si="25"/>
        <v>0</v>
      </c>
      <c r="Q183" s="19">
        <f t="shared" si="26"/>
        <v>0</v>
      </c>
      <c r="R183" s="19">
        <f t="shared" si="27"/>
        <v>0</v>
      </c>
    </row>
    <row r="184" spans="1:18" x14ac:dyDescent="0.2">
      <c r="A184" s="20">
        <f>+Oversikt!A184</f>
        <v>25</v>
      </c>
      <c r="B184" s="16" t="str">
        <f>IF(O$159&lt;6,"",Oversikt!B184)</f>
        <v/>
      </c>
      <c r="C184" s="16" t="str">
        <f>IF(Oversikt!E184="","",Oversikt!E184)</f>
        <v/>
      </c>
      <c r="D184" s="17" t="str">
        <f>IF(Oversikt!B184="","",VLOOKUP(Oversikt!#REF!,Mønster!$A$4:$B$21,2))</f>
        <v/>
      </c>
      <c r="L184" s="133">
        <f>IF(B184="",,IF(Dommere!$C$12&gt;4,ROUND(SUM(E184:K184)-P184-Q184,1)/(Dommere!$C$12-2),(SUM(E184:K184)/Dommere!$C$12)))</f>
        <v>0</v>
      </c>
      <c r="M184" s="56">
        <f t="shared" si="24"/>
        <v>0</v>
      </c>
      <c r="P184" s="19">
        <f t="shared" si="25"/>
        <v>0</v>
      </c>
      <c r="Q184" s="19">
        <f t="shared" si="26"/>
        <v>0</v>
      </c>
      <c r="R184" s="19">
        <f t="shared" si="27"/>
        <v>0</v>
      </c>
    </row>
    <row r="185" spans="1:18" ht="21" customHeight="1" x14ac:dyDescent="0.2">
      <c r="A185" s="21" t="str">
        <f>+Oversikt!A185</f>
        <v>Klasse 170/270 - Ungdom og Junior - dangraderte gutter</v>
      </c>
      <c r="B185" s="149"/>
      <c r="E185" s="191" t="str">
        <f>IF(O185&gt;5,IF(O185&gt;16,"50% til 2. runde!",IF(O185&gt;12,"8 til 2. runde","5 til finalen")),"Direkte til finale!")</f>
        <v>5 til finalen</v>
      </c>
      <c r="F185" s="191"/>
      <c r="G185" s="191"/>
      <c r="H185" s="191"/>
      <c r="I185" s="191"/>
      <c r="J185" s="138"/>
      <c r="K185" s="44"/>
      <c r="L185" s="139"/>
      <c r="M185" s="140"/>
      <c r="N185" s="138"/>
      <c r="O185" s="141">
        <f>25-COUNTBLANK(Oversikt!B186:'Oversikt'!B210)</f>
        <v>7</v>
      </c>
      <c r="R185" s="19"/>
    </row>
    <row r="186" spans="1:18" x14ac:dyDescent="0.2">
      <c r="A186" s="20">
        <f>+Oversikt!A186</f>
        <v>1</v>
      </c>
      <c r="B186" s="16" t="str">
        <f>IF(O$185&lt;6,"",Oversikt!B186)</f>
        <v xml:space="preserve">Danny Dang </v>
      </c>
      <c r="C186" s="16" t="str">
        <f>IF(Oversikt!E186="","",Oversikt!E186)</f>
        <v>Hwa Rang Team Drammen</v>
      </c>
      <c r="D186" s="17" t="e">
        <f>IF(Oversikt!B186="","",VLOOKUP(Oversikt!#REF!,Mønster!$A$4:$B$21,2))</f>
        <v>#REF!</v>
      </c>
      <c r="E186" s="32">
        <v>6.8</v>
      </c>
      <c r="F186" s="33">
        <v>6.8</v>
      </c>
      <c r="G186" s="33">
        <v>6.7</v>
      </c>
      <c r="L186" s="133">
        <f>IF(B186="",,IF(Dommere!$C$12&gt;4,ROUND(SUM(E186:K186)-P186-Q186,1)/(Dommere!$C$12-2),(SUM(E186:K186)/Dommere!$C$12)))</f>
        <v>6.7666666666666666</v>
      </c>
      <c r="M186" s="56">
        <f t="shared" ref="M186:M210" si="28">IF(L186=0,,RANK(L186,L$186:L$210,0))</f>
        <v>2</v>
      </c>
      <c r="N186" s="33" t="s">
        <v>57</v>
      </c>
      <c r="P186" s="19">
        <f t="shared" ref="P186:P210" si="29">MAX(E186:K186)</f>
        <v>6.8</v>
      </c>
      <c r="Q186" s="19">
        <f t="shared" ref="Q186:Q210" si="30">MIN(E186:K186)</f>
        <v>6.7</v>
      </c>
      <c r="R186" s="19">
        <f t="shared" ref="R186:R210" si="31">SUM(E186:K186)</f>
        <v>20.3</v>
      </c>
    </row>
    <row r="187" spans="1:18" x14ac:dyDescent="0.2">
      <c r="A187" s="20">
        <f>+Oversikt!A187</f>
        <v>2</v>
      </c>
      <c r="B187" s="16" t="str">
        <f>IF(O$185&lt;6,"",Oversikt!B187)</f>
        <v xml:space="preserve">Vincent Quach </v>
      </c>
      <c r="C187" s="16" t="str">
        <f>IF(Oversikt!E187="","",Oversikt!E187)</f>
        <v>Hwa Rang Team Drammen</v>
      </c>
      <c r="D187" s="17" t="e">
        <f>IF(Oversikt!B187="","",VLOOKUP(Oversikt!#REF!,Mønster!$A$4:$B$21,2))</f>
        <v>#REF!</v>
      </c>
      <c r="E187" s="32">
        <v>6.9</v>
      </c>
      <c r="F187" s="33">
        <v>6.2</v>
      </c>
      <c r="G187" s="33">
        <v>6.4</v>
      </c>
      <c r="L187" s="133">
        <f>IF(B187="",,IF(Dommere!$C$12&gt;4,ROUND(SUM(E187:K187)-P187-Q187,1)/(Dommere!$C$12-2),(SUM(E187:K187)/Dommere!$C$12)))</f>
        <v>6.5</v>
      </c>
      <c r="M187" s="56">
        <f t="shared" si="28"/>
        <v>5</v>
      </c>
      <c r="N187" s="33" t="s">
        <v>57</v>
      </c>
      <c r="P187" s="19">
        <f t="shared" si="29"/>
        <v>6.9</v>
      </c>
      <c r="Q187" s="19">
        <f t="shared" si="30"/>
        <v>6.2</v>
      </c>
      <c r="R187" s="19">
        <f t="shared" si="31"/>
        <v>19.5</v>
      </c>
    </row>
    <row r="188" spans="1:18" x14ac:dyDescent="0.2">
      <c r="A188" s="20">
        <f>+Oversikt!A188</f>
        <v>3</v>
      </c>
      <c r="B188" s="16" t="str">
        <f>IF(O$185&lt;6,"",Oversikt!B188)</f>
        <v xml:space="preserve">Sune Østli </v>
      </c>
      <c r="C188" s="16" t="str">
        <f>IF(Oversikt!E188="","",Oversikt!E188)</f>
        <v>Mudo</v>
      </c>
      <c r="D188" s="17" t="e">
        <f>IF(Oversikt!B188="","",VLOOKUP(Oversikt!#REF!,Mønster!$A$4:$B$21,2))</f>
        <v>#REF!</v>
      </c>
      <c r="E188" s="32">
        <v>6.8</v>
      </c>
      <c r="F188" s="33">
        <v>6.1</v>
      </c>
      <c r="G188" s="33">
        <v>6.6</v>
      </c>
      <c r="L188" s="133">
        <f>IF(B188="",,IF(Dommere!$C$12&gt;4,ROUND(SUM(E188:K188)-P188-Q188,1)/(Dommere!$C$12-2),(SUM(E188:K188)/Dommere!$C$12)))</f>
        <v>6.5</v>
      </c>
      <c r="M188" s="56">
        <f t="shared" si="28"/>
        <v>5</v>
      </c>
      <c r="N188" s="33" t="s">
        <v>57</v>
      </c>
      <c r="P188" s="19">
        <f t="shared" si="29"/>
        <v>6.8</v>
      </c>
      <c r="Q188" s="19">
        <f t="shared" si="30"/>
        <v>6.1</v>
      </c>
      <c r="R188" s="19">
        <f t="shared" si="31"/>
        <v>19.5</v>
      </c>
    </row>
    <row r="189" spans="1:18" x14ac:dyDescent="0.2">
      <c r="A189" s="20">
        <f>+Oversikt!A189</f>
        <v>4</v>
      </c>
      <c r="B189" s="16" t="str">
        <f>IF(O$185&lt;6,"",Oversikt!B189)</f>
        <v xml:space="preserve">Paal Anders Eilertsen </v>
      </c>
      <c r="C189" s="16" t="str">
        <f>IF(Oversikt!E189="","",Oversikt!E189)</f>
        <v>Oslo Nord Taekwondo klubb</v>
      </c>
      <c r="D189" s="17" t="e">
        <f>IF(Oversikt!B189="","",VLOOKUP(Oversikt!#REF!,Mønster!$A$4:$B$21,2))</f>
        <v>#REF!</v>
      </c>
      <c r="E189" s="32">
        <v>6.8</v>
      </c>
      <c r="F189" s="33">
        <v>6.3</v>
      </c>
      <c r="G189" s="33">
        <v>6.9</v>
      </c>
      <c r="L189" s="133">
        <f>IF(B189="",,IF(Dommere!$C$12&gt;4,ROUND(SUM(E189:K189)-P189-Q189,1)/(Dommere!$C$12-2),(SUM(E189:K189)/Dommere!$C$12)))</f>
        <v>6.666666666666667</v>
      </c>
      <c r="M189" s="56">
        <f t="shared" si="28"/>
        <v>3</v>
      </c>
      <c r="N189" s="33" t="s">
        <v>57</v>
      </c>
      <c r="P189" s="19">
        <f t="shared" si="29"/>
        <v>6.9</v>
      </c>
      <c r="Q189" s="19">
        <f t="shared" si="30"/>
        <v>6.3</v>
      </c>
      <c r="R189" s="19">
        <f t="shared" si="31"/>
        <v>20</v>
      </c>
    </row>
    <row r="190" spans="1:18" x14ac:dyDescent="0.2">
      <c r="A190" s="20">
        <f>+Oversikt!A190</f>
        <v>5</v>
      </c>
      <c r="B190" s="16" t="str">
        <f>IF(O$185&lt;6,"",Oversikt!B190)</f>
        <v xml:space="preserve">Khoa Le Dahn </v>
      </c>
      <c r="C190" s="16" t="str">
        <f>IF(Oversikt!E190="","",Oversikt!E190)</f>
        <v>Oslo Nord Taekwondo klubb</v>
      </c>
      <c r="D190" s="17" t="e">
        <f>IF(Oversikt!B190="","",VLOOKUP(Oversikt!#REF!,Mønster!$A$4:$B$21,2))</f>
        <v>#REF!</v>
      </c>
      <c r="E190" s="32">
        <v>7.2</v>
      </c>
      <c r="F190" s="33">
        <v>6.7</v>
      </c>
      <c r="G190" s="33">
        <v>7</v>
      </c>
      <c r="L190" s="133">
        <f>IF(B190="",,IF(Dommere!$C$12&gt;4,ROUND(SUM(E190:K190)-P190-Q190,1)/(Dommere!$C$12-2),(SUM(E190:K190)/Dommere!$C$12)))</f>
        <v>6.9666666666666659</v>
      </c>
      <c r="M190" s="56">
        <f t="shared" si="28"/>
        <v>1</v>
      </c>
      <c r="N190" s="33" t="s">
        <v>57</v>
      </c>
      <c r="P190" s="19">
        <f t="shared" si="29"/>
        <v>7.2</v>
      </c>
      <c r="Q190" s="19">
        <f t="shared" si="30"/>
        <v>6.7</v>
      </c>
      <c r="R190" s="19">
        <f t="shared" si="31"/>
        <v>20.9</v>
      </c>
    </row>
    <row r="191" spans="1:18" x14ac:dyDescent="0.2">
      <c r="A191" s="20">
        <f>+Oversikt!A191</f>
        <v>6</v>
      </c>
      <c r="B191" s="16" t="str">
        <f>IF(O$185&lt;6,"",Oversikt!B191)</f>
        <v>Vu Long Thanh</v>
      </c>
      <c r="C191" s="16" t="str">
        <f>IF(Oversikt!E191="","",Oversikt!E191)</f>
        <v>Mudo Lørenskog</v>
      </c>
      <c r="D191" s="17" t="e">
        <f>IF(Oversikt!B191="","",VLOOKUP(Oversikt!#REF!,Mønster!$A$4:$B$21,2))</f>
        <v>#REF!</v>
      </c>
      <c r="E191" s="32">
        <v>6.6</v>
      </c>
      <c r="F191" s="33">
        <v>6.5</v>
      </c>
      <c r="G191" s="33">
        <v>6.3</v>
      </c>
      <c r="L191" s="133">
        <f>IF(B191="",,IF(Dommere!$C$12&gt;4,ROUND(SUM(E191:K191)-P191-Q191,1)/(Dommere!$C$12-2),(SUM(E191:K191)/Dommere!$C$12)))</f>
        <v>6.4666666666666659</v>
      </c>
      <c r="M191" s="56">
        <f t="shared" si="28"/>
        <v>7</v>
      </c>
      <c r="P191" s="19">
        <f t="shared" si="29"/>
        <v>6.6</v>
      </c>
      <c r="Q191" s="19">
        <f t="shared" si="30"/>
        <v>6.3</v>
      </c>
      <c r="R191" s="19">
        <f t="shared" si="31"/>
        <v>19.399999999999999</v>
      </c>
    </row>
    <row r="192" spans="1:18" x14ac:dyDescent="0.2">
      <c r="A192" s="20">
        <f>+Oversikt!A192</f>
        <v>7</v>
      </c>
      <c r="B192" s="16" t="str">
        <f>IF(O$185&lt;6,"",Oversikt!B192)</f>
        <v>Brage Moberg</v>
      </c>
      <c r="C192" s="16" t="str">
        <f>IF(Oversikt!E192="","",Oversikt!E192)</f>
        <v/>
      </c>
      <c r="D192" s="17" t="e">
        <f>IF(Oversikt!B192="","",VLOOKUP(Oversikt!#REF!,Mønster!$A$4:$B$21,2))</f>
        <v>#REF!</v>
      </c>
      <c r="E192" s="32">
        <v>6.8</v>
      </c>
      <c r="F192" s="33">
        <v>6.4</v>
      </c>
      <c r="G192" s="33">
        <v>6.4</v>
      </c>
      <c r="L192" s="133">
        <f>IF(B192="",,IF(Dommere!$C$12&gt;4,ROUND(SUM(E192:K192)-P192-Q192,1)/(Dommere!$C$12-2),(SUM(E192:K192)/Dommere!$C$12)))</f>
        <v>6.5333333333333341</v>
      </c>
      <c r="M192" s="56">
        <f t="shared" si="28"/>
        <v>4</v>
      </c>
      <c r="N192" s="33" t="s">
        <v>57</v>
      </c>
      <c r="P192" s="19">
        <f t="shared" si="29"/>
        <v>6.8</v>
      </c>
      <c r="Q192" s="19">
        <f t="shared" si="30"/>
        <v>6.4</v>
      </c>
      <c r="R192" s="19">
        <f t="shared" si="31"/>
        <v>19.600000000000001</v>
      </c>
    </row>
    <row r="193" spans="1:18" x14ac:dyDescent="0.2">
      <c r="A193" s="20">
        <f>+Oversikt!A193</f>
        <v>8</v>
      </c>
      <c r="B193" s="16" t="str">
        <f>IF(O$185&lt;6,"",Oversikt!B193)</f>
        <v/>
      </c>
      <c r="C193" s="16" t="str">
        <f>IF(Oversikt!E193="","",Oversikt!E193)</f>
        <v/>
      </c>
      <c r="D193" s="17" t="str">
        <f>IF(Oversikt!B193="","",VLOOKUP(Oversikt!#REF!,Mønster!$A$4:$B$21,2))</f>
        <v/>
      </c>
      <c r="L193" s="133">
        <f>IF(B193="",,IF(Dommere!$C$12&gt;4,ROUND(SUM(E193:K193)-P193-Q193,1)/(Dommere!$C$12-2),(SUM(E193:K193)/Dommere!$C$12)))</f>
        <v>0</v>
      </c>
      <c r="M193" s="56">
        <f t="shared" si="28"/>
        <v>0</v>
      </c>
      <c r="P193" s="19">
        <f t="shared" si="29"/>
        <v>0</v>
      </c>
      <c r="Q193" s="19">
        <f t="shared" si="30"/>
        <v>0</v>
      </c>
      <c r="R193" s="19">
        <f t="shared" si="31"/>
        <v>0</v>
      </c>
    </row>
    <row r="194" spans="1:18" x14ac:dyDescent="0.2">
      <c r="A194" s="20">
        <f>+Oversikt!A194</f>
        <v>9</v>
      </c>
      <c r="B194" s="16" t="str">
        <f>IF(O$185&lt;6,"",Oversikt!B194)</f>
        <v/>
      </c>
      <c r="C194" s="16" t="str">
        <f>IF(Oversikt!E194="","",Oversikt!E194)</f>
        <v/>
      </c>
      <c r="D194" s="17" t="str">
        <f>IF(Oversikt!B194="","",VLOOKUP(Oversikt!#REF!,Mønster!$A$4:$B$21,2))</f>
        <v/>
      </c>
      <c r="L194" s="133">
        <f>IF(B194="",,IF(Dommere!$C$12&gt;4,ROUND(SUM(E194:K194)-P194-Q194,1)/(Dommere!$C$12-2),(SUM(E194:K194)/Dommere!$C$12)))</f>
        <v>0</v>
      </c>
      <c r="M194" s="56">
        <f t="shared" si="28"/>
        <v>0</v>
      </c>
      <c r="P194" s="19">
        <f t="shared" si="29"/>
        <v>0</v>
      </c>
      <c r="Q194" s="19">
        <f t="shared" si="30"/>
        <v>0</v>
      </c>
      <c r="R194" s="19">
        <f t="shared" si="31"/>
        <v>0</v>
      </c>
    </row>
    <row r="195" spans="1:18" x14ac:dyDescent="0.2">
      <c r="A195" s="20">
        <f>+Oversikt!A195</f>
        <v>10</v>
      </c>
      <c r="B195" s="16" t="str">
        <f>IF(O$185&lt;6,"",Oversikt!B195)</f>
        <v/>
      </c>
      <c r="C195" s="16" t="str">
        <f>IF(Oversikt!E195="","",Oversikt!E195)</f>
        <v/>
      </c>
      <c r="D195" s="17" t="str">
        <f>IF(Oversikt!B195="","",VLOOKUP(Oversikt!#REF!,Mønster!$A$4:$B$21,2))</f>
        <v/>
      </c>
      <c r="L195" s="133">
        <f>IF(B195="",,IF(Dommere!$C$12&gt;4,ROUND(SUM(E195:K195)-P195-Q195,1)/(Dommere!$C$12-2),(SUM(E195:K195)/Dommere!$C$12)))</f>
        <v>0</v>
      </c>
      <c r="M195" s="56">
        <f t="shared" si="28"/>
        <v>0</v>
      </c>
      <c r="P195" s="19">
        <f t="shared" si="29"/>
        <v>0</v>
      </c>
      <c r="Q195" s="19">
        <f t="shared" si="30"/>
        <v>0</v>
      </c>
      <c r="R195" s="19">
        <f t="shared" si="31"/>
        <v>0</v>
      </c>
    </row>
    <row r="196" spans="1:18" x14ac:dyDescent="0.2">
      <c r="A196" s="20">
        <f>+Oversikt!A196</f>
        <v>11</v>
      </c>
      <c r="B196" s="16" t="str">
        <f>IF(O$185&lt;6,"",Oversikt!B196)</f>
        <v/>
      </c>
      <c r="C196" s="16" t="str">
        <f>IF(Oversikt!E196="","",Oversikt!E196)</f>
        <v/>
      </c>
      <c r="D196" s="17" t="str">
        <f>IF(Oversikt!B196="","",VLOOKUP(Oversikt!#REF!,Mønster!$A$4:$B$21,2))</f>
        <v/>
      </c>
      <c r="L196" s="133">
        <f>IF(B196="",,IF(Dommere!$C$12&gt;4,ROUND(SUM(E196:K196)-P196-Q196,1)/(Dommere!$C$12-2),(SUM(E196:K196)/Dommere!$C$12)))</f>
        <v>0</v>
      </c>
      <c r="M196" s="56">
        <f t="shared" si="28"/>
        <v>0</v>
      </c>
      <c r="P196" s="19">
        <f t="shared" si="29"/>
        <v>0</v>
      </c>
      <c r="Q196" s="19">
        <f t="shared" si="30"/>
        <v>0</v>
      </c>
      <c r="R196" s="19">
        <f t="shared" si="31"/>
        <v>0</v>
      </c>
    </row>
    <row r="197" spans="1:18" x14ac:dyDescent="0.2">
      <c r="A197" s="20">
        <f>+Oversikt!A197</f>
        <v>12</v>
      </c>
      <c r="B197" s="16" t="str">
        <f>IF(O$185&lt;6,"",Oversikt!B197)</f>
        <v/>
      </c>
      <c r="C197" s="16" t="str">
        <f>IF(Oversikt!E197="","",Oversikt!E197)</f>
        <v/>
      </c>
      <c r="D197" s="17" t="str">
        <f>IF(Oversikt!B197="","",VLOOKUP(Oversikt!#REF!,Mønster!$A$4:$B$21,2))</f>
        <v/>
      </c>
      <c r="L197" s="133">
        <f>IF(B197="",,IF(Dommere!$C$12&gt;4,ROUND(SUM(E197:K197)-P197-Q197,1)/(Dommere!$C$12-2),(SUM(E197:K197)/Dommere!$C$12)))</f>
        <v>0</v>
      </c>
      <c r="M197" s="56">
        <f t="shared" si="28"/>
        <v>0</v>
      </c>
      <c r="P197" s="19">
        <f t="shared" si="29"/>
        <v>0</v>
      </c>
      <c r="Q197" s="19">
        <f t="shared" si="30"/>
        <v>0</v>
      </c>
      <c r="R197" s="19">
        <f t="shared" si="31"/>
        <v>0</v>
      </c>
    </row>
    <row r="198" spans="1:18" x14ac:dyDescent="0.2">
      <c r="A198" s="20">
        <f>+Oversikt!A198</f>
        <v>13</v>
      </c>
      <c r="B198" s="16" t="str">
        <f>IF(O$185&lt;6,"",Oversikt!B198)</f>
        <v/>
      </c>
      <c r="C198" s="16" t="str">
        <f>IF(Oversikt!E198="","",Oversikt!E198)</f>
        <v/>
      </c>
      <c r="D198" s="17" t="str">
        <f>IF(Oversikt!B198="","",VLOOKUP(Oversikt!#REF!,Mønster!$A$4:$B$21,2))</f>
        <v/>
      </c>
      <c r="L198" s="133">
        <f>IF(B198="",,IF(Dommere!$C$12&gt;4,ROUND(SUM(E198:K198)-P198-Q198,1)/(Dommere!$C$12-2),(SUM(E198:K198)/Dommere!$C$12)))</f>
        <v>0</v>
      </c>
      <c r="M198" s="56">
        <f t="shared" si="28"/>
        <v>0</v>
      </c>
      <c r="P198" s="19">
        <f t="shared" si="29"/>
        <v>0</v>
      </c>
      <c r="Q198" s="19">
        <f t="shared" si="30"/>
        <v>0</v>
      </c>
      <c r="R198" s="19">
        <f t="shared" si="31"/>
        <v>0</v>
      </c>
    </row>
    <row r="199" spans="1:18" x14ac:dyDescent="0.2">
      <c r="A199" s="20">
        <f>+Oversikt!A199</f>
        <v>14</v>
      </c>
      <c r="B199" s="16" t="str">
        <f>IF(O$185&lt;6,"",Oversikt!B199)</f>
        <v/>
      </c>
      <c r="C199" s="16" t="str">
        <f>IF(Oversikt!E199="","",Oversikt!E199)</f>
        <v/>
      </c>
      <c r="D199" s="17" t="str">
        <f>IF(Oversikt!B199="","",VLOOKUP(Oversikt!#REF!,Mønster!$A$4:$B$21,2))</f>
        <v/>
      </c>
      <c r="L199" s="133">
        <f>IF(B199="",,IF(Dommere!$C$12&gt;4,ROUND(SUM(E199:K199)-P199-Q199,1)/(Dommere!$C$12-2),(SUM(E199:K199)/Dommere!$C$12)))</f>
        <v>0</v>
      </c>
      <c r="M199" s="56">
        <f t="shared" si="28"/>
        <v>0</v>
      </c>
      <c r="P199" s="19">
        <f t="shared" si="29"/>
        <v>0</v>
      </c>
      <c r="Q199" s="19">
        <f t="shared" si="30"/>
        <v>0</v>
      </c>
      <c r="R199" s="19">
        <f t="shared" si="31"/>
        <v>0</v>
      </c>
    </row>
    <row r="200" spans="1:18" x14ac:dyDescent="0.2">
      <c r="A200" s="20">
        <f>+Oversikt!A200</f>
        <v>15</v>
      </c>
      <c r="B200" s="16" t="str">
        <f>IF(O$185&lt;6,"",Oversikt!B200)</f>
        <v/>
      </c>
      <c r="C200" s="16" t="str">
        <f>IF(Oversikt!E200="","",Oversikt!E200)</f>
        <v/>
      </c>
      <c r="D200" s="17" t="str">
        <f>IF(Oversikt!B200="","",VLOOKUP(Oversikt!#REF!,Mønster!$A$4:$B$21,2))</f>
        <v/>
      </c>
      <c r="L200" s="133">
        <f>IF(B200="",,IF(Dommere!$C$12&gt;4,ROUND(SUM(E200:K200)-P200-Q200,1)/(Dommere!$C$12-2),(SUM(E200:K200)/Dommere!$C$12)))</f>
        <v>0</v>
      </c>
      <c r="M200" s="56">
        <f t="shared" si="28"/>
        <v>0</v>
      </c>
      <c r="P200" s="19">
        <f t="shared" si="29"/>
        <v>0</v>
      </c>
      <c r="Q200" s="19">
        <f t="shared" si="30"/>
        <v>0</v>
      </c>
      <c r="R200" s="19">
        <f t="shared" si="31"/>
        <v>0</v>
      </c>
    </row>
    <row r="201" spans="1:18" x14ac:dyDescent="0.2">
      <c r="A201" s="20">
        <f>+Oversikt!A201</f>
        <v>16</v>
      </c>
      <c r="B201" s="16" t="str">
        <f>IF(O$185&lt;6,"",Oversikt!B201)</f>
        <v/>
      </c>
      <c r="C201" s="16" t="str">
        <f>IF(Oversikt!E201="","",Oversikt!E201)</f>
        <v/>
      </c>
      <c r="D201" s="17" t="str">
        <f>IF(Oversikt!B201="","",VLOOKUP(Oversikt!#REF!,Mønster!$A$4:$B$21,2))</f>
        <v/>
      </c>
      <c r="L201" s="133">
        <f>IF(B201="",,IF(Dommere!$C$12&gt;4,ROUND(SUM(E201:K201)-P201-Q201,1)/(Dommere!$C$12-2),(SUM(E201:K201)/Dommere!$C$12)))</f>
        <v>0</v>
      </c>
      <c r="M201" s="56">
        <f t="shared" si="28"/>
        <v>0</v>
      </c>
      <c r="P201" s="19">
        <f t="shared" si="29"/>
        <v>0</v>
      </c>
      <c r="Q201" s="19">
        <f t="shared" si="30"/>
        <v>0</v>
      </c>
      <c r="R201" s="19">
        <f t="shared" si="31"/>
        <v>0</v>
      </c>
    </row>
    <row r="202" spans="1:18" x14ac:dyDescent="0.2">
      <c r="A202" s="20">
        <f>+Oversikt!A202</f>
        <v>17</v>
      </c>
      <c r="B202" s="16" t="str">
        <f>IF(O$185&lt;6,"",Oversikt!B202)</f>
        <v/>
      </c>
      <c r="C202" s="16" t="str">
        <f>IF(Oversikt!E202="","",Oversikt!E202)</f>
        <v/>
      </c>
      <c r="D202" s="17" t="str">
        <f>IF(Oversikt!B202="","",VLOOKUP(Oversikt!#REF!,Mønster!$A$4:$B$21,2))</f>
        <v/>
      </c>
      <c r="L202" s="133">
        <f>IF(B202="",,IF(Dommere!$C$12&gt;4,ROUND(SUM(E202:K202)-P202-Q202,1)/(Dommere!$C$12-2),(SUM(E202:K202)/Dommere!$C$12)))</f>
        <v>0</v>
      </c>
      <c r="M202" s="56">
        <f t="shared" si="28"/>
        <v>0</v>
      </c>
      <c r="P202" s="19">
        <f t="shared" si="29"/>
        <v>0</v>
      </c>
      <c r="Q202" s="19">
        <f t="shared" si="30"/>
        <v>0</v>
      </c>
      <c r="R202" s="19">
        <f t="shared" si="31"/>
        <v>0</v>
      </c>
    </row>
    <row r="203" spans="1:18" x14ac:dyDescent="0.2">
      <c r="A203" s="20">
        <f>+Oversikt!A203</f>
        <v>18</v>
      </c>
      <c r="B203" s="16" t="str">
        <f>IF(O$185&lt;6,"",Oversikt!B203)</f>
        <v/>
      </c>
      <c r="C203" s="16" t="str">
        <f>IF(Oversikt!E203="","",Oversikt!E203)</f>
        <v/>
      </c>
      <c r="D203" s="17" t="str">
        <f>IF(Oversikt!B203="","",VLOOKUP(Oversikt!#REF!,Mønster!$A$4:$B$21,2))</f>
        <v/>
      </c>
      <c r="L203" s="133">
        <f>IF(B203="",,IF(Dommere!$C$12&gt;4,ROUND(SUM(E203:K203)-P203-Q203,1)/(Dommere!$C$12-2),(SUM(E203:K203)/Dommere!$C$12)))</f>
        <v>0</v>
      </c>
      <c r="M203" s="56">
        <f t="shared" si="28"/>
        <v>0</v>
      </c>
      <c r="P203" s="19">
        <f t="shared" si="29"/>
        <v>0</v>
      </c>
      <c r="Q203" s="19">
        <f t="shared" si="30"/>
        <v>0</v>
      </c>
      <c r="R203" s="19">
        <f t="shared" si="31"/>
        <v>0</v>
      </c>
    </row>
    <row r="204" spans="1:18" x14ac:dyDescent="0.2">
      <c r="A204" s="20">
        <f>+Oversikt!A204</f>
        <v>19</v>
      </c>
      <c r="B204" s="16" t="str">
        <f>IF(O$185&lt;6,"",Oversikt!B204)</f>
        <v/>
      </c>
      <c r="C204" s="16" t="str">
        <f>IF(Oversikt!E204="","",Oversikt!E204)</f>
        <v/>
      </c>
      <c r="D204" s="17" t="str">
        <f>IF(Oversikt!B204="","",VLOOKUP(Oversikt!#REF!,Mønster!$A$4:$B$21,2))</f>
        <v/>
      </c>
      <c r="L204" s="133">
        <f>IF(B204="",,IF(Dommere!$C$12&gt;4,ROUND(SUM(E204:K204)-P204-Q204,1)/(Dommere!$C$12-2),(SUM(E204:K204)/Dommere!$C$12)))</f>
        <v>0</v>
      </c>
      <c r="M204" s="56">
        <f t="shared" si="28"/>
        <v>0</v>
      </c>
      <c r="P204" s="19">
        <f t="shared" si="29"/>
        <v>0</v>
      </c>
      <c r="Q204" s="19">
        <f t="shared" si="30"/>
        <v>0</v>
      </c>
      <c r="R204" s="19">
        <f t="shared" si="31"/>
        <v>0</v>
      </c>
    </row>
    <row r="205" spans="1:18" x14ac:dyDescent="0.2">
      <c r="A205" s="20">
        <f>+Oversikt!A205</f>
        <v>20</v>
      </c>
      <c r="B205" s="16" t="str">
        <f>IF(O$185&lt;6,"",Oversikt!B205)</f>
        <v/>
      </c>
      <c r="C205" s="16" t="str">
        <f>IF(Oversikt!E205="","",Oversikt!E205)</f>
        <v/>
      </c>
      <c r="D205" s="17" t="str">
        <f>IF(Oversikt!B205="","",VLOOKUP(Oversikt!#REF!,Mønster!$A$4:$B$21,2))</f>
        <v/>
      </c>
      <c r="L205" s="133">
        <f>IF(B205="",,IF(Dommere!$C$12&gt;4,ROUND(SUM(E205:K205)-P205-Q205,1)/(Dommere!$C$12-2),(SUM(E205:K205)/Dommere!$C$12)))</f>
        <v>0</v>
      </c>
      <c r="M205" s="56">
        <f t="shared" si="28"/>
        <v>0</v>
      </c>
      <c r="P205" s="19">
        <f t="shared" si="29"/>
        <v>0</v>
      </c>
      <c r="Q205" s="19">
        <f t="shared" si="30"/>
        <v>0</v>
      </c>
      <c r="R205" s="19">
        <f t="shared" si="31"/>
        <v>0</v>
      </c>
    </row>
    <row r="206" spans="1:18" x14ac:dyDescent="0.2">
      <c r="A206" s="20">
        <f>+Oversikt!A206</f>
        <v>21</v>
      </c>
      <c r="B206" s="16" t="str">
        <f>IF(O$185&lt;6,"",Oversikt!B206)</f>
        <v/>
      </c>
      <c r="C206" s="16" t="str">
        <f>IF(Oversikt!E206="","",Oversikt!E206)</f>
        <v/>
      </c>
      <c r="D206" s="17" t="str">
        <f>IF(Oversikt!B206="","",VLOOKUP(Oversikt!#REF!,Mønster!$A$4:$B$21,2))</f>
        <v/>
      </c>
      <c r="L206" s="133">
        <f>IF(B206="",,IF(Dommere!$C$12&gt;4,ROUND(SUM(E206:K206)-P206-Q206,1)/(Dommere!$C$12-2),(SUM(E206:K206)/Dommere!$C$12)))</f>
        <v>0</v>
      </c>
      <c r="M206" s="56">
        <f t="shared" si="28"/>
        <v>0</v>
      </c>
      <c r="P206" s="19">
        <f t="shared" si="29"/>
        <v>0</v>
      </c>
      <c r="Q206" s="19">
        <f t="shared" si="30"/>
        <v>0</v>
      </c>
      <c r="R206" s="19">
        <f t="shared" si="31"/>
        <v>0</v>
      </c>
    </row>
    <row r="207" spans="1:18" x14ac:dyDescent="0.2">
      <c r="A207" s="20">
        <f>+Oversikt!A207</f>
        <v>22</v>
      </c>
      <c r="B207" s="16" t="str">
        <f>IF(O$185&lt;6,"",Oversikt!B207)</f>
        <v/>
      </c>
      <c r="C207" s="16" t="str">
        <f>IF(Oversikt!E207="","",Oversikt!E207)</f>
        <v/>
      </c>
      <c r="D207" s="17" t="str">
        <f>IF(Oversikt!B207="","",VLOOKUP(Oversikt!#REF!,Mønster!$A$4:$B$21,2))</f>
        <v/>
      </c>
      <c r="L207" s="133">
        <f>IF(B207="",,IF(Dommere!$C$12&gt;4,ROUND(SUM(E207:K207)-P207-Q207,1)/(Dommere!$C$12-2),(SUM(E207:K207)/Dommere!$C$12)))</f>
        <v>0</v>
      </c>
      <c r="M207" s="56">
        <f t="shared" si="28"/>
        <v>0</v>
      </c>
      <c r="P207" s="19">
        <f t="shared" si="29"/>
        <v>0</v>
      </c>
      <c r="Q207" s="19">
        <f t="shared" si="30"/>
        <v>0</v>
      </c>
      <c r="R207" s="19">
        <f t="shared" si="31"/>
        <v>0</v>
      </c>
    </row>
    <row r="208" spans="1:18" x14ac:dyDescent="0.2">
      <c r="A208" s="20">
        <f>+Oversikt!A208</f>
        <v>23</v>
      </c>
      <c r="B208" s="16" t="str">
        <f>IF(O$185&lt;6,"",Oversikt!B208)</f>
        <v/>
      </c>
      <c r="C208" s="16" t="str">
        <f>IF(Oversikt!E208="","",Oversikt!E208)</f>
        <v/>
      </c>
      <c r="D208" s="17" t="str">
        <f>IF(Oversikt!B208="","",VLOOKUP(Oversikt!#REF!,Mønster!$A$4:$B$21,2))</f>
        <v/>
      </c>
      <c r="L208" s="133">
        <f>IF(B208="",,IF(Dommere!$C$12&gt;4,ROUND(SUM(E208:K208)-P208-Q208,1)/(Dommere!$C$12-2),(SUM(E208:K208)/Dommere!$C$12)))</f>
        <v>0</v>
      </c>
      <c r="M208" s="56">
        <f t="shared" si="28"/>
        <v>0</v>
      </c>
      <c r="P208" s="19">
        <f t="shared" si="29"/>
        <v>0</v>
      </c>
      <c r="Q208" s="19">
        <f t="shared" si="30"/>
        <v>0</v>
      </c>
      <c r="R208" s="19">
        <f t="shared" si="31"/>
        <v>0</v>
      </c>
    </row>
    <row r="209" spans="1:18" x14ac:dyDescent="0.2">
      <c r="A209" s="20">
        <f>+Oversikt!A209</f>
        <v>24</v>
      </c>
      <c r="B209" s="16" t="str">
        <f>IF(O$185&lt;6,"",Oversikt!B209)</f>
        <v/>
      </c>
      <c r="C209" s="16" t="str">
        <f>IF(Oversikt!E209="","",Oversikt!E209)</f>
        <v/>
      </c>
      <c r="D209" s="17" t="str">
        <f>IF(Oversikt!B209="","",VLOOKUP(Oversikt!#REF!,Mønster!$A$4:$B$21,2))</f>
        <v/>
      </c>
      <c r="L209" s="133">
        <f>IF(B209="",,IF(Dommere!$C$12&gt;4,ROUND(SUM(E209:K209)-P209-Q209,1)/(Dommere!$C$12-2),(SUM(E209:K209)/Dommere!$C$12)))</f>
        <v>0</v>
      </c>
      <c r="M209" s="56">
        <f t="shared" si="28"/>
        <v>0</v>
      </c>
      <c r="P209" s="19">
        <f t="shared" si="29"/>
        <v>0</v>
      </c>
      <c r="Q209" s="19">
        <f t="shared" si="30"/>
        <v>0</v>
      </c>
      <c r="R209" s="19">
        <f t="shared" si="31"/>
        <v>0</v>
      </c>
    </row>
    <row r="210" spans="1:18" x14ac:dyDescent="0.2">
      <c r="A210" s="20">
        <f>+Oversikt!A210</f>
        <v>25</v>
      </c>
      <c r="B210" s="149" t="str">
        <f>IF(O$185&lt;6,"",Oversikt!B210)</f>
        <v/>
      </c>
      <c r="C210" s="16" t="str">
        <f>IF(Oversikt!E210="","",Oversikt!E210)</f>
        <v/>
      </c>
      <c r="D210" s="17" t="str">
        <f>IF(Oversikt!B210="","",VLOOKUP(Oversikt!#REF!,Mønster!$A$4:$B$21,2))</f>
        <v/>
      </c>
      <c r="L210" s="133">
        <f>IF(B210="",,IF(Dommere!$C$12&gt;4,ROUND(SUM(E210:K210)-P210-Q210,1)/(Dommere!$C$12-2),(SUM(E210:K210)/Dommere!$C$12)))</f>
        <v>0</v>
      </c>
      <c r="M210" s="56">
        <f t="shared" si="28"/>
        <v>0</v>
      </c>
      <c r="P210" s="19">
        <f t="shared" si="29"/>
        <v>0</v>
      </c>
      <c r="Q210" s="19">
        <f t="shared" si="30"/>
        <v>0</v>
      </c>
      <c r="R210" s="19">
        <f t="shared" si="31"/>
        <v>0</v>
      </c>
    </row>
    <row r="211" spans="1:18" ht="21" customHeight="1" x14ac:dyDescent="0.2">
      <c r="A211" s="21" t="str">
        <f>+Oversikt!A211</f>
        <v>Klasse 340/360 -  Senior I og Senior III - Kvinner dan</v>
      </c>
      <c r="B211" s="149"/>
      <c r="E211" s="191" t="str">
        <f>IF(O211&gt;5,IF(O211&gt;16,"50% til 2. runde!",IF(O211&gt;12,"8 til 2. runde","5 til finalen")),"Direkte til finale!")</f>
        <v>Direkte til finale!</v>
      </c>
      <c r="F211" s="191"/>
      <c r="G211" s="191"/>
      <c r="H211" s="191"/>
      <c r="I211" s="191"/>
      <c r="J211" s="138"/>
      <c r="K211" s="44"/>
      <c r="L211" s="139"/>
      <c r="M211" s="140"/>
      <c r="N211" s="138"/>
      <c r="O211" s="141">
        <f>25-COUNTBLANK(Oversikt!B212:'Oversikt'!B236)</f>
        <v>3</v>
      </c>
      <c r="R211" s="19"/>
    </row>
    <row r="212" spans="1:18" x14ac:dyDescent="0.2">
      <c r="A212" s="20">
        <f>+Oversikt!A212</f>
        <v>1</v>
      </c>
      <c r="B212" s="146" t="str">
        <f>IF(O$211&lt;6,"",Oversikt!B212)</f>
        <v/>
      </c>
      <c r="C212" s="16" t="str">
        <f>IF(Oversikt!E212="","",Oversikt!E212)</f>
        <v/>
      </c>
      <c r="D212" s="17" t="str">
        <f>IF(Oversikt!B212="","",VLOOKUP(Oversikt!#REF!,Mønster!$A$4:$B$21,2))</f>
        <v/>
      </c>
      <c r="L212" s="133">
        <f>IF(B212="",,IF(Dommere!$C$12&gt;4,ROUND(SUM(E212:K212)-P212-Q212,1)/(Dommere!$C$12-2),(SUM(E212:K212)/Dommere!$C$12)))</f>
        <v>0</v>
      </c>
      <c r="M212" s="56">
        <f t="shared" ref="M212:M236" si="32">IF(L212=0,,RANK(L212,L$212:L$236,0))</f>
        <v>0</v>
      </c>
      <c r="P212" s="19">
        <f t="shared" ref="P212:P236" si="33">MAX(E212:K212)</f>
        <v>0</v>
      </c>
      <c r="Q212" s="19">
        <f t="shared" ref="Q212:Q236" si="34">MIN(E212:K212)</f>
        <v>0</v>
      </c>
      <c r="R212" s="19">
        <f t="shared" ref="R212:R236" si="35">SUM(E212:K212)</f>
        <v>0</v>
      </c>
    </row>
    <row r="213" spans="1:18" x14ac:dyDescent="0.2">
      <c r="A213" s="20">
        <f>+Oversikt!A213</f>
        <v>2</v>
      </c>
      <c r="B213" s="146" t="str">
        <f>IF(O$211&lt;6,"",Oversikt!B213)</f>
        <v/>
      </c>
      <c r="C213" s="16" t="str">
        <f>IF(Oversikt!E213="","",Oversikt!E213)</f>
        <v>Oslo Mudo Klubb - hovedkontor</v>
      </c>
      <c r="D213" s="17" t="e">
        <f>IF(Oversikt!B213="","",VLOOKUP(Oversikt!#REF!,Mønster!$A$4:$B$21,2))</f>
        <v>#REF!</v>
      </c>
      <c r="L213" s="133">
        <f>IF(B213="",,IF(Dommere!$C$12&gt;4,ROUND(SUM(E213:K213)-P213-Q213,1)/(Dommere!$C$12-2),(SUM(E213:K213)/Dommere!$C$12)))</f>
        <v>0</v>
      </c>
      <c r="M213" s="56">
        <f t="shared" si="32"/>
        <v>0</v>
      </c>
      <c r="P213" s="19">
        <f t="shared" si="33"/>
        <v>0</v>
      </c>
      <c r="Q213" s="19">
        <f t="shared" si="34"/>
        <v>0</v>
      </c>
      <c r="R213" s="19">
        <f t="shared" si="35"/>
        <v>0</v>
      </c>
    </row>
    <row r="214" spans="1:18" x14ac:dyDescent="0.2">
      <c r="A214" s="20">
        <f>+Oversikt!A214</f>
        <v>3</v>
      </c>
      <c r="B214" s="146" t="str">
        <f>IF(O$211&lt;6,"",Oversikt!B214)</f>
        <v/>
      </c>
      <c r="C214" s="16" t="str">
        <f>IF(Oversikt!E214="","",Oversikt!E214)</f>
        <v>Ski Tae Kwon-Do Klubb</v>
      </c>
      <c r="D214" s="17" t="e">
        <f>IF(Oversikt!B214="","",VLOOKUP(Oversikt!#REF!,Mønster!$A$4:$B$21,2))</f>
        <v>#REF!</v>
      </c>
      <c r="L214" s="133">
        <f>IF(B214="",,IF(Dommere!$C$12&gt;4,ROUND(SUM(E214:K214)-P214-Q214,1)/(Dommere!$C$12-2),(SUM(E214:K214)/Dommere!$C$12)))</f>
        <v>0</v>
      </c>
      <c r="M214" s="56">
        <f t="shared" si="32"/>
        <v>0</v>
      </c>
      <c r="P214" s="19">
        <f t="shared" si="33"/>
        <v>0</v>
      </c>
      <c r="Q214" s="19">
        <f t="shared" si="34"/>
        <v>0</v>
      </c>
      <c r="R214" s="19">
        <f t="shared" si="35"/>
        <v>0</v>
      </c>
    </row>
    <row r="215" spans="1:18" x14ac:dyDescent="0.2">
      <c r="A215" s="20">
        <f>+Oversikt!A215</f>
        <v>4</v>
      </c>
      <c r="B215" s="146" t="str">
        <f>IF(O$211&lt;6,"",Oversikt!B215)</f>
        <v/>
      </c>
      <c r="C215" s="16" t="str">
        <f>IF(Oversikt!E215="","",Oversikt!E215)</f>
        <v>Hwa Rang Team Drammen</v>
      </c>
      <c r="D215" s="17" t="e">
        <f>IF(Oversikt!B215="","",VLOOKUP(Oversikt!#REF!,Mønster!$A$4:$B$21,2))</f>
        <v>#REF!</v>
      </c>
      <c r="L215" s="133">
        <f>IF(B215="",,IF(Dommere!$C$12&gt;4,ROUND(SUM(E215:K215)-P215-Q215,1)/(Dommere!$C$12-2),(SUM(E215:K215)/Dommere!$C$12)))</f>
        <v>0</v>
      </c>
      <c r="M215" s="56">
        <f t="shared" si="32"/>
        <v>0</v>
      </c>
      <c r="P215" s="19">
        <f t="shared" si="33"/>
        <v>0</v>
      </c>
      <c r="Q215" s="19">
        <f t="shared" si="34"/>
        <v>0</v>
      </c>
      <c r="R215" s="19">
        <f t="shared" si="35"/>
        <v>0</v>
      </c>
    </row>
    <row r="216" spans="1:18" x14ac:dyDescent="0.2">
      <c r="A216" s="20">
        <f>+Oversikt!A216</f>
        <v>5</v>
      </c>
      <c r="B216" s="146" t="str">
        <f>IF(O$211&lt;6,"",Oversikt!B216)</f>
        <v/>
      </c>
      <c r="C216" s="16" t="str">
        <f>IF(Oversikt!E216="","",Oversikt!E216)</f>
        <v/>
      </c>
      <c r="D216" s="17" t="str">
        <f>IF(Oversikt!B216="","",VLOOKUP(Oversikt!#REF!,Mønster!$A$4:$B$21,2))</f>
        <v/>
      </c>
      <c r="L216" s="133">
        <f>IF(B216="",,IF(Dommere!$C$12&gt;4,ROUND(SUM(E216:K216)-P216-Q216,1)/(Dommere!$C$12-2),(SUM(E216:K216)/Dommere!$C$12)))</f>
        <v>0</v>
      </c>
      <c r="M216" s="56">
        <f t="shared" si="32"/>
        <v>0</v>
      </c>
      <c r="P216" s="19">
        <f t="shared" si="33"/>
        <v>0</v>
      </c>
      <c r="Q216" s="19">
        <f t="shared" si="34"/>
        <v>0</v>
      </c>
      <c r="R216" s="19">
        <f t="shared" si="35"/>
        <v>0</v>
      </c>
    </row>
    <row r="217" spans="1:18" x14ac:dyDescent="0.2">
      <c r="A217" s="20">
        <f>+Oversikt!A217</f>
        <v>6</v>
      </c>
      <c r="B217" s="146" t="str">
        <f>IF(O$211&lt;6,"",Oversikt!B217)</f>
        <v/>
      </c>
      <c r="C217" s="16" t="str">
        <f>IF(Oversikt!E217="","",Oversikt!E217)</f>
        <v/>
      </c>
      <c r="D217" s="17" t="str">
        <f>IF(Oversikt!B217="","",VLOOKUP(Oversikt!#REF!,Mønster!$A$4:$B$21,2))</f>
        <v/>
      </c>
      <c r="L217" s="133">
        <f>IF(B217="",,IF(Dommere!$C$12&gt;4,ROUND(SUM(E217:K217)-P217-Q217,1)/(Dommere!$C$12-2),(SUM(E217:K217)/Dommere!$C$12)))</f>
        <v>0</v>
      </c>
      <c r="M217" s="56">
        <f t="shared" si="32"/>
        <v>0</v>
      </c>
      <c r="P217" s="19">
        <f t="shared" si="33"/>
        <v>0</v>
      </c>
      <c r="Q217" s="19">
        <f t="shared" si="34"/>
        <v>0</v>
      </c>
      <c r="R217" s="19">
        <f t="shared" si="35"/>
        <v>0</v>
      </c>
    </row>
    <row r="218" spans="1:18" x14ac:dyDescent="0.2">
      <c r="A218" s="20">
        <f>+Oversikt!A218</f>
        <v>7</v>
      </c>
      <c r="B218" s="146" t="str">
        <f>IF(O$211&lt;6,"",Oversikt!B218)</f>
        <v/>
      </c>
      <c r="C218" s="16" t="str">
        <f>IF(Oversikt!E218="","",Oversikt!E218)</f>
        <v/>
      </c>
      <c r="D218" s="17" t="str">
        <f>IF(Oversikt!B218="","",VLOOKUP(Oversikt!#REF!,Mønster!$A$4:$B$21,2))</f>
        <v/>
      </c>
      <c r="L218" s="133">
        <f>IF(B218="",,IF(Dommere!$C$12&gt;4,ROUND(SUM(E218:K218)-P218-Q218,1)/(Dommere!$C$12-2),(SUM(E218:K218)/Dommere!$C$12)))</f>
        <v>0</v>
      </c>
      <c r="M218" s="56">
        <f t="shared" si="32"/>
        <v>0</v>
      </c>
      <c r="P218" s="19">
        <f t="shared" si="33"/>
        <v>0</v>
      </c>
      <c r="Q218" s="19">
        <f t="shared" si="34"/>
        <v>0</v>
      </c>
      <c r="R218" s="19">
        <f t="shared" si="35"/>
        <v>0</v>
      </c>
    </row>
    <row r="219" spans="1:18" x14ac:dyDescent="0.2">
      <c r="A219" s="20">
        <f>+Oversikt!A219</f>
        <v>8</v>
      </c>
      <c r="B219" s="146" t="str">
        <f>IF(O$211&lt;6,"",Oversikt!B219)</f>
        <v/>
      </c>
      <c r="C219" s="16" t="str">
        <f>IF(Oversikt!E219="","",Oversikt!E219)</f>
        <v/>
      </c>
      <c r="D219" s="17" t="str">
        <f>IF(Oversikt!B219="","",VLOOKUP(Oversikt!#REF!,Mønster!$A$4:$B$21,2))</f>
        <v/>
      </c>
      <c r="L219" s="133">
        <f>IF(B219="",,IF(Dommere!$C$12&gt;4,ROUND(SUM(E219:K219)-P219-Q219,1)/(Dommere!$C$12-2),(SUM(E219:K219)/Dommere!$C$12)))</f>
        <v>0</v>
      </c>
      <c r="M219" s="56">
        <f t="shared" si="32"/>
        <v>0</v>
      </c>
      <c r="P219" s="19">
        <f t="shared" si="33"/>
        <v>0</v>
      </c>
      <c r="Q219" s="19">
        <f t="shared" si="34"/>
        <v>0</v>
      </c>
      <c r="R219" s="19">
        <f t="shared" si="35"/>
        <v>0</v>
      </c>
    </row>
    <row r="220" spans="1:18" x14ac:dyDescent="0.2">
      <c r="A220" s="20">
        <f>+Oversikt!A220</f>
        <v>9</v>
      </c>
      <c r="B220" s="146" t="str">
        <f>IF(O$211&lt;6,"",Oversikt!B220)</f>
        <v/>
      </c>
      <c r="C220" s="16" t="str">
        <f>IF(Oversikt!E220="","",Oversikt!E220)</f>
        <v/>
      </c>
      <c r="D220" s="17" t="str">
        <f>IF(Oversikt!B220="","",VLOOKUP(Oversikt!#REF!,Mønster!$A$4:$B$21,2))</f>
        <v/>
      </c>
      <c r="L220" s="133">
        <f>IF(B220="",,IF(Dommere!$C$12&gt;4,ROUND(SUM(E220:K220)-P220-Q220,1)/(Dommere!$C$12-2),(SUM(E220:K220)/Dommere!$C$12)))</f>
        <v>0</v>
      </c>
      <c r="M220" s="56">
        <f t="shared" si="32"/>
        <v>0</v>
      </c>
      <c r="P220" s="19">
        <f t="shared" si="33"/>
        <v>0</v>
      </c>
      <c r="Q220" s="19">
        <f t="shared" si="34"/>
        <v>0</v>
      </c>
      <c r="R220" s="19">
        <f t="shared" si="35"/>
        <v>0</v>
      </c>
    </row>
    <row r="221" spans="1:18" x14ac:dyDescent="0.2">
      <c r="A221" s="20">
        <f>+Oversikt!A221</f>
        <v>10</v>
      </c>
      <c r="B221" s="146" t="str">
        <f>IF(O$211&lt;6,"",Oversikt!B221)</f>
        <v/>
      </c>
      <c r="C221" s="16" t="str">
        <f>IF(Oversikt!E221="","",Oversikt!E221)</f>
        <v/>
      </c>
      <c r="D221" s="17" t="str">
        <f>IF(Oversikt!B221="","",VLOOKUP(Oversikt!#REF!,Mønster!$A$4:$B$21,2))</f>
        <v/>
      </c>
      <c r="L221" s="133">
        <f>IF(B221="",,IF(Dommere!$C$12&gt;4,ROUND(SUM(E221:K221)-P221-Q221,1)/(Dommere!$C$12-2),(SUM(E221:K221)/Dommere!$C$12)))</f>
        <v>0</v>
      </c>
      <c r="M221" s="56">
        <f t="shared" si="32"/>
        <v>0</v>
      </c>
      <c r="P221" s="19">
        <f t="shared" si="33"/>
        <v>0</v>
      </c>
      <c r="Q221" s="19">
        <f t="shared" si="34"/>
        <v>0</v>
      </c>
      <c r="R221" s="19">
        <f t="shared" si="35"/>
        <v>0</v>
      </c>
    </row>
    <row r="222" spans="1:18" x14ac:dyDescent="0.2">
      <c r="A222" s="20">
        <f>+Oversikt!A222</f>
        <v>11</v>
      </c>
      <c r="B222" s="146" t="str">
        <f>IF(O$211&lt;6,"",Oversikt!B222)</f>
        <v/>
      </c>
      <c r="C222" s="16" t="str">
        <f>IF(Oversikt!E222="","",Oversikt!E222)</f>
        <v/>
      </c>
      <c r="D222" s="17" t="str">
        <f>IF(Oversikt!B222="","",VLOOKUP(Oversikt!#REF!,Mønster!$A$4:$B$21,2))</f>
        <v/>
      </c>
      <c r="L222" s="133">
        <f>IF(B222="",,IF(Dommere!$C$12&gt;4,ROUND(SUM(E222:K222)-P222-Q222,1)/(Dommere!$C$12-2),(SUM(E222:K222)/Dommere!$C$12)))</f>
        <v>0</v>
      </c>
      <c r="M222" s="56">
        <f t="shared" si="32"/>
        <v>0</v>
      </c>
      <c r="P222" s="19">
        <f t="shared" si="33"/>
        <v>0</v>
      </c>
      <c r="Q222" s="19">
        <f t="shared" si="34"/>
        <v>0</v>
      </c>
      <c r="R222" s="19">
        <f t="shared" si="35"/>
        <v>0</v>
      </c>
    </row>
    <row r="223" spans="1:18" x14ac:dyDescent="0.2">
      <c r="A223" s="20">
        <f>+Oversikt!A223</f>
        <v>12</v>
      </c>
      <c r="B223" s="146" t="str">
        <f>IF(O$211&lt;6,"",Oversikt!B223)</f>
        <v/>
      </c>
      <c r="C223" s="16" t="str">
        <f>IF(Oversikt!E223="","",Oversikt!E223)</f>
        <v/>
      </c>
      <c r="D223" s="17" t="str">
        <f>IF(Oversikt!B223="","",VLOOKUP(Oversikt!#REF!,Mønster!$A$4:$B$21,2))</f>
        <v/>
      </c>
      <c r="L223" s="133">
        <f>IF(B223="",,IF(Dommere!$C$12&gt;4,ROUND(SUM(E223:K223)-P223-Q223,1)/(Dommere!$C$12-2),(SUM(E223:K223)/Dommere!$C$12)))</f>
        <v>0</v>
      </c>
      <c r="M223" s="56">
        <f t="shared" si="32"/>
        <v>0</v>
      </c>
      <c r="P223" s="19">
        <f t="shared" si="33"/>
        <v>0</v>
      </c>
      <c r="Q223" s="19">
        <f t="shared" si="34"/>
        <v>0</v>
      </c>
      <c r="R223" s="19">
        <f t="shared" si="35"/>
        <v>0</v>
      </c>
    </row>
    <row r="224" spans="1:18" x14ac:dyDescent="0.2">
      <c r="A224" s="20">
        <f>+Oversikt!A224</f>
        <v>13</v>
      </c>
      <c r="B224" s="146" t="str">
        <f>IF(O$211&lt;6,"",Oversikt!B224)</f>
        <v/>
      </c>
      <c r="C224" s="16" t="str">
        <f>IF(Oversikt!E224="","",Oversikt!E224)</f>
        <v/>
      </c>
      <c r="D224" s="17" t="str">
        <f>IF(Oversikt!B224="","",VLOOKUP(Oversikt!#REF!,Mønster!$A$4:$B$21,2))</f>
        <v/>
      </c>
      <c r="L224" s="133">
        <f>IF(B224="",,IF(Dommere!$C$12&gt;4,ROUND(SUM(E224:K224)-P224-Q224,1)/(Dommere!$C$12-2),(SUM(E224:K224)/Dommere!$C$12)))</f>
        <v>0</v>
      </c>
      <c r="M224" s="56">
        <f t="shared" si="32"/>
        <v>0</v>
      </c>
      <c r="P224" s="19">
        <f t="shared" si="33"/>
        <v>0</v>
      </c>
      <c r="Q224" s="19">
        <f t="shared" si="34"/>
        <v>0</v>
      </c>
      <c r="R224" s="19">
        <f t="shared" si="35"/>
        <v>0</v>
      </c>
    </row>
    <row r="225" spans="1:18" x14ac:dyDescent="0.2">
      <c r="A225" s="20">
        <f>+Oversikt!A225</f>
        <v>14</v>
      </c>
      <c r="B225" s="146" t="str">
        <f>IF(O$211&lt;6,"",Oversikt!B225)</f>
        <v/>
      </c>
      <c r="C225" s="16" t="str">
        <f>IF(Oversikt!E225="","",Oversikt!E225)</f>
        <v/>
      </c>
      <c r="D225" s="17" t="str">
        <f>IF(Oversikt!B225="","",VLOOKUP(Oversikt!#REF!,Mønster!$A$4:$B$21,2))</f>
        <v/>
      </c>
      <c r="L225" s="133">
        <f>IF(B225="",,IF(Dommere!$C$12&gt;4,ROUND(SUM(E225:K225)-P225-Q225,1)/(Dommere!$C$12-2),(SUM(E225:K225)/Dommere!$C$12)))</f>
        <v>0</v>
      </c>
      <c r="M225" s="56">
        <f t="shared" si="32"/>
        <v>0</v>
      </c>
      <c r="P225" s="19">
        <f t="shared" si="33"/>
        <v>0</v>
      </c>
      <c r="Q225" s="19">
        <f t="shared" si="34"/>
        <v>0</v>
      </c>
      <c r="R225" s="19">
        <f t="shared" si="35"/>
        <v>0</v>
      </c>
    </row>
    <row r="226" spans="1:18" x14ac:dyDescent="0.2">
      <c r="A226" s="20">
        <f>+Oversikt!A226</f>
        <v>15</v>
      </c>
      <c r="B226" s="146" t="str">
        <f>IF(O$211&lt;6,"",Oversikt!B226)</f>
        <v/>
      </c>
      <c r="C226" s="16" t="str">
        <f>IF(Oversikt!E226="","",Oversikt!E226)</f>
        <v/>
      </c>
      <c r="D226" s="17" t="str">
        <f>IF(Oversikt!B226="","",VLOOKUP(Oversikt!#REF!,Mønster!$A$4:$B$21,2))</f>
        <v/>
      </c>
      <c r="L226" s="133">
        <f>IF(B226="",,IF(Dommere!$C$12&gt;4,ROUND(SUM(E226:K226)-P226-Q226,1)/(Dommere!$C$12-2),(SUM(E226:K226)/Dommere!$C$12)))</f>
        <v>0</v>
      </c>
      <c r="M226" s="56">
        <f t="shared" si="32"/>
        <v>0</v>
      </c>
      <c r="P226" s="19">
        <f t="shared" si="33"/>
        <v>0</v>
      </c>
      <c r="Q226" s="19">
        <f t="shared" si="34"/>
        <v>0</v>
      </c>
      <c r="R226" s="19">
        <f t="shared" si="35"/>
        <v>0</v>
      </c>
    </row>
    <row r="227" spans="1:18" x14ac:dyDescent="0.2">
      <c r="A227" s="20">
        <f>+Oversikt!A227</f>
        <v>16</v>
      </c>
      <c r="B227" s="146" t="str">
        <f>IF(O$211&lt;6,"",Oversikt!B227)</f>
        <v/>
      </c>
      <c r="C227" s="16" t="str">
        <f>IF(Oversikt!E227="","",Oversikt!E227)</f>
        <v/>
      </c>
      <c r="D227" s="17" t="str">
        <f>IF(Oversikt!B227="","",VLOOKUP(Oversikt!#REF!,Mønster!$A$4:$B$21,2))</f>
        <v/>
      </c>
      <c r="L227" s="133">
        <f>IF(B227="",,IF(Dommere!$C$12&gt;4,ROUND(SUM(E227:K227)-P227-Q227,1)/(Dommere!$C$12-2),(SUM(E227:K227)/Dommere!$C$12)))</f>
        <v>0</v>
      </c>
      <c r="M227" s="56">
        <f t="shared" si="32"/>
        <v>0</v>
      </c>
      <c r="P227" s="19">
        <f t="shared" si="33"/>
        <v>0</v>
      </c>
      <c r="Q227" s="19">
        <f t="shared" si="34"/>
        <v>0</v>
      </c>
      <c r="R227" s="19">
        <f t="shared" si="35"/>
        <v>0</v>
      </c>
    </row>
    <row r="228" spans="1:18" x14ac:dyDescent="0.2">
      <c r="A228" s="20">
        <f>+Oversikt!A228</f>
        <v>17</v>
      </c>
      <c r="B228" s="146" t="str">
        <f>IF(O$211&lt;6,"",Oversikt!B228)</f>
        <v/>
      </c>
      <c r="C228" s="16" t="str">
        <f>IF(Oversikt!E228="","",Oversikt!E228)</f>
        <v/>
      </c>
      <c r="D228" s="17" t="str">
        <f>IF(Oversikt!B228="","",VLOOKUP(Oversikt!#REF!,Mønster!$A$4:$B$21,2))</f>
        <v/>
      </c>
      <c r="L228" s="133">
        <f>IF(B228="",,IF(Dommere!$C$12&gt;4,ROUND(SUM(E228:K228)-P228-Q228,1)/(Dommere!$C$12-2),(SUM(E228:K228)/Dommere!$C$12)))</f>
        <v>0</v>
      </c>
      <c r="M228" s="56">
        <f t="shared" si="32"/>
        <v>0</v>
      </c>
      <c r="P228" s="19">
        <f t="shared" si="33"/>
        <v>0</v>
      </c>
      <c r="Q228" s="19">
        <f t="shared" si="34"/>
        <v>0</v>
      </c>
      <c r="R228" s="19">
        <f t="shared" si="35"/>
        <v>0</v>
      </c>
    </row>
    <row r="229" spans="1:18" x14ac:dyDescent="0.2">
      <c r="A229" s="20">
        <f>+Oversikt!A229</f>
        <v>18</v>
      </c>
      <c r="B229" s="146" t="str">
        <f>IF(O$211&lt;6,"",Oversikt!B229)</f>
        <v/>
      </c>
      <c r="C229" s="16" t="str">
        <f>IF(Oversikt!E229="","",Oversikt!E229)</f>
        <v/>
      </c>
      <c r="D229" s="17" t="str">
        <f>IF(Oversikt!B229="","",VLOOKUP(Oversikt!#REF!,Mønster!$A$4:$B$21,2))</f>
        <v/>
      </c>
      <c r="L229" s="133">
        <f>IF(B229="",,IF(Dommere!$C$12&gt;4,ROUND(SUM(E229:K229)-P229-Q229,1)/(Dommere!$C$12-2),(SUM(E229:K229)/Dommere!$C$12)))</f>
        <v>0</v>
      </c>
      <c r="M229" s="56">
        <f t="shared" si="32"/>
        <v>0</v>
      </c>
      <c r="P229" s="19">
        <f t="shared" si="33"/>
        <v>0</v>
      </c>
      <c r="Q229" s="19">
        <f t="shared" si="34"/>
        <v>0</v>
      </c>
      <c r="R229" s="19">
        <f t="shared" si="35"/>
        <v>0</v>
      </c>
    </row>
    <row r="230" spans="1:18" x14ac:dyDescent="0.2">
      <c r="A230" s="20">
        <f>+Oversikt!A230</f>
        <v>19</v>
      </c>
      <c r="B230" s="146" t="str">
        <f>IF(O$211&lt;6,"",Oversikt!B230)</f>
        <v/>
      </c>
      <c r="C230" s="16" t="str">
        <f>IF(Oversikt!E230="","",Oversikt!E230)</f>
        <v/>
      </c>
      <c r="D230" s="17" t="str">
        <f>IF(Oversikt!B230="","",VLOOKUP(Oversikt!#REF!,Mønster!$A$4:$B$21,2))</f>
        <v/>
      </c>
      <c r="L230" s="133">
        <f>IF(B230="",,IF(Dommere!$C$12&gt;4,ROUND(SUM(E230:K230)-P230-Q230,1)/(Dommere!$C$12-2),(SUM(E230:K230)/Dommere!$C$12)))</f>
        <v>0</v>
      </c>
      <c r="M230" s="56">
        <f t="shared" si="32"/>
        <v>0</v>
      </c>
      <c r="P230" s="19">
        <f t="shared" si="33"/>
        <v>0</v>
      </c>
      <c r="Q230" s="19">
        <f t="shared" si="34"/>
        <v>0</v>
      </c>
      <c r="R230" s="19">
        <f t="shared" si="35"/>
        <v>0</v>
      </c>
    </row>
    <row r="231" spans="1:18" x14ac:dyDescent="0.2">
      <c r="A231" s="20">
        <f>+Oversikt!A231</f>
        <v>20</v>
      </c>
      <c r="B231" s="146" t="str">
        <f>IF(O$211&lt;6,"",Oversikt!B231)</f>
        <v/>
      </c>
      <c r="C231" s="16" t="str">
        <f>IF(Oversikt!E231="","",Oversikt!E231)</f>
        <v/>
      </c>
      <c r="D231" s="17" t="str">
        <f>IF(Oversikt!B231="","",VLOOKUP(Oversikt!#REF!,Mønster!$A$4:$B$21,2))</f>
        <v/>
      </c>
      <c r="L231" s="133">
        <f>IF(B231="",,IF(Dommere!$C$12&gt;4,ROUND(SUM(E231:K231)-P231-Q231,1)/(Dommere!$C$12-2),(SUM(E231:K231)/Dommere!$C$12)))</f>
        <v>0</v>
      </c>
      <c r="M231" s="56">
        <f t="shared" si="32"/>
        <v>0</v>
      </c>
      <c r="P231" s="19">
        <f t="shared" si="33"/>
        <v>0</v>
      </c>
      <c r="Q231" s="19">
        <f t="shared" si="34"/>
        <v>0</v>
      </c>
      <c r="R231" s="19">
        <f t="shared" si="35"/>
        <v>0</v>
      </c>
    </row>
    <row r="232" spans="1:18" x14ac:dyDescent="0.2">
      <c r="A232" s="20">
        <f>+Oversikt!A232</f>
        <v>21</v>
      </c>
      <c r="B232" s="146" t="str">
        <f>IF(O$211&lt;6,"",Oversikt!B232)</f>
        <v/>
      </c>
      <c r="C232" s="16" t="str">
        <f>IF(Oversikt!E232="","",Oversikt!E232)</f>
        <v/>
      </c>
      <c r="D232" s="17" t="str">
        <f>IF(Oversikt!B232="","",VLOOKUP(Oversikt!#REF!,Mønster!$A$4:$B$21,2))</f>
        <v/>
      </c>
      <c r="L232" s="133">
        <f>IF(B232="",,IF(Dommere!$C$12&gt;4,ROUND(SUM(E232:K232)-P232-Q232,1)/(Dommere!$C$12-2),(SUM(E232:K232)/Dommere!$C$12)))</f>
        <v>0</v>
      </c>
      <c r="M232" s="56">
        <f t="shared" si="32"/>
        <v>0</v>
      </c>
      <c r="P232" s="19">
        <f t="shared" si="33"/>
        <v>0</v>
      </c>
      <c r="Q232" s="19">
        <f t="shared" si="34"/>
        <v>0</v>
      </c>
      <c r="R232" s="19">
        <f t="shared" si="35"/>
        <v>0</v>
      </c>
    </row>
    <row r="233" spans="1:18" x14ac:dyDescent="0.2">
      <c r="A233" s="20">
        <f>+Oversikt!A233</f>
        <v>22</v>
      </c>
      <c r="B233" s="146" t="str">
        <f>IF(O$211&lt;6,"",Oversikt!B233)</f>
        <v/>
      </c>
      <c r="C233" s="16" t="str">
        <f>IF(Oversikt!E233="","",Oversikt!E233)</f>
        <v/>
      </c>
      <c r="D233" s="17" t="str">
        <f>IF(Oversikt!B233="","",VLOOKUP(Oversikt!#REF!,Mønster!$A$4:$B$21,2))</f>
        <v/>
      </c>
      <c r="L233" s="133">
        <f>IF(B233="",,IF(Dommere!$C$12&gt;4,ROUND(SUM(E233:K233)-P233-Q233,1)/(Dommere!$C$12-2),(SUM(E233:K233)/Dommere!$C$12)))</f>
        <v>0</v>
      </c>
      <c r="M233" s="56">
        <f t="shared" si="32"/>
        <v>0</v>
      </c>
      <c r="P233" s="19">
        <f t="shared" si="33"/>
        <v>0</v>
      </c>
      <c r="Q233" s="19">
        <f t="shared" si="34"/>
        <v>0</v>
      </c>
      <c r="R233" s="19">
        <f t="shared" si="35"/>
        <v>0</v>
      </c>
    </row>
    <row r="234" spans="1:18" x14ac:dyDescent="0.2">
      <c r="A234" s="20">
        <f>+Oversikt!A234</f>
        <v>23</v>
      </c>
      <c r="B234" s="146" t="str">
        <f>IF(O$211&lt;6,"",Oversikt!B234)</f>
        <v/>
      </c>
      <c r="C234" s="16" t="str">
        <f>IF(Oversikt!E234="","",Oversikt!E234)</f>
        <v/>
      </c>
      <c r="D234" s="17" t="str">
        <f>IF(Oversikt!B234="","",VLOOKUP(Oversikt!#REF!,Mønster!$A$4:$B$21,2))</f>
        <v/>
      </c>
      <c r="L234" s="133">
        <f>IF(B234="",,IF(Dommere!$C$12&gt;4,ROUND(SUM(E234:K234)-P234-Q234,1)/(Dommere!$C$12-2),(SUM(E234:K234)/Dommere!$C$12)))</f>
        <v>0</v>
      </c>
      <c r="M234" s="56">
        <f t="shared" si="32"/>
        <v>0</v>
      </c>
      <c r="P234" s="19">
        <f t="shared" si="33"/>
        <v>0</v>
      </c>
      <c r="Q234" s="19">
        <f t="shared" si="34"/>
        <v>0</v>
      </c>
      <c r="R234" s="19">
        <f t="shared" si="35"/>
        <v>0</v>
      </c>
    </row>
    <row r="235" spans="1:18" x14ac:dyDescent="0.2">
      <c r="A235" s="20">
        <f>+Oversikt!A235</f>
        <v>24</v>
      </c>
      <c r="B235" s="146" t="str">
        <f>IF(O$211&lt;6,"",Oversikt!B235)</f>
        <v/>
      </c>
      <c r="C235" s="16" t="str">
        <f>IF(Oversikt!E235="","",Oversikt!E235)</f>
        <v/>
      </c>
      <c r="D235" s="17" t="str">
        <f>IF(Oversikt!B235="","",VLOOKUP(Oversikt!#REF!,Mønster!$A$4:$B$21,2))</f>
        <v/>
      </c>
      <c r="L235" s="133">
        <f>IF(B235="",,IF(Dommere!$C$12&gt;4,ROUND(SUM(E235:K235)-P235-Q235,1)/(Dommere!$C$12-2),(SUM(E235:K235)/Dommere!$C$12)))</f>
        <v>0</v>
      </c>
      <c r="M235" s="56">
        <f t="shared" si="32"/>
        <v>0</v>
      </c>
      <c r="P235" s="19">
        <f t="shared" si="33"/>
        <v>0</v>
      </c>
      <c r="Q235" s="19">
        <f t="shared" si="34"/>
        <v>0</v>
      </c>
      <c r="R235" s="19">
        <f t="shared" si="35"/>
        <v>0</v>
      </c>
    </row>
    <row r="236" spans="1:18" x14ac:dyDescent="0.2">
      <c r="A236" s="20">
        <f>+Oversikt!A236</f>
        <v>25</v>
      </c>
      <c r="B236" s="146" t="str">
        <f>IF(O$211&lt;6,"",Oversikt!B236)</f>
        <v/>
      </c>
      <c r="C236" s="16" t="str">
        <f>IF(Oversikt!E236="","",Oversikt!E236)</f>
        <v/>
      </c>
      <c r="D236" s="17" t="str">
        <f>IF(Oversikt!B236="","",VLOOKUP(Oversikt!#REF!,Mønster!$A$4:$B$21,2))</f>
        <v/>
      </c>
      <c r="L236" s="133">
        <f>IF(B236="",,IF(Dommere!$C$12&gt;4,ROUND(SUM(E236:K236)-P236-Q236,1)/(Dommere!$C$12-2),(SUM(E236:K236)/Dommere!$C$12)))</f>
        <v>0</v>
      </c>
      <c r="M236" s="56">
        <f t="shared" si="32"/>
        <v>0</v>
      </c>
      <c r="P236" s="19">
        <f t="shared" si="33"/>
        <v>0</v>
      </c>
      <c r="Q236" s="19">
        <f t="shared" si="34"/>
        <v>0</v>
      </c>
      <c r="R236" s="19">
        <f t="shared" si="35"/>
        <v>0</v>
      </c>
    </row>
    <row r="237" spans="1:18" ht="21" customHeight="1" x14ac:dyDescent="0.2">
      <c r="A237" s="21" t="str">
        <f>+Oversikt!A237</f>
        <v>Klasse 370 / 380 / 390 - Senior I, II og III - Menn dan</v>
      </c>
      <c r="B237" s="149"/>
      <c r="E237" s="191" t="str">
        <f>IF(O237&gt;5,IF(O237&gt;16,"50% til 2. runde!",IF(O237&gt;12,"8 til 2. runde","5 til finalen")),"Direkte til finale!")</f>
        <v>5 til finalen</v>
      </c>
      <c r="F237" s="191"/>
      <c r="G237" s="191"/>
      <c r="H237" s="191"/>
      <c r="I237" s="191"/>
      <c r="J237" s="138"/>
      <c r="K237" s="44"/>
      <c r="L237" s="139"/>
      <c r="M237" s="140"/>
      <c r="N237" s="138"/>
      <c r="O237" s="141">
        <f>25-COUNTBLANK(Oversikt!B238:'Oversikt'!B262)</f>
        <v>6</v>
      </c>
      <c r="R237" s="19"/>
    </row>
    <row r="238" spans="1:18" x14ac:dyDescent="0.2">
      <c r="A238" s="20">
        <f>+Oversikt!A238</f>
        <v>1</v>
      </c>
      <c r="B238" s="16" t="str">
        <f>IF(O$237&lt;6,"",Oversikt!B238)</f>
        <v>Joakim Nilsen</v>
      </c>
      <c r="C238" s="16" t="str">
        <f>IF(Oversikt!E238="","",Oversikt!E238)</f>
        <v>Hwa Rang Team Drammen</v>
      </c>
      <c r="D238" s="17" t="e">
        <f>IF(Oversikt!B238="","",VLOOKUP(Oversikt!#REF!,Mønster!$A$4:$B$21,2))</f>
        <v>#REF!</v>
      </c>
      <c r="E238" s="32">
        <v>6.6</v>
      </c>
      <c r="F238" s="33">
        <v>6.6</v>
      </c>
      <c r="G238" s="33">
        <v>6.5</v>
      </c>
      <c r="L238" s="133">
        <f>IF(B238="",,IF(Dommere!$C$12&gt;4,ROUND(SUM(E238:K238)-P238-Q238,1)/(Dommere!$C$12-2),(SUM(E238:K238)/Dommere!$C$12)))</f>
        <v>6.5666666666666664</v>
      </c>
      <c r="M238" s="56">
        <f t="shared" ref="M238:M262" si="36">IF(L238=0,,RANK(L238,L$238:L$262,0))</f>
        <v>5</v>
      </c>
      <c r="N238" s="33" t="s">
        <v>57</v>
      </c>
      <c r="P238" s="19">
        <f t="shared" ref="P238:P262" si="37">MAX(E238:K238)</f>
        <v>6.6</v>
      </c>
      <c r="Q238" s="19">
        <f t="shared" ref="Q238:Q262" si="38">MIN(E238:K238)</f>
        <v>6.5</v>
      </c>
      <c r="R238" s="19">
        <f t="shared" ref="R238:R262" si="39">SUM(E238:K238)</f>
        <v>19.7</v>
      </c>
    </row>
    <row r="239" spans="1:18" x14ac:dyDescent="0.2">
      <c r="A239" s="20">
        <f>+Oversikt!A239</f>
        <v>2</v>
      </c>
      <c r="B239" s="16" t="str">
        <f>IF(O$237&lt;6,"",Oversikt!B239)</f>
        <v xml:space="preserve">Joachim Wien </v>
      </c>
      <c r="C239" s="16" t="str">
        <f>IF(Oversikt!E239="","",Oversikt!E239)</f>
        <v>Hwa Rang Team Drammen</v>
      </c>
      <c r="D239" s="17" t="e">
        <f>IF(Oversikt!B239="","",VLOOKUP(Oversikt!#REF!,Mønster!$A$4:$B$21,2))</f>
        <v>#REF!</v>
      </c>
      <c r="E239" s="32">
        <v>8.1999999999999993</v>
      </c>
      <c r="F239" s="33">
        <v>8.1999999999999993</v>
      </c>
      <c r="G239" s="33">
        <v>8.3000000000000007</v>
      </c>
      <c r="L239" s="133">
        <f>IF(B239="",,IF(Dommere!$C$12&gt;4,ROUND(SUM(E239:K239)-P239-Q239,1)/(Dommere!$C$12-2),(SUM(E239:K239)/Dommere!$C$12)))</f>
        <v>8.2333333333333325</v>
      </c>
      <c r="M239" s="56">
        <f t="shared" si="36"/>
        <v>1</v>
      </c>
      <c r="N239" s="33" t="s">
        <v>57</v>
      </c>
      <c r="P239" s="19">
        <f t="shared" si="37"/>
        <v>8.3000000000000007</v>
      </c>
      <c r="Q239" s="19">
        <f t="shared" si="38"/>
        <v>8.1999999999999993</v>
      </c>
      <c r="R239" s="19">
        <f t="shared" si="39"/>
        <v>24.7</v>
      </c>
    </row>
    <row r="240" spans="1:18" x14ac:dyDescent="0.2">
      <c r="A240" s="20">
        <f>+Oversikt!A240</f>
        <v>3</v>
      </c>
      <c r="B240" s="16" t="str">
        <f>IF(O$237&lt;6,"",Oversikt!B240)</f>
        <v xml:space="preserve">Ferhat Cabar </v>
      </c>
      <c r="C240" s="16" t="str">
        <f>IF(Oversikt!E240="","",Oversikt!E240)</f>
        <v>Chonkwon Vestli Taekwondo Klubb</v>
      </c>
      <c r="D240" s="17" t="e">
        <f>IF(Oversikt!B240="","",VLOOKUP(Oversikt!#REF!,Mønster!$A$4:$B$21,2))</f>
        <v>#REF!</v>
      </c>
      <c r="E240" s="32">
        <v>7.9</v>
      </c>
      <c r="F240" s="33">
        <v>7.9</v>
      </c>
      <c r="G240" s="33">
        <v>8.4</v>
      </c>
      <c r="L240" s="133">
        <f>IF(B240="",,IF(Dommere!$C$12&gt;4,ROUND(SUM(E240:K240)-P240-Q240,1)/(Dommere!$C$12-2),(SUM(E240:K240)/Dommere!$C$12)))</f>
        <v>8.0666666666666682</v>
      </c>
      <c r="M240" s="56">
        <f t="shared" si="36"/>
        <v>2</v>
      </c>
      <c r="N240" s="33" t="s">
        <v>57</v>
      </c>
      <c r="P240" s="19">
        <f t="shared" si="37"/>
        <v>8.4</v>
      </c>
      <c r="Q240" s="19">
        <f t="shared" si="38"/>
        <v>7.9</v>
      </c>
      <c r="R240" s="19">
        <f t="shared" si="39"/>
        <v>24.200000000000003</v>
      </c>
    </row>
    <row r="241" spans="1:18" x14ac:dyDescent="0.2">
      <c r="A241" s="20">
        <f>+Oversikt!A241</f>
        <v>4</v>
      </c>
      <c r="B241" s="16" t="str">
        <f>IF(O$237&lt;6,"",Oversikt!B241)</f>
        <v xml:space="preserve">Thien Hoang Phi </v>
      </c>
      <c r="C241" s="16" t="str">
        <f>IF(Oversikt!E241="","",Oversikt!E241)</f>
        <v>Oslo Nord Taekwondo klubb</v>
      </c>
      <c r="D241" s="17" t="e">
        <f>IF(Oversikt!B241="","",VLOOKUP(Oversikt!#REF!,Mønster!$A$4:$B$21,2))</f>
        <v>#REF!</v>
      </c>
      <c r="E241" s="32">
        <v>7.1</v>
      </c>
      <c r="F241" s="33">
        <v>6.8</v>
      </c>
      <c r="G241" s="33">
        <v>6.9</v>
      </c>
      <c r="L241" s="133">
        <f>IF(B241="",,IF(Dommere!$C$12&gt;4,ROUND(SUM(E241:K241)-P241-Q241,1)/(Dommere!$C$12-2),(SUM(E241:K241)/Dommere!$C$12)))</f>
        <v>6.9333333333333327</v>
      </c>
      <c r="M241" s="56">
        <f t="shared" si="36"/>
        <v>3</v>
      </c>
      <c r="N241" s="33" t="s">
        <v>57</v>
      </c>
      <c r="P241" s="19">
        <f t="shared" si="37"/>
        <v>7.1</v>
      </c>
      <c r="Q241" s="19">
        <f t="shared" si="38"/>
        <v>6.8</v>
      </c>
      <c r="R241" s="19">
        <f t="shared" si="39"/>
        <v>20.799999999999997</v>
      </c>
    </row>
    <row r="242" spans="1:18" x14ac:dyDescent="0.2">
      <c r="A242" s="20">
        <f>+Oversikt!A242</f>
        <v>5</v>
      </c>
      <c r="B242" s="16" t="str">
        <f>IF(O$237&lt;6,"",Oversikt!B242)</f>
        <v>Jan Åge Østby</v>
      </c>
      <c r="C242" s="16" t="str">
        <f>IF(Oversikt!E242="","",Oversikt!E242)</f>
        <v>Chonkwon Vestli Taekwondo Klubb</v>
      </c>
      <c r="D242" s="17" t="e">
        <f>IF(Oversikt!B242="","",VLOOKUP(Oversikt!#REF!,Mønster!$A$4:$B$21,2))</f>
        <v>#REF!</v>
      </c>
      <c r="L242" s="133">
        <f>IF(B242="",,IF(Dommere!$C$12&gt;4,ROUND(SUM(E242:K242)-P242-Q242,1)/(Dommere!$C$12-2),(SUM(E242:K242)/Dommere!$C$12)))</f>
        <v>0</v>
      </c>
      <c r="M242" s="56">
        <f t="shared" si="36"/>
        <v>0</v>
      </c>
      <c r="P242" s="19">
        <f t="shared" si="37"/>
        <v>0</v>
      </c>
      <c r="Q242" s="19">
        <f t="shared" si="38"/>
        <v>0</v>
      </c>
      <c r="R242" s="19">
        <f t="shared" si="39"/>
        <v>0</v>
      </c>
    </row>
    <row r="243" spans="1:18" x14ac:dyDescent="0.2">
      <c r="A243" s="20">
        <f>+Oversikt!A243</f>
        <v>6</v>
      </c>
      <c r="B243" s="16" t="str">
        <f>IF(O$237&lt;6,"",Oversikt!B243)</f>
        <v>Evald Nergaard</v>
      </c>
      <c r="C243" s="16" t="str">
        <f>IF(Oversikt!E243="","",Oversikt!E243)</f>
        <v>Solør Tae Kwondoklubb</v>
      </c>
      <c r="D243" s="17" t="e">
        <f>IF(Oversikt!B243="","",VLOOKUP(Oversikt!#REF!,Mønster!$A$4:$B$21,2))</f>
        <v>#REF!</v>
      </c>
      <c r="E243" s="32">
        <v>6.6</v>
      </c>
      <c r="F243" s="33">
        <v>7.2</v>
      </c>
      <c r="G243" s="33">
        <v>6.7</v>
      </c>
      <c r="L243" s="133">
        <f>IF(B243="",,IF(Dommere!$C$12&gt;4,ROUND(SUM(E243:K243)-P243-Q243,1)/(Dommere!$C$12-2),(SUM(E243:K243)/Dommere!$C$12)))</f>
        <v>6.833333333333333</v>
      </c>
      <c r="M243" s="56">
        <f t="shared" si="36"/>
        <v>4</v>
      </c>
      <c r="N243" s="33" t="s">
        <v>57</v>
      </c>
      <c r="P243" s="19">
        <f t="shared" si="37"/>
        <v>7.2</v>
      </c>
      <c r="Q243" s="19">
        <f t="shared" si="38"/>
        <v>6.6</v>
      </c>
      <c r="R243" s="19">
        <f t="shared" si="39"/>
        <v>20.5</v>
      </c>
    </row>
    <row r="244" spans="1:18" x14ac:dyDescent="0.2">
      <c r="A244" s="20">
        <f>+Oversikt!A244</f>
        <v>7</v>
      </c>
      <c r="B244" s="16" t="str">
        <f>IF(O$237&lt;6,"",Oversikt!B244)</f>
        <v/>
      </c>
      <c r="C244" s="16" t="str">
        <f>IF(Oversikt!E244="","",Oversikt!E244)</f>
        <v/>
      </c>
      <c r="D244" s="17" t="str">
        <f>IF(Oversikt!B244="","",VLOOKUP(Oversikt!#REF!,Mønster!$A$4:$B$21,2))</f>
        <v/>
      </c>
      <c r="L244" s="133">
        <f>IF(B244="",,IF(Dommere!$C$12&gt;4,ROUND(SUM(E244:K244)-P244-Q244,1)/(Dommere!$C$12-2),(SUM(E244:K244)/Dommere!$C$12)))</f>
        <v>0</v>
      </c>
      <c r="M244" s="56">
        <f t="shared" si="36"/>
        <v>0</v>
      </c>
      <c r="P244" s="19">
        <f t="shared" si="37"/>
        <v>0</v>
      </c>
      <c r="Q244" s="19">
        <f t="shared" si="38"/>
        <v>0</v>
      </c>
      <c r="R244" s="19">
        <f t="shared" si="39"/>
        <v>0</v>
      </c>
    </row>
    <row r="245" spans="1:18" x14ac:dyDescent="0.2">
      <c r="A245" s="20">
        <f>+Oversikt!A245</f>
        <v>8</v>
      </c>
      <c r="B245" s="16" t="str">
        <f>IF(O$237&lt;6,"",Oversikt!B245)</f>
        <v/>
      </c>
      <c r="C245" s="16" t="str">
        <f>IF(Oversikt!E245="","",Oversikt!E245)</f>
        <v/>
      </c>
      <c r="D245" s="17" t="str">
        <f>IF(Oversikt!B245="","",VLOOKUP(Oversikt!#REF!,Mønster!$A$4:$B$21,2))</f>
        <v/>
      </c>
      <c r="L245" s="133">
        <f>IF(B245="",,IF(Dommere!$C$12&gt;4,ROUND(SUM(E245:K245)-P245-Q245,1)/(Dommere!$C$12-2),(SUM(E245:K245)/Dommere!$C$12)))</f>
        <v>0</v>
      </c>
      <c r="M245" s="56">
        <f t="shared" si="36"/>
        <v>0</v>
      </c>
      <c r="P245" s="19">
        <f t="shared" si="37"/>
        <v>0</v>
      </c>
      <c r="Q245" s="19">
        <f t="shared" si="38"/>
        <v>0</v>
      </c>
      <c r="R245" s="19">
        <f t="shared" si="39"/>
        <v>0</v>
      </c>
    </row>
    <row r="246" spans="1:18" x14ac:dyDescent="0.2">
      <c r="A246" s="20">
        <f>+Oversikt!A246</f>
        <v>9</v>
      </c>
      <c r="B246" s="16" t="str">
        <f>IF(O$237&lt;6,"",Oversikt!B246)</f>
        <v/>
      </c>
      <c r="C246" s="16" t="str">
        <f>IF(Oversikt!E246="","",Oversikt!E246)</f>
        <v/>
      </c>
      <c r="D246" s="17" t="str">
        <f>IF(Oversikt!B246="","",VLOOKUP(Oversikt!#REF!,Mønster!$A$4:$B$21,2))</f>
        <v/>
      </c>
      <c r="L246" s="133">
        <f>IF(B246="",,IF(Dommere!$C$12&gt;4,ROUND(SUM(E246:K246)-P246-Q246,1)/(Dommere!$C$12-2),(SUM(E246:K246)/Dommere!$C$12)))</f>
        <v>0</v>
      </c>
      <c r="M246" s="56">
        <f t="shared" si="36"/>
        <v>0</v>
      </c>
      <c r="P246" s="19">
        <f t="shared" si="37"/>
        <v>0</v>
      </c>
      <c r="Q246" s="19">
        <f t="shared" si="38"/>
        <v>0</v>
      </c>
      <c r="R246" s="19">
        <f t="shared" si="39"/>
        <v>0</v>
      </c>
    </row>
    <row r="247" spans="1:18" x14ac:dyDescent="0.2">
      <c r="A247" s="20">
        <f>+Oversikt!A247</f>
        <v>10</v>
      </c>
      <c r="B247" s="16" t="str">
        <f>IF(O$237&lt;6,"",Oversikt!B247)</f>
        <v/>
      </c>
      <c r="C247" s="16" t="str">
        <f>IF(Oversikt!E247="","",Oversikt!E247)</f>
        <v/>
      </c>
      <c r="D247" s="17" t="str">
        <f>IF(Oversikt!B247="","",VLOOKUP(Oversikt!#REF!,Mønster!$A$4:$B$21,2))</f>
        <v/>
      </c>
      <c r="L247" s="133">
        <f>IF(B247="",,IF(Dommere!$C$12&gt;4,ROUND(SUM(E247:K247)-P247-Q247,1)/(Dommere!$C$12-2),(SUM(E247:K247)/Dommere!$C$12)))</f>
        <v>0</v>
      </c>
      <c r="M247" s="56">
        <f t="shared" si="36"/>
        <v>0</v>
      </c>
      <c r="P247" s="19">
        <f t="shared" si="37"/>
        <v>0</v>
      </c>
      <c r="Q247" s="19">
        <f t="shared" si="38"/>
        <v>0</v>
      </c>
      <c r="R247" s="19">
        <f t="shared" si="39"/>
        <v>0</v>
      </c>
    </row>
    <row r="248" spans="1:18" x14ac:dyDescent="0.2">
      <c r="A248" s="20">
        <f>+Oversikt!A248</f>
        <v>11</v>
      </c>
      <c r="B248" s="16" t="str">
        <f>IF(O$237&lt;6,"",Oversikt!B248)</f>
        <v/>
      </c>
      <c r="C248" s="16" t="str">
        <f>IF(Oversikt!E248="","",Oversikt!E248)</f>
        <v/>
      </c>
      <c r="D248" s="17" t="str">
        <f>IF(Oversikt!B248="","",VLOOKUP(Oversikt!#REF!,Mønster!$A$4:$B$21,2))</f>
        <v/>
      </c>
      <c r="L248" s="133">
        <f>IF(B248="",,IF(Dommere!$C$12&gt;4,ROUND(SUM(E248:K248)-P248-Q248,1)/(Dommere!$C$12-2),(SUM(E248:K248)/Dommere!$C$12)))</f>
        <v>0</v>
      </c>
      <c r="M248" s="56">
        <f t="shared" si="36"/>
        <v>0</v>
      </c>
      <c r="P248" s="19">
        <f t="shared" si="37"/>
        <v>0</v>
      </c>
      <c r="Q248" s="19">
        <f t="shared" si="38"/>
        <v>0</v>
      </c>
      <c r="R248" s="19">
        <f t="shared" si="39"/>
        <v>0</v>
      </c>
    </row>
    <row r="249" spans="1:18" x14ac:dyDescent="0.2">
      <c r="A249" s="20">
        <f>+Oversikt!A249</f>
        <v>12</v>
      </c>
      <c r="B249" s="16" t="str">
        <f>IF(O$237&lt;6,"",Oversikt!B249)</f>
        <v/>
      </c>
      <c r="C249" s="16" t="str">
        <f>IF(Oversikt!E249="","",Oversikt!E249)</f>
        <v/>
      </c>
      <c r="D249" s="17" t="str">
        <f>IF(Oversikt!B249="","",VLOOKUP(Oversikt!#REF!,Mønster!$A$4:$B$21,2))</f>
        <v/>
      </c>
      <c r="L249" s="133">
        <f>IF(B249="",,IF(Dommere!$C$12&gt;4,ROUND(SUM(E249:K249)-P249-Q249,1)/(Dommere!$C$12-2),(SUM(E249:K249)/Dommere!$C$12)))</f>
        <v>0</v>
      </c>
      <c r="M249" s="56">
        <f t="shared" si="36"/>
        <v>0</v>
      </c>
      <c r="P249" s="19">
        <f t="shared" si="37"/>
        <v>0</v>
      </c>
      <c r="Q249" s="19">
        <f t="shared" si="38"/>
        <v>0</v>
      </c>
      <c r="R249" s="19">
        <f t="shared" si="39"/>
        <v>0</v>
      </c>
    </row>
    <row r="250" spans="1:18" x14ac:dyDescent="0.2">
      <c r="A250" s="20">
        <f>+Oversikt!A250</f>
        <v>13</v>
      </c>
      <c r="B250" s="16" t="str">
        <f>IF(O$237&lt;6,"",Oversikt!B250)</f>
        <v/>
      </c>
      <c r="C250" s="16" t="str">
        <f>IF(Oversikt!E250="","",Oversikt!E250)</f>
        <v/>
      </c>
      <c r="D250" s="17" t="str">
        <f>IF(Oversikt!B250="","",VLOOKUP(Oversikt!#REF!,Mønster!$A$4:$B$21,2))</f>
        <v/>
      </c>
      <c r="L250" s="133">
        <f>IF(B250="",,IF(Dommere!$C$12&gt;4,ROUND(SUM(E250:K250)-P250-Q250,1)/(Dommere!$C$12-2),(SUM(E250:K250)/Dommere!$C$12)))</f>
        <v>0</v>
      </c>
      <c r="M250" s="56">
        <f t="shared" si="36"/>
        <v>0</v>
      </c>
      <c r="P250" s="19">
        <f t="shared" si="37"/>
        <v>0</v>
      </c>
      <c r="Q250" s="19">
        <f t="shared" si="38"/>
        <v>0</v>
      </c>
      <c r="R250" s="19">
        <f t="shared" si="39"/>
        <v>0</v>
      </c>
    </row>
    <row r="251" spans="1:18" x14ac:dyDescent="0.2">
      <c r="A251" s="20">
        <f>+Oversikt!A251</f>
        <v>14</v>
      </c>
      <c r="B251" s="16" t="str">
        <f>IF(O$237&lt;6,"",Oversikt!B251)</f>
        <v/>
      </c>
      <c r="C251" s="16" t="str">
        <f>IF(Oversikt!E251="","",Oversikt!E251)</f>
        <v/>
      </c>
      <c r="D251" s="17" t="str">
        <f>IF(Oversikt!B251="","",VLOOKUP(Oversikt!#REF!,Mønster!$A$4:$B$21,2))</f>
        <v/>
      </c>
      <c r="L251" s="133">
        <f>IF(B251="",,IF(Dommere!$C$12&gt;4,ROUND(SUM(E251:K251)-P251-Q251,1)/(Dommere!$C$12-2),(SUM(E251:K251)/Dommere!$C$12)))</f>
        <v>0</v>
      </c>
      <c r="M251" s="56">
        <f t="shared" si="36"/>
        <v>0</v>
      </c>
      <c r="P251" s="19">
        <f t="shared" si="37"/>
        <v>0</v>
      </c>
      <c r="Q251" s="19">
        <f t="shared" si="38"/>
        <v>0</v>
      </c>
      <c r="R251" s="19">
        <f t="shared" si="39"/>
        <v>0</v>
      </c>
    </row>
    <row r="252" spans="1:18" x14ac:dyDescent="0.2">
      <c r="A252" s="20">
        <f>+Oversikt!A252</f>
        <v>15</v>
      </c>
      <c r="B252" s="16" t="str">
        <f>IF(O$237&lt;6,"",Oversikt!B252)</f>
        <v/>
      </c>
      <c r="C252" s="16" t="str">
        <f>IF(Oversikt!E252="","",Oversikt!E252)</f>
        <v/>
      </c>
      <c r="D252" s="17" t="str">
        <f>IF(Oversikt!B252="","",VLOOKUP(Oversikt!#REF!,Mønster!$A$4:$B$21,2))</f>
        <v/>
      </c>
      <c r="L252" s="133">
        <f>IF(B252="",,IF(Dommere!$C$12&gt;4,ROUND(SUM(E252:K252)-P252-Q252,1)/(Dommere!$C$12-2),(SUM(E252:K252)/Dommere!$C$12)))</f>
        <v>0</v>
      </c>
      <c r="M252" s="56">
        <f t="shared" si="36"/>
        <v>0</v>
      </c>
      <c r="P252" s="19">
        <f t="shared" si="37"/>
        <v>0</v>
      </c>
      <c r="Q252" s="19">
        <f t="shared" si="38"/>
        <v>0</v>
      </c>
      <c r="R252" s="19">
        <f t="shared" si="39"/>
        <v>0</v>
      </c>
    </row>
    <row r="253" spans="1:18" x14ac:dyDescent="0.2">
      <c r="A253" s="20">
        <f>+Oversikt!A253</f>
        <v>16</v>
      </c>
      <c r="B253" s="16" t="str">
        <f>IF(O$237&lt;6,"",Oversikt!B253)</f>
        <v/>
      </c>
      <c r="C253" s="16" t="str">
        <f>IF(Oversikt!E253="","",Oversikt!E253)</f>
        <v/>
      </c>
      <c r="D253" s="17" t="str">
        <f>IF(Oversikt!B253="","",VLOOKUP(Oversikt!#REF!,Mønster!$A$4:$B$21,2))</f>
        <v/>
      </c>
      <c r="L253" s="133">
        <f>IF(B253="",,IF(Dommere!$C$12&gt;4,ROUND(SUM(E253:K253)-P253-Q253,1)/(Dommere!$C$12-2),(SUM(E253:K253)/Dommere!$C$12)))</f>
        <v>0</v>
      </c>
      <c r="M253" s="56">
        <f t="shared" si="36"/>
        <v>0</v>
      </c>
      <c r="P253" s="19">
        <f t="shared" si="37"/>
        <v>0</v>
      </c>
      <c r="Q253" s="19">
        <f t="shared" si="38"/>
        <v>0</v>
      </c>
      <c r="R253" s="19">
        <f t="shared" si="39"/>
        <v>0</v>
      </c>
    </row>
    <row r="254" spans="1:18" x14ac:dyDescent="0.2">
      <c r="A254" s="20">
        <f>+Oversikt!A254</f>
        <v>17</v>
      </c>
      <c r="B254" s="16" t="str">
        <f>IF(O$237&lt;6,"",Oversikt!B254)</f>
        <v/>
      </c>
      <c r="C254" s="16" t="str">
        <f>IF(Oversikt!E254="","",Oversikt!E254)</f>
        <v/>
      </c>
      <c r="D254" s="17" t="str">
        <f>IF(Oversikt!B254="","",VLOOKUP(Oversikt!#REF!,Mønster!$A$4:$B$21,2))</f>
        <v/>
      </c>
      <c r="L254" s="133">
        <f>IF(B254="",,IF(Dommere!$C$12&gt;4,ROUND(SUM(E254:K254)-P254-Q254,1)/(Dommere!$C$12-2),(SUM(E254:K254)/Dommere!$C$12)))</f>
        <v>0</v>
      </c>
      <c r="M254" s="56">
        <f t="shared" si="36"/>
        <v>0</v>
      </c>
      <c r="P254" s="19">
        <f t="shared" si="37"/>
        <v>0</v>
      </c>
      <c r="Q254" s="19">
        <f t="shared" si="38"/>
        <v>0</v>
      </c>
      <c r="R254" s="19">
        <f t="shared" si="39"/>
        <v>0</v>
      </c>
    </row>
    <row r="255" spans="1:18" x14ac:dyDescent="0.2">
      <c r="A255" s="20">
        <f>+Oversikt!A255</f>
        <v>18</v>
      </c>
      <c r="B255" s="16" t="str">
        <f>IF(O$237&lt;6,"",Oversikt!B255)</f>
        <v/>
      </c>
      <c r="C255" s="16" t="str">
        <f>IF(Oversikt!E255="","",Oversikt!E255)</f>
        <v/>
      </c>
      <c r="D255" s="17" t="str">
        <f>IF(Oversikt!B255="","",VLOOKUP(Oversikt!#REF!,Mønster!$A$4:$B$21,2))</f>
        <v/>
      </c>
      <c r="L255" s="133">
        <f>IF(B255="",,IF(Dommere!$C$12&gt;4,ROUND(SUM(E255:K255)-P255-Q255,1)/(Dommere!$C$12-2),(SUM(E255:K255)/Dommere!$C$12)))</f>
        <v>0</v>
      </c>
      <c r="M255" s="56">
        <f t="shared" si="36"/>
        <v>0</v>
      </c>
      <c r="P255" s="19">
        <f t="shared" si="37"/>
        <v>0</v>
      </c>
      <c r="Q255" s="19">
        <f t="shared" si="38"/>
        <v>0</v>
      </c>
      <c r="R255" s="19">
        <f t="shared" si="39"/>
        <v>0</v>
      </c>
    </row>
    <row r="256" spans="1:18" x14ac:dyDescent="0.2">
      <c r="A256" s="20">
        <f>+Oversikt!A256</f>
        <v>19</v>
      </c>
      <c r="B256" s="16" t="str">
        <f>IF(O$237&lt;6,"",Oversikt!B256)</f>
        <v/>
      </c>
      <c r="C256" s="16" t="str">
        <f>IF(Oversikt!E256="","",Oversikt!E256)</f>
        <v/>
      </c>
      <c r="D256" s="17" t="str">
        <f>IF(Oversikt!B256="","",VLOOKUP(Oversikt!#REF!,Mønster!$A$4:$B$21,2))</f>
        <v/>
      </c>
      <c r="L256" s="133">
        <f>IF(B256="",,IF(Dommere!$C$12&gt;4,ROUND(SUM(E256:K256)-P256-Q256,1)/(Dommere!$C$12-2),(SUM(E256:K256)/Dommere!$C$12)))</f>
        <v>0</v>
      </c>
      <c r="M256" s="56">
        <f t="shared" si="36"/>
        <v>0</v>
      </c>
      <c r="P256" s="19">
        <f t="shared" si="37"/>
        <v>0</v>
      </c>
      <c r="Q256" s="19">
        <f t="shared" si="38"/>
        <v>0</v>
      </c>
      <c r="R256" s="19">
        <f t="shared" si="39"/>
        <v>0</v>
      </c>
    </row>
    <row r="257" spans="1:18" x14ac:dyDescent="0.2">
      <c r="A257" s="20">
        <f>+Oversikt!A257</f>
        <v>20</v>
      </c>
      <c r="B257" s="16" t="str">
        <f>IF(O$237&lt;6,"",Oversikt!B257)</f>
        <v/>
      </c>
      <c r="C257" s="16" t="str">
        <f>IF(Oversikt!E257="","",Oversikt!E257)</f>
        <v/>
      </c>
      <c r="D257" s="17" t="str">
        <f>IF(Oversikt!B257="","",VLOOKUP(Oversikt!#REF!,Mønster!$A$4:$B$21,2))</f>
        <v/>
      </c>
      <c r="L257" s="133">
        <f>IF(B257="",,IF(Dommere!$C$12&gt;4,ROUND(SUM(E257:K257)-P257-Q257,1)/(Dommere!$C$12-2),(SUM(E257:K257)/Dommere!$C$12)))</f>
        <v>0</v>
      </c>
      <c r="M257" s="56">
        <f t="shared" si="36"/>
        <v>0</v>
      </c>
      <c r="P257" s="19">
        <f t="shared" si="37"/>
        <v>0</v>
      </c>
      <c r="Q257" s="19">
        <f t="shared" si="38"/>
        <v>0</v>
      </c>
      <c r="R257" s="19">
        <f t="shared" si="39"/>
        <v>0</v>
      </c>
    </row>
    <row r="258" spans="1:18" x14ac:dyDescent="0.2">
      <c r="A258" s="20">
        <f>+Oversikt!A258</f>
        <v>21</v>
      </c>
      <c r="B258" s="16" t="str">
        <f>IF(O$237&lt;6,"",Oversikt!B258)</f>
        <v/>
      </c>
      <c r="C258" s="16" t="str">
        <f>IF(Oversikt!E258="","",Oversikt!E258)</f>
        <v/>
      </c>
      <c r="D258" s="17" t="str">
        <f>IF(Oversikt!B258="","",VLOOKUP(Oversikt!#REF!,Mønster!$A$4:$B$21,2))</f>
        <v/>
      </c>
      <c r="L258" s="133">
        <f>IF(B258="",,IF(Dommere!$C$12&gt;4,ROUND(SUM(E258:K258)-P258-Q258,1)/(Dommere!$C$12-2),(SUM(E258:K258)/Dommere!$C$12)))</f>
        <v>0</v>
      </c>
      <c r="M258" s="56">
        <f t="shared" si="36"/>
        <v>0</v>
      </c>
      <c r="P258" s="19">
        <f t="shared" si="37"/>
        <v>0</v>
      </c>
      <c r="Q258" s="19">
        <f t="shared" si="38"/>
        <v>0</v>
      </c>
      <c r="R258" s="19">
        <f t="shared" si="39"/>
        <v>0</v>
      </c>
    </row>
    <row r="259" spans="1:18" x14ac:dyDescent="0.2">
      <c r="A259" s="20">
        <f>+Oversikt!A259</f>
        <v>22</v>
      </c>
      <c r="B259" s="16" t="str">
        <f>IF(O$237&lt;6,"",Oversikt!B259)</f>
        <v/>
      </c>
      <c r="C259" s="16" t="str">
        <f>IF(Oversikt!E259="","",Oversikt!E259)</f>
        <v/>
      </c>
      <c r="D259" s="17" t="str">
        <f>IF(Oversikt!B259="","",VLOOKUP(Oversikt!#REF!,Mønster!$A$4:$B$21,2))</f>
        <v/>
      </c>
      <c r="L259" s="133">
        <f>IF(B259="",,IF(Dommere!$C$12&gt;4,ROUND(SUM(E259:K259)-P259-Q259,1)/(Dommere!$C$12-2),(SUM(E259:K259)/Dommere!$C$12)))</f>
        <v>0</v>
      </c>
      <c r="M259" s="56">
        <f t="shared" si="36"/>
        <v>0</v>
      </c>
      <c r="P259" s="19">
        <f t="shared" si="37"/>
        <v>0</v>
      </c>
      <c r="Q259" s="19">
        <f t="shared" si="38"/>
        <v>0</v>
      </c>
      <c r="R259" s="19">
        <f t="shared" si="39"/>
        <v>0</v>
      </c>
    </row>
    <row r="260" spans="1:18" x14ac:dyDescent="0.2">
      <c r="A260" s="20">
        <f>+Oversikt!A260</f>
        <v>23</v>
      </c>
      <c r="B260" s="16" t="str">
        <f>IF(O$237&lt;6,"",Oversikt!B260)</f>
        <v/>
      </c>
      <c r="C260" s="16" t="str">
        <f>IF(Oversikt!E260="","",Oversikt!E260)</f>
        <v/>
      </c>
      <c r="D260" s="17" t="str">
        <f>IF(Oversikt!B260="","",VLOOKUP(Oversikt!#REF!,Mønster!$A$4:$B$21,2))</f>
        <v/>
      </c>
      <c r="L260" s="133">
        <f>IF(B260="",,IF(Dommere!$C$12&gt;4,ROUND(SUM(E260:K260)-P260-Q260,1)/(Dommere!$C$12-2),(SUM(E260:K260)/Dommere!$C$12)))</f>
        <v>0</v>
      </c>
      <c r="M260" s="56">
        <f t="shared" si="36"/>
        <v>0</v>
      </c>
      <c r="P260" s="19">
        <f t="shared" si="37"/>
        <v>0</v>
      </c>
      <c r="Q260" s="19">
        <f t="shared" si="38"/>
        <v>0</v>
      </c>
      <c r="R260" s="19">
        <f t="shared" si="39"/>
        <v>0</v>
      </c>
    </row>
    <row r="261" spans="1:18" x14ac:dyDescent="0.2">
      <c r="A261" s="20">
        <f>+Oversikt!A261</f>
        <v>24</v>
      </c>
      <c r="B261" s="16" t="str">
        <f>IF(O$237&lt;6,"",Oversikt!B261)</f>
        <v/>
      </c>
      <c r="C261" s="16" t="str">
        <f>IF(Oversikt!E261="","",Oversikt!E261)</f>
        <v/>
      </c>
      <c r="D261" s="17" t="str">
        <f>IF(Oversikt!B261="","",VLOOKUP(Oversikt!#REF!,Mønster!$A$4:$B$21,2))</f>
        <v/>
      </c>
      <c r="L261" s="133">
        <f>IF(B261="",,IF(Dommere!$C$12&gt;4,ROUND(SUM(E261:K261)-P261-Q261,1)/(Dommere!$C$12-2),(SUM(E261:K261)/Dommere!$C$12)))</f>
        <v>0</v>
      </c>
      <c r="M261" s="56">
        <f t="shared" si="36"/>
        <v>0</v>
      </c>
      <c r="P261" s="19">
        <f t="shared" si="37"/>
        <v>0</v>
      </c>
      <c r="Q261" s="19">
        <f t="shared" si="38"/>
        <v>0</v>
      </c>
      <c r="R261" s="19">
        <f t="shared" si="39"/>
        <v>0</v>
      </c>
    </row>
    <row r="262" spans="1:18" x14ac:dyDescent="0.2">
      <c r="A262" s="20">
        <f>+Oversikt!A262</f>
        <v>25</v>
      </c>
      <c r="B262" s="16" t="str">
        <f>IF(O$237&lt;6,"",Oversikt!B262)</f>
        <v/>
      </c>
      <c r="C262" s="16" t="str">
        <f>IF(Oversikt!E262="","",Oversikt!E262)</f>
        <v/>
      </c>
      <c r="D262" s="17" t="str">
        <f>IF(Oversikt!B262="","",VLOOKUP(Oversikt!#REF!,Mønster!$A$4:$B$21,2))</f>
        <v/>
      </c>
      <c r="L262" s="133">
        <f>IF(B262="",,IF(Dommere!$C$12&gt;4,ROUND(SUM(E262:K262)-P262-Q262,1)/(Dommere!$C$12-2),(SUM(E262:K262)/Dommere!$C$12)))</f>
        <v>0</v>
      </c>
      <c r="M262" s="56">
        <f t="shared" si="36"/>
        <v>0</v>
      </c>
      <c r="P262" s="19">
        <f t="shared" si="37"/>
        <v>0</v>
      </c>
      <c r="Q262" s="19">
        <f t="shared" si="38"/>
        <v>0</v>
      </c>
      <c r="R262" s="19">
        <f t="shared" si="39"/>
        <v>0</v>
      </c>
    </row>
    <row r="263" spans="1:18" ht="21" customHeight="1" x14ac:dyDescent="0.2">
      <c r="A263" s="21" t="str">
        <f>+Oversikt!A263</f>
        <v>Klasse 400 / 450 - Mix Par</v>
      </c>
      <c r="B263" s="149"/>
      <c r="E263" s="191" t="str">
        <f>IF(O263&gt;5,IF(O263&gt;16,"50% til 2. runde!",IF(O263&gt;12,"8 til 2. runde","5 til finalen")),"Direkte til finale!")</f>
        <v>Direkte til finale!</v>
      </c>
      <c r="F263" s="191"/>
      <c r="G263" s="191"/>
      <c r="H263" s="191"/>
      <c r="I263" s="191"/>
      <c r="J263" s="138"/>
      <c r="K263" s="44"/>
      <c r="L263" s="139"/>
      <c r="M263" s="140"/>
      <c r="N263" s="138"/>
      <c r="O263" s="141">
        <f>25-COUNTBLANK(Oversikt!B264:'Oversikt'!B288)</f>
        <v>5</v>
      </c>
      <c r="R263" s="19"/>
    </row>
    <row r="264" spans="1:18" x14ac:dyDescent="0.2">
      <c r="A264" s="20">
        <f>+Oversikt!A264</f>
        <v>1</v>
      </c>
      <c r="B264" s="16" t="str">
        <f>IF(O$263&lt;6,"",Oversikt!B264)</f>
        <v/>
      </c>
      <c r="C264" s="16" t="str">
        <f>IF(Oversikt!E264="","",Oversikt!E264)</f>
        <v>Keum Gang Taekwondo - St.hanshaugen</v>
      </c>
      <c r="D264" s="17" t="e">
        <f>IF(Oversikt!B264="","",VLOOKUP(Oversikt!#REF!,Mønster!$A$4:$B$21,2))</f>
        <v>#REF!</v>
      </c>
      <c r="L264" s="133">
        <f>IF(B264="",,IF(Dommere!$C$12&gt;4,ROUND(SUM(E264:K264)-P264-Q264,1)/(Dommere!$C$12-2),(SUM(E264:K264)/Dommere!$C$12)))</f>
        <v>0</v>
      </c>
      <c r="M264" s="56">
        <f t="shared" ref="M264:M288" si="40">IF(L264=0,,RANK(L264,L$264:L$288,0))</f>
        <v>0</v>
      </c>
      <c r="P264" s="19">
        <f t="shared" ref="P264:P288" si="41">MAX(E264:K264)</f>
        <v>0</v>
      </c>
      <c r="Q264" s="19">
        <f t="shared" ref="Q264:Q288" si="42">MIN(E264:K264)</f>
        <v>0</v>
      </c>
      <c r="R264" s="19">
        <f t="shared" ref="R264:R288" si="43">SUM(E264:K264)</f>
        <v>0</v>
      </c>
    </row>
    <row r="265" spans="1:18" x14ac:dyDescent="0.2">
      <c r="A265" s="20">
        <f>+Oversikt!A265</f>
        <v>2</v>
      </c>
      <c r="B265" s="16" t="str">
        <f>IF(O$263&lt;6,"",Oversikt!B265)</f>
        <v/>
      </c>
      <c r="C265" s="16" t="str">
        <f>IF(Oversikt!E265="","",Oversikt!E265)</f>
        <v>Oslo Nord Taekwondo klubb</v>
      </c>
      <c r="D265" s="17" t="e">
        <f>IF(Oversikt!B265="","",VLOOKUP(Oversikt!#REF!,Mønster!$A$4:$B$21,2))</f>
        <v>#REF!</v>
      </c>
      <c r="L265" s="133">
        <f>IF(B265="",,IF(Dommere!$C$12&gt;4,ROUND(SUM(E265:K265)-P265-Q265,1)/(Dommere!$C$12-2),(SUM(E265:K265)/Dommere!$C$12)))</f>
        <v>0</v>
      </c>
      <c r="M265" s="56">
        <f t="shared" si="40"/>
        <v>0</v>
      </c>
      <c r="P265" s="19">
        <f t="shared" si="41"/>
        <v>0</v>
      </c>
      <c r="Q265" s="19">
        <f t="shared" si="42"/>
        <v>0</v>
      </c>
      <c r="R265" s="19">
        <f t="shared" si="43"/>
        <v>0</v>
      </c>
    </row>
    <row r="266" spans="1:18" x14ac:dyDescent="0.2">
      <c r="A266" s="20">
        <f>+Oversikt!A266</f>
        <v>3</v>
      </c>
      <c r="B266" s="16" t="str">
        <f>IF(O$263&lt;6,"",Oversikt!B266)</f>
        <v/>
      </c>
      <c r="C266" s="16" t="str">
        <f>IF(Oversikt!E266="","",Oversikt!E266)</f>
        <v>Hwa Rang Team Drammen</v>
      </c>
      <c r="D266" s="17" t="e">
        <f>IF(Oversikt!B266="","",VLOOKUP(Oversikt!#REF!,Mønster!$A$4:$B$21,2))</f>
        <v>#REF!</v>
      </c>
      <c r="L266" s="133">
        <f>IF(B266="",,IF(Dommere!$C$12&gt;4,ROUND(SUM(E266:K266)-P266-Q266,1)/(Dommere!$C$12-2),(SUM(E266:K266)/Dommere!$C$12)))</f>
        <v>0</v>
      </c>
      <c r="M266" s="56">
        <f t="shared" si="40"/>
        <v>0</v>
      </c>
      <c r="P266" s="19">
        <f t="shared" si="41"/>
        <v>0</v>
      </c>
      <c r="Q266" s="19">
        <f t="shared" si="42"/>
        <v>0</v>
      </c>
      <c r="R266" s="19">
        <f t="shared" si="43"/>
        <v>0</v>
      </c>
    </row>
    <row r="267" spans="1:18" x14ac:dyDescent="0.2">
      <c r="A267" s="20">
        <f>+Oversikt!A267</f>
        <v>4</v>
      </c>
      <c r="B267" s="16" t="str">
        <f>IF(O$263&lt;6,"",Oversikt!B267)</f>
        <v/>
      </c>
      <c r="C267" s="16" t="str">
        <f>IF(Oversikt!E267="","",Oversikt!E267)</f>
        <v>Hwa Rang Team Drammen</v>
      </c>
      <c r="D267" s="17" t="e">
        <f>IF(Oversikt!B267="","",VLOOKUP(Oversikt!#REF!,Mønster!$A$4:$B$21,2))</f>
        <v>#REF!</v>
      </c>
      <c r="L267" s="133">
        <f>IF(B267="",,IF(Dommere!$C$12&gt;4,ROUND(SUM(E267:K267)-P267-Q267,1)/(Dommere!$C$12-2),(SUM(E267:K267)/Dommere!$C$12)))</f>
        <v>0</v>
      </c>
      <c r="M267" s="56">
        <f t="shared" si="40"/>
        <v>0</v>
      </c>
      <c r="P267" s="19">
        <f t="shared" si="41"/>
        <v>0</v>
      </c>
      <c r="Q267" s="19">
        <f t="shared" si="42"/>
        <v>0</v>
      </c>
      <c r="R267" s="19">
        <f t="shared" si="43"/>
        <v>0</v>
      </c>
    </row>
    <row r="268" spans="1:18" x14ac:dyDescent="0.2">
      <c r="A268" s="20">
        <f>+Oversikt!A268</f>
        <v>5</v>
      </c>
      <c r="B268" s="16" t="str">
        <f>IF(O$263&lt;6,"",Oversikt!B268)</f>
        <v/>
      </c>
      <c r="C268" s="16" t="str">
        <f>IF(Oversikt!E268="","",Oversikt!E268)</f>
        <v>Hwa Rang Team Drammen</v>
      </c>
      <c r="D268" s="17" t="e">
        <f>IF(Oversikt!B268="","",VLOOKUP(Oversikt!#REF!,Mønster!$A$4:$B$21,2))</f>
        <v>#REF!</v>
      </c>
      <c r="L268" s="133">
        <f>IF(B268="",,IF(Dommere!$C$12&gt;4,ROUND(SUM(E268:K268)-P268-Q268,1)/(Dommere!$C$12-2),(SUM(E268:K268)/Dommere!$C$12)))</f>
        <v>0</v>
      </c>
      <c r="M268" s="56">
        <f t="shared" si="40"/>
        <v>0</v>
      </c>
      <c r="P268" s="19">
        <f t="shared" si="41"/>
        <v>0</v>
      </c>
      <c r="Q268" s="19">
        <f t="shared" si="42"/>
        <v>0</v>
      </c>
      <c r="R268" s="19">
        <f t="shared" si="43"/>
        <v>0</v>
      </c>
    </row>
    <row r="269" spans="1:18" x14ac:dyDescent="0.2">
      <c r="A269" s="20">
        <f>+Oversikt!A269</f>
        <v>6</v>
      </c>
      <c r="B269" s="16" t="str">
        <f>IF(O$263&lt;6,"",Oversikt!B269)</f>
        <v/>
      </c>
      <c r="C269" s="16" t="str">
        <f>IF(Oversikt!E269="","",Oversikt!E269)</f>
        <v/>
      </c>
      <c r="D269" s="17" t="str">
        <f>IF(Oversikt!B269="","",VLOOKUP(Oversikt!#REF!,Mønster!$A$4:$B$21,2))</f>
        <v/>
      </c>
      <c r="L269" s="133">
        <f>IF(B269="",,IF(Dommere!$C$12&gt;4,ROUND(SUM(E269:K269)-P269-Q269,1)/(Dommere!$C$12-2),(SUM(E269:K269)/Dommere!$C$12)))</f>
        <v>0</v>
      </c>
      <c r="M269" s="56">
        <f t="shared" si="40"/>
        <v>0</v>
      </c>
      <c r="P269" s="19">
        <f t="shared" si="41"/>
        <v>0</v>
      </c>
      <c r="Q269" s="19">
        <f t="shared" si="42"/>
        <v>0</v>
      </c>
      <c r="R269" s="19">
        <f t="shared" si="43"/>
        <v>0</v>
      </c>
    </row>
    <row r="270" spans="1:18" x14ac:dyDescent="0.2">
      <c r="A270" s="20">
        <f>+Oversikt!A270</f>
        <v>7</v>
      </c>
      <c r="B270" s="16" t="str">
        <f>IF(O$263&lt;6,"",Oversikt!B270)</f>
        <v/>
      </c>
      <c r="C270" s="16" t="str">
        <f>IF(Oversikt!E270="","",Oversikt!E270)</f>
        <v/>
      </c>
      <c r="D270" s="17" t="str">
        <f>IF(Oversikt!B270="","",VLOOKUP(Oversikt!#REF!,Mønster!$A$4:$B$21,2))</f>
        <v/>
      </c>
      <c r="L270" s="133">
        <f>IF(B270="",,IF(Dommere!$C$12&gt;4,ROUND(SUM(E270:K270)-P270-Q270,1)/(Dommere!$C$12-2),(SUM(E270:K270)/Dommere!$C$12)))</f>
        <v>0</v>
      </c>
      <c r="M270" s="56">
        <f t="shared" si="40"/>
        <v>0</v>
      </c>
      <c r="P270" s="19">
        <f t="shared" si="41"/>
        <v>0</v>
      </c>
      <c r="Q270" s="19">
        <f t="shared" si="42"/>
        <v>0</v>
      </c>
      <c r="R270" s="19">
        <f t="shared" si="43"/>
        <v>0</v>
      </c>
    </row>
    <row r="271" spans="1:18" x14ac:dyDescent="0.2">
      <c r="A271" s="20">
        <f>+Oversikt!A271</f>
        <v>8</v>
      </c>
      <c r="B271" s="16" t="str">
        <f>IF(O$263&lt;6,"",Oversikt!B271)</f>
        <v/>
      </c>
      <c r="C271" s="16" t="str">
        <f>IF(Oversikt!E271="","",Oversikt!E271)</f>
        <v/>
      </c>
      <c r="D271" s="17" t="str">
        <f>IF(Oversikt!B271="","",VLOOKUP(Oversikt!#REF!,Mønster!$A$4:$B$21,2))</f>
        <v/>
      </c>
      <c r="L271" s="133">
        <f>IF(B271="",,IF(Dommere!$C$12&gt;4,ROUND(SUM(E271:K271)-P271-Q271,1)/(Dommere!$C$12-2),(SUM(E271:K271)/Dommere!$C$12)))</f>
        <v>0</v>
      </c>
      <c r="M271" s="56">
        <f t="shared" si="40"/>
        <v>0</v>
      </c>
      <c r="P271" s="19">
        <f t="shared" si="41"/>
        <v>0</v>
      </c>
      <c r="Q271" s="19">
        <f t="shared" si="42"/>
        <v>0</v>
      </c>
      <c r="R271" s="19">
        <f t="shared" si="43"/>
        <v>0</v>
      </c>
    </row>
    <row r="272" spans="1:18" x14ac:dyDescent="0.2">
      <c r="A272" s="20">
        <f>+Oversikt!A272</f>
        <v>9</v>
      </c>
      <c r="B272" s="16" t="str">
        <f>IF(O$263&lt;6,"",Oversikt!B272)</f>
        <v/>
      </c>
      <c r="C272" s="16" t="str">
        <f>IF(Oversikt!E272="","",Oversikt!E272)</f>
        <v/>
      </c>
      <c r="D272" s="17" t="str">
        <f>IF(Oversikt!B272="","",VLOOKUP(Oversikt!#REF!,Mønster!$A$4:$B$21,2))</f>
        <v/>
      </c>
      <c r="L272" s="133">
        <f>IF(B272="",,IF(Dommere!$C$12&gt;4,ROUND(SUM(E272:K272)-P272-Q272,1)/(Dommere!$C$12-2),(SUM(E272:K272)/Dommere!$C$12)))</f>
        <v>0</v>
      </c>
      <c r="M272" s="56">
        <f t="shared" si="40"/>
        <v>0</v>
      </c>
      <c r="P272" s="19">
        <f t="shared" si="41"/>
        <v>0</v>
      </c>
      <c r="Q272" s="19">
        <f t="shared" si="42"/>
        <v>0</v>
      </c>
      <c r="R272" s="19">
        <f t="shared" si="43"/>
        <v>0</v>
      </c>
    </row>
    <row r="273" spans="1:18" x14ac:dyDescent="0.2">
      <c r="A273" s="20">
        <f>+Oversikt!A273</f>
        <v>10</v>
      </c>
      <c r="B273" s="16" t="str">
        <f>IF(O$263&lt;6,"",Oversikt!B273)</f>
        <v/>
      </c>
      <c r="C273" s="16" t="str">
        <f>IF(Oversikt!E273="","",Oversikt!E273)</f>
        <v/>
      </c>
      <c r="D273" s="17" t="str">
        <f>IF(Oversikt!B273="","",VLOOKUP(Oversikt!#REF!,Mønster!$A$4:$B$21,2))</f>
        <v/>
      </c>
      <c r="L273" s="133">
        <f>IF(B273="",,IF(Dommere!$C$12&gt;4,ROUND(SUM(E273:K273)-P273-Q273,1)/(Dommere!$C$12-2),(SUM(E273:K273)/Dommere!$C$12)))</f>
        <v>0</v>
      </c>
      <c r="M273" s="56">
        <f t="shared" si="40"/>
        <v>0</v>
      </c>
      <c r="P273" s="19">
        <f t="shared" si="41"/>
        <v>0</v>
      </c>
      <c r="Q273" s="19">
        <f t="shared" si="42"/>
        <v>0</v>
      </c>
      <c r="R273" s="19">
        <f t="shared" si="43"/>
        <v>0</v>
      </c>
    </row>
    <row r="274" spans="1:18" x14ac:dyDescent="0.2">
      <c r="A274" s="20">
        <f>+Oversikt!A274</f>
        <v>11</v>
      </c>
      <c r="B274" s="16" t="str">
        <f>IF(O$263&lt;6,"",Oversikt!B274)</f>
        <v/>
      </c>
      <c r="C274" s="16" t="str">
        <f>IF(Oversikt!E274="","",Oversikt!E274)</f>
        <v/>
      </c>
      <c r="D274" s="17" t="str">
        <f>IF(Oversikt!B274="","",VLOOKUP(Oversikt!#REF!,Mønster!$A$4:$B$21,2))</f>
        <v/>
      </c>
      <c r="L274" s="133">
        <f>IF(B274="",,IF(Dommere!$C$12&gt;4,ROUND(SUM(E274:K274)-P274-Q274,1)/(Dommere!$C$12-2),(SUM(E274:K274)/Dommere!$C$12)))</f>
        <v>0</v>
      </c>
      <c r="M274" s="56">
        <f t="shared" si="40"/>
        <v>0</v>
      </c>
      <c r="P274" s="19">
        <f t="shared" si="41"/>
        <v>0</v>
      </c>
      <c r="Q274" s="19">
        <f t="shared" si="42"/>
        <v>0</v>
      </c>
      <c r="R274" s="19">
        <f t="shared" si="43"/>
        <v>0</v>
      </c>
    </row>
    <row r="275" spans="1:18" x14ac:dyDescent="0.2">
      <c r="A275" s="20">
        <f>+Oversikt!A275</f>
        <v>12</v>
      </c>
      <c r="B275" s="16" t="str">
        <f>IF(O$263&lt;6,"",Oversikt!B275)</f>
        <v/>
      </c>
      <c r="C275" s="16" t="str">
        <f>IF(Oversikt!E275="","",Oversikt!E275)</f>
        <v/>
      </c>
      <c r="D275" s="17" t="str">
        <f>IF(Oversikt!B275="","",VLOOKUP(Oversikt!#REF!,Mønster!$A$4:$B$21,2))</f>
        <v/>
      </c>
      <c r="L275" s="133">
        <f>IF(B275="",,IF(Dommere!$C$12&gt;4,ROUND(SUM(E275:K275)-P275-Q275,1)/(Dommere!$C$12-2),(SUM(E275:K275)/Dommere!$C$12)))</f>
        <v>0</v>
      </c>
      <c r="M275" s="56">
        <f t="shared" si="40"/>
        <v>0</v>
      </c>
      <c r="P275" s="19">
        <f t="shared" si="41"/>
        <v>0</v>
      </c>
      <c r="Q275" s="19">
        <f t="shared" si="42"/>
        <v>0</v>
      </c>
      <c r="R275" s="19">
        <f t="shared" si="43"/>
        <v>0</v>
      </c>
    </row>
    <row r="276" spans="1:18" x14ac:dyDescent="0.2">
      <c r="A276" s="20">
        <f>+Oversikt!A276</f>
        <v>13</v>
      </c>
      <c r="B276" s="16" t="str">
        <f>IF(O$263&lt;6,"",Oversikt!B276)</f>
        <v/>
      </c>
      <c r="C276" s="16" t="str">
        <f>IF(Oversikt!E276="","",Oversikt!E276)</f>
        <v/>
      </c>
      <c r="D276" s="17" t="str">
        <f>IF(Oversikt!B276="","",VLOOKUP(Oversikt!#REF!,Mønster!$A$4:$B$21,2))</f>
        <v/>
      </c>
      <c r="L276" s="133">
        <f>IF(B276="",,IF(Dommere!$C$12&gt;4,ROUND(SUM(E276:K276)-P276-Q276,1)/(Dommere!$C$12-2),(SUM(E276:K276)/Dommere!$C$12)))</f>
        <v>0</v>
      </c>
      <c r="M276" s="56">
        <f t="shared" si="40"/>
        <v>0</v>
      </c>
      <c r="P276" s="19">
        <f t="shared" si="41"/>
        <v>0</v>
      </c>
      <c r="Q276" s="19">
        <f t="shared" si="42"/>
        <v>0</v>
      </c>
      <c r="R276" s="19">
        <f t="shared" si="43"/>
        <v>0</v>
      </c>
    </row>
    <row r="277" spans="1:18" x14ac:dyDescent="0.2">
      <c r="A277" s="20">
        <f>+Oversikt!A277</f>
        <v>14</v>
      </c>
      <c r="B277" s="16" t="str">
        <f>IF(O$263&lt;6,"",Oversikt!B277)</f>
        <v/>
      </c>
      <c r="C277" s="16" t="str">
        <f>IF(Oversikt!E277="","",Oversikt!E277)</f>
        <v/>
      </c>
      <c r="D277" s="17" t="str">
        <f>IF(Oversikt!B277="","",VLOOKUP(Oversikt!#REF!,Mønster!$A$4:$B$21,2))</f>
        <v/>
      </c>
      <c r="L277" s="133">
        <f>IF(B277="",,IF(Dommere!$C$12&gt;4,ROUND(SUM(E277:K277)-P277-Q277,1)/(Dommere!$C$12-2),(SUM(E277:K277)/Dommere!$C$12)))</f>
        <v>0</v>
      </c>
      <c r="M277" s="56">
        <f t="shared" si="40"/>
        <v>0</v>
      </c>
      <c r="P277" s="19">
        <f t="shared" si="41"/>
        <v>0</v>
      </c>
      <c r="Q277" s="19">
        <f t="shared" si="42"/>
        <v>0</v>
      </c>
      <c r="R277" s="19">
        <f t="shared" si="43"/>
        <v>0</v>
      </c>
    </row>
    <row r="278" spans="1:18" x14ac:dyDescent="0.2">
      <c r="A278" s="20">
        <f>+Oversikt!A278</f>
        <v>15</v>
      </c>
      <c r="B278" s="16" t="str">
        <f>IF(O$263&lt;6,"",Oversikt!B278)</f>
        <v/>
      </c>
      <c r="C278" s="16" t="str">
        <f>IF(Oversikt!E278="","",Oversikt!E278)</f>
        <v/>
      </c>
      <c r="D278" s="17" t="str">
        <f>IF(Oversikt!B278="","",VLOOKUP(Oversikt!#REF!,Mønster!$A$4:$B$21,2))</f>
        <v/>
      </c>
      <c r="L278" s="133">
        <f>IF(B278="",,IF(Dommere!$C$12&gt;4,ROUND(SUM(E278:K278)-P278-Q278,1)/(Dommere!$C$12-2),(SUM(E278:K278)/Dommere!$C$12)))</f>
        <v>0</v>
      </c>
      <c r="M278" s="56">
        <f t="shared" si="40"/>
        <v>0</v>
      </c>
      <c r="P278" s="19">
        <f t="shared" si="41"/>
        <v>0</v>
      </c>
      <c r="Q278" s="19">
        <f t="shared" si="42"/>
        <v>0</v>
      </c>
      <c r="R278" s="19">
        <f t="shared" si="43"/>
        <v>0</v>
      </c>
    </row>
    <row r="279" spans="1:18" x14ac:dyDescent="0.2">
      <c r="A279" s="20">
        <f>+Oversikt!A279</f>
        <v>16</v>
      </c>
      <c r="B279" s="16" t="str">
        <f>IF(O$263&lt;6,"",Oversikt!B279)</f>
        <v/>
      </c>
      <c r="C279" s="16" t="str">
        <f>IF(Oversikt!E279="","",Oversikt!E279)</f>
        <v/>
      </c>
      <c r="D279" s="17" t="str">
        <f>IF(Oversikt!B279="","",VLOOKUP(Oversikt!#REF!,Mønster!$A$4:$B$21,2))</f>
        <v/>
      </c>
      <c r="L279" s="133">
        <f>IF(B279="",,IF(Dommere!$C$12&gt;4,ROUND(SUM(E279:K279)-P279-Q279,1)/(Dommere!$C$12-2),(SUM(E279:K279)/Dommere!$C$12)))</f>
        <v>0</v>
      </c>
      <c r="M279" s="56">
        <f t="shared" si="40"/>
        <v>0</v>
      </c>
      <c r="P279" s="19">
        <f t="shared" si="41"/>
        <v>0</v>
      </c>
      <c r="Q279" s="19">
        <f t="shared" si="42"/>
        <v>0</v>
      </c>
      <c r="R279" s="19">
        <f t="shared" si="43"/>
        <v>0</v>
      </c>
    </row>
    <row r="280" spans="1:18" x14ac:dyDescent="0.2">
      <c r="A280" s="20">
        <f>+Oversikt!A280</f>
        <v>17</v>
      </c>
      <c r="B280" s="16" t="str">
        <f>IF(O$263&lt;6,"",Oversikt!B280)</f>
        <v/>
      </c>
      <c r="C280" s="16" t="str">
        <f>IF(Oversikt!E280="","",Oversikt!E280)</f>
        <v/>
      </c>
      <c r="D280" s="17" t="str">
        <f>IF(Oversikt!B280="","",VLOOKUP(Oversikt!#REF!,Mønster!$A$4:$B$21,2))</f>
        <v/>
      </c>
      <c r="L280" s="133">
        <f>IF(B280="",,IF(Dommere!$C$12&gt;4,ROUND(SUM(E280:K280)-P280-Q280,1)/(Dommere!$C$12-2),(SUM(E280:K280)/Dommere!$C$12)))</f>
        <v>0</v>
      </c>
      <c r="M280" s="56">
        <f t="shared" si="40"/>
        <v>0</v>
      </c>
      <c r="P280" s="19">
        <f t="shared" si="41"/>
        <v>0</v>
      </c>
      <c r="Q280" s="19">
        <f t="shared" si="42"/>
        <v>0</v>
      </c>
      <c r="R280" s="19">
        <f t="shared" si="43"/>
        <v>0</v>
      </c>
    </row>
    <row r="281" spans="1:18" x14ac:dyDescent="0.2">
      <c r="A281" s="20">
        <f>+Oversikt!A281</f>
        <v>18</v>
      </c>
      <c r="B281" s="16" t="str">
        <f>IF(O$263&lt;6,"",Oversikt!B281)</f>
        <v/>
      </c>
      <c r="C281" s="16" t="str">
        <f>IF(Oversikt!E281="","",Oversikt!E281)</f>
        <v/>
      </c>
      <c r="D281" s="17" t="str">
        <f>IF(Oversikt!B281="","",VLOOKUP(Oversikt!#REF!,Mønster!$A$4:$B$21,2))</f>
        <v/>
      </c>
      <c r="L281" s="133">
        <f>IF(B281="",,IF(Dommere!$C$12&gt;4,ROUND(SUM(E281:K281)-P281-Q281,1)/(Dommere!$C$12-2),(SUM(E281:K281)/Dommere!$C$12)))</f>
        <v>0</v>
      </c>
      <c r="M281" s="56">
        <f t="shared" si="40"/>
        <v>0</v>
      </c>
      <c r="P281" s="19">
        <f t="shared" si="41"/>
        <v>0</v>
      </c>
      <c r="Q281" s="19">
        <f t="shared" si="42"/>
        <v>0</v>
      </c>
      <c r="R281" s="19">
        <f t="shared" si="43"/>
        <v>0</v>
      </c>
    </row>
    <row r="282" spans="1:18" x14ac:dyDescent="0.2">
      <c r="A282" s="20">
        <f>+Oversikt!A282</f>
        <v>19</v>
      </c>
      <c r="B282" s="16" t="str">
        <f>IF(O$263&lt;6,"",Oversikt!B282)</f>
        <v/>
      </c>
      <c r="C282" s="16" t="str">
        <f>IF(Oversikt!E282="","",Oversikt!E282)</f>
        <v/>
      </c>
      <c r="D282" s="17" t="str">
        <f>IF(Oversikt!B282="","",VLOOKUP(Oversikt!#REF!,Mønster!$A$4:$B$21,2))</f>
        <v/>
      </c>
      <c r="L282" s="133">
        <f>IF(B282="",,IF(Dommere!$C$12&gt;4,ROUND(SUM(E282:K282)-P282-Q282,1)/(Dommere!$C$12-2),(SUM(E282:K282)/Dommere!$C$12)))</f>
        <v>0</v>
      </c>
      <c r="M282" s="56">
        <f t="shared" si="40"/>
        <v>0</v>
      </c>
      <c r="P282" s="19">
        <f t="shared" si="41"/>
        <v>0</v>
      </c>
      <c r="Q282" s="19">
        <f t="shared" si="42"/>
        <v>0</v>
      </c>
      <c r="R282" s="19">
        <f t="shared" si="43"/>
        <v>0</v>
      </c>
    </row>
    <row r="283" spans="1:18" x14ac:dyDescent="0.2">
      <c r="A283" s="20">
        <f>+Oversikt!A283</f>
        <v>20</v>
      </c>
      <c r="B283" s="16" t="str">
        <f>IF(O$263&lt;6,"",Oversikt!B283)</f>
        <v/>
      </c>
      <c r="C283" s="16" t="str">
        <f>IF(Oversikt!E283="","",Oversikt!E283)</f>
        <v/>
      </c>
      <c r="D283" s="17" t="str">
        <f>IF(Oversikt!B283="","",VLOOKUP(Oversikt!#REF!,Mønster!$A$4:$B$21,2))</f>
        <v/>
      </c>
      <c r="L283" s="133">
        <f>IF(B283="",,IF(Dommere!$C$12&gt;4,ROUND(SUM(E283:K283)-P283-Q283,1)/(Dommere!$C$12-2),(SUM(E283:K283)/Dommere!$C$12)))</f>
        <v>0</v>
      </c>
      <c r="M283" s="56">
        <f t="shared" si="40"/>
        <v>0</v>
      </c>
      <c r="P283" s="19">
        <f t="shared" si="41"/>
        <v>0</v>
      </c>
      <c r="Q283" s="19">
        <f t="shared" si="42"/>
        <v>0</v>
      </c>
      <c r="R283" s="19">
        <f t="shared" si="43"/>
        <v>0</v>
      </c>
    </row>
    <row r="284" spans="1:18" x14ac:dyDescent="0.2">
      <c r="A284" s="20">
        <f>+Oversikt!A284</f>
        <v>21</v>
      </c>
      <c r="B284" s="16" t="str">
        <f>IF(O$263&lt;6,"",Oversikt!B284)</f>
        <v/>
      </c>
      <c r="C284" s="16" t="str">
        <f>IF(Oversikt!E284="","",Oversikt!E284)</f>
        <v/>
      </c>
      <c r="D284" s="17" t="str">
        <f>IF(Oversikt!B284="","",VLOOKUP(Oversikt!#REF!,Mønster!$A$4:$B$21,2))</f>
        <v/>
      </c>
      <c r="L284" s="133">
        <f>IF(B284="",,IF(Dommere!$C$12&gt;4,ROUND(SUM(E284:K284)-P284-Q284,1)/(Dommere!$C$12-2),(SUM(E284:K284)/Dommere!$C$12)))</f>
        <v>0</v>
      </c>
      <c r="M284" s="56">
        <f t="shared" si="40"/>
        <v>0</v>
      </c>
      <c r="P284" s="19">
        <f t="shared" si="41"/>
        <v>0</v>
      </c>
      <c r="Q284" s="19">
        <f t="shared" si="42"/>
        <v>0</v>
      </c>
      <c r="R284" s="19">
        <f t="shared" si="43"/>
        <v>0</v>
      </c>
    </row>
    <row r="285" spans="1:18" x14ac:dyDescent="0.2">
      <c r="A285" s="20">
        <f>+Oversikt!A285</f>
        <v>22</v>
      </c>
      <c r="B285" s="16" t="str">
        <f>IF(O$263&lt;6,"",Oversikt!B285)</f>
        <v/>
      </c>
      <c r="C285" s="16" t="str">
        <f>IF(Oversikt!E285="","",Oversikt!E285)</f>
        <v/>
      </c>
      <c r="D285" s="17" t="str">
        <f>IF(Oversikt!B285="","",VLOOKUP(Oversikt!#REF!,Mønster!$A$4:$B$21,2))</f>
        <v/>
      </c>
      <c r="L285" s="133">
        <f>IF(B285="",,IF(Dommere!$C$12&gt;4,ROUND(SUM(E285:K285)-P285-Q285,1)/(Dommere!$C$12-2),(SUM(E285:K285)/Dommere!$C$12)))</f>
        <v>0</v>
      </c>
      <c r="M285" s="56">
        <f t="shared" si="40"/>
        <v>0</v>
      </c>
      <c r="P285" s="19">
        <f t="shared" si="41"/>
        <v>0</v>
      </c>
      <c r="Q285" s="19">
        <f t="shared" si="42"/>
        <v>0</v>
      </c>
      <c r="R285" s="19">
        <f t="shared" si="43"/>
        <v>0</v>
      </c>
    </row>
    <row r="286" spans="1:18" x14ac:dyDescent="0.2">
      <c r="A286" s="20">
        <f>+Oversikt!A286</f>
        <v>23</v>
      </c>
      <c r="B286" s="16" t="str">
        <f>IF(O$263&lt;6,"",Oversikt!B286)</f>
        <v/>
      </c>
      <c r="C286" s="16" t="str">
        <f>IF(Oversikt!E286="","",Oversikt!E286)</f>
        <v/>
      </c>
      <c r="D286" s="17" t="str">
        <f>IF(Oversikt!B286="","",VLOOKUP(Oversikt!#REF!,Mønster!$A$4:$B$21,2))</f>
        <v/>
      </c>
      <c r="L286" s="133">
        <f>IF(B286="",,IF(Dommere!$C$12&gt;4,ROUND(SUM(E286:K286)-P286-Q286,1)/(Dommere!$C$12-2),(SUM(E286:K286)/Dommere!$C$12)))</f>
        <v>0</v>
      </c>
      <c r="M286" s="56">
        <f t="shared" si="40"/>
        <v>0</v>
      </c>
      <c r="P286" s="19">
        <f t="shared" si="41"/>
        <v>0</v>
      </c>
      <c r="Q286" s="19">
        <f t="shared" si="42"/>
        <v>0</v>
      </c>
      <c r="R286" s="19">
        <f t="shared" si="43"/>
        <v>0</v>
      </c>
    </row>
    <row r="287" spans="1:18" x14ac:dyDescent="0.2">
      <c r="A287" s="20">
        <f>+Oversikt!A287</f>
        <v>24</v>
      </c>
      <c r="B287" s="16" t="str">
        <f>IF(O$263&lt;6,"",Oversikt!B287)</f>
        <v/>
      </c>
      <c r="C287" s="16" t="str">
        <f>IF(Oversikt!E287="","",Oversikt!E287)</f>
        <v/>
      </c>
      <c r="D287" s="17" t="str">
        <f>IF(Oversikt!B287="","",VLOOKUP(Oversikt!#REF!,Mønster!$A$4:$B$21,2))</f>
        <v/>
      </c>
      <c r="L287" s="133">
        <f>IF(B287="",,IF(Dommere!$C$12&gt;4,ROUND(SUM(E287:K287)-P287-Q287,1)/(Dommere!$C$12-2),(SUM(E287:K287)/Dommere!$C$12)))</f>
        <v>0</v>
      </c>
      <c r="M287" s="56">
        <f t="shared" si="40"/>
        <v>0</v>
      </c>
      <c r="P287" s="19">
        <f t="shared" si="41"/>
        <v>0</v>
      </c>
      <c r="Q287" s="19">
        <f t="shared" si="42"/>
        <v>0</v>
      </c>
      <c r="R287" s="19">
        <f t="shared" si="43"/>
        <v>0</v>
      </c>
    </row>
    <row r="288" spans="1:18" x14ac:dyDescent="0.2">
      <c r="A288" s="20">
        <f>+Oversikt!A288</f>
        <v>25</v>
      </c>
      <c r="B288" s="16" t="str">
        <f>IF(O$263&lt;6,"",Oversikt!B288)</f>
        <v/>
      </c>
      <c r="C288" s="16" t="str">
        <f>IF(Oversikt!E288="","",Oversikt!E288)</f>
        <v/>
      </c>
      <c r="D288" s="17" t="str">
        <f>IF(Oversikt!B288="","",VLOOKUP(Oversikt!#REF!,Mønster!$A$4:$B$21,2))</f>
        <v/>
      </c>
      <c r="L288" s="133">
        <f>IF(B288="",,IF(Dommere!$C$12&gt;4,ROUND(SUM(E288:K288)-P288-Q288,1)/(Dommere!$C$12-2),(SUM(E288:K288)/Dommere!$C$12)))</f>
        <v>0</v>
      </c>
      <c r="M288" s="56">
        <f t="shared" si="40"/>
        <v>0</v>
      </c>
      <c r="P288" s="19">
        <f t="shared" si="41"/>
        <v>0</v>
      </c>
      <c r="Q288" s="19">
        <f t="shared" si="42"/>
        <v>0</v>
      </c>
      <c r="R288" s="19">
        <f t="shared" si="43"/>
        <v>0</v>
      </c>
    </row>
    <row r="289" spans="1:18" ht="21" customHeight="1" x14ac:dyDescent="0.2">
      <c r="A289" s="21" t="str">
        <f>+Oversikt!A289</f>
        <v>Klasse 200 / 210 - Junior - Jenter Cup</v>
      </c>
      <c r="B289" s="149"/>
      <c r="E289" s="191" t="str">
        <f>IF(O289&gt;5,IF(O289&gt;16,"50% til 2. runde!",IF(O289&gt;12,"8 til 2. runde","5 til finalen")),"Direkte til finale!")</f>
        <v>5 til finalen</v>
      </c>
      <c r="F289" s="191"/>
      <c r="G289" s="191"/>
      <c r="H289" s="191"/>
      <c r="I289" s="191"/>
      <c r="J289"/>
      <c r="K289" s="44"/>
      <c r="L289" s="139"/>
      <c r="M289" s="140"/>
      <c r="N289" s="138"/>
      <c r="O289" s="141">
        <f>25-COUNTBLANK(Oversikt!B290:'Oversikt'!B314)</f>
        <v>7</v>
      </c>
      <c r="R289" s="19"/>
    </row>
    <row r="290" spans="1:18" x14ac:dyDescent="0.2">
      <c r="A290" s="20">
        <f>+Oversikt!A290</f>
        <v>1</v>
      </c>
      <c r="B290" s="16" t="str">
        <f>IF(O$289&lt;6,"",Oversikt!B290)</f>
        <v>Thi Trang Tran  Than</v>
      </c>
      <c r="C290" s="16" t="str">
        <f>IF(Oversikt!E290="","",Oversikt!E290)</f>
        <v>Chonkwon Vestli Taekwondo Klubb</v>
      </c>
      <c r="D290" s="17" t="e">
        <f>IF(Oversikt!B290="","",VLOOKUP(Oversikt!#REF!,Mønster!$A$4:$B$21,2))</f>
        <v>#REF!</v>
      </c>
      <c r="E290" s="32">
        <v>6.6</v>
      </c>
      <c r="F290" s="33">
        <v>6.3</v>
      </c>
      <c r="G290" s="33">
        <v>6.5</v>
      </c>
      <c r="L290" s="133">
        <f>IF(B290="",,IF(Dommere!$C$12&gt;4,ROUND(SUM(E290:K290)-P290-Q290,1)/(Dommere!$C$12-2),(SUM(E290:K290)/Dommere!$C$12)))</f>
        <v>6.4666666666666659</v>
      </c>
      <c r="M290" s="56">
        <f t="shared" ref="M290:M314" si="44">IF(L290=0,,RANK(L290,L$290:L$314,0))</f>
        <v>2</v>
      </c>
      <c r="N290" s="33" t="s">
        <v>57</v>
      </c>
      <c r="P290" s="19">
        <f t="shared" ref="P290:P314" si="45">MAX(E290:K290)</f>
        <v>6.6</v>
      </c>
      <c r="Q290" s="19">
        <f t="shared" ref="Q290:Q314" si="46">MIN(E290:K290)</f>
        <v>6.3</v>
      </c>
      <c r="R290" s="19">
        <f t="shared" ref="R290:R314" si="47">SUM(E290:K290)</f>
        <v>19.399999999999999</v>
      </c>
    </row>
    <row r="291" spans="1:18" x14ac:dyDescent="0.2">
      <c r="A291" s="20">
        <f>+Oversikt!A291</f>
        <v>2</v>
      </c>
      <c r="B291" s="16" t="str">
        <f>IF(O$289&lt;6,"",Oversikt!B291)</f>
        <v>Heggedal  Rikke</v>
      </c>
      <c r="C291" s="16" t="str">
        <f>IF(Oversikt!E291="","",Oversikt!E291)</f>
        <v>Hamar Taekwondo Klubb</v>
      </c>
      <c r="D291" s="17" t="e">
        <f>IF(Oversikt!B291="","",VLOOKUP(Oversikt!#REF!,Mønster!$A$4:$B$21,2))</f>
        <v>#REF!</v>
      </c>
      <c r="E291" s="32">
        <v>6.7</v>
      </c>
      <c r="F291" s="33">
        <v>6.2</v>
      </c>
      <c r="G291" s="33">
        <v>6.4</v>
      </c>
      <c r="L291" s="133">
        <f>IF(B291="",,IF(Dommere!$C$12&gt;4,ROUND(SUM(E291:K291)-P291-Q291,1)/(Dommere!$C$12-2),(SUM(E291:K291)/Dommere!$C$12)))</f>
        <v>6.4333333333333336</v>
      </c>
      <c r="M291" s="56">
        <f t="shared" si="44"/>
        <v>3</v>
      </c>
      <c r="N291" s="33" t="s">
        <v>57</v>
      </c>
      <c r="P291" s="19">
        <f t="shared" si="45"/>
        <v>6.7</v>
      </c>
      <c r="Q291" s="19">
        <f t="shared" si="46"/>
        <v>6.2</v>
      </c>
      <c r="R291" s="19">
        <f t="shared" si="47"/>
        <v>19.3</v>
      </c>
    </row>
    <row r="292" spans="1:18" x14ac:dyDescent="0.2">
      <c r="A292" s="20">
        <f>+Oversikt!A292</f>
        <v>3</v>
      </c>
      <c r="B292" s="16" t="str">
        <f>IF(O$289&lt;6,"",Oversikt!B292)</f>
        <v>Hua  Tuva</v>
      </c>
      <c r="C292" s="16" t="str">
        <f>IF(Oversikt!E292="","",Oversikt!E292)</f>
        <v>Keum Gang Taekwondo - St.hanshaugen</v>
      </c>
      <c r="D292" s="17" t="e">
        <f>IF(Oversikt!B292="","",VLOOKUP(Oversikt!#REF!,Mønster!$A$4:$B$21,2))</f>
        <v>#REF!</v>
      </c>
      <c r="E292" s="32">
        <v>6.8</v>
      </c>
      <c r="F292" s="33">
        <v>6.8</v>
      </c>
      <c r="G292" s="33">
        <v>6.7</v>
      </c>
      <c r="L292" s="133">
        <f>IF(B292="",,IF(Dommere!$C$12&gt;4,ROUND(SUM(E292:K292)-P292-Q292,1)/(Dommere!$C$12-2),(SUM(E292:K292)/Dommere!$C$12)))</f>
        <v>6.7666666666666666</v>
      </c>
      <c r="M292" s="56">
        <f t="shared" si="44"/>
        <v>1</v>
      </c>
      <c r="N292" s="33" t="s">
        <v>57</v>
      </c>
      <c r="P292" s="19">
        <f t="shared" si="45"/>
        <v>6.8</v>
      </c>
      <c r="Q292" s="19">
        <f t="shared" si="46"/>
        <v>6.7</v>
      </c>
      <c r="R292" s="19">
        <f t="shared" si="47"/>
        <v>20.3</v>
      </c>
    </row>
    <row r="293" spans="1:18" x14ac:dyDescent="0.2">
      <c r="A293" s="20">
        <f>+Oversikt!A293</f>
        <v>4</v>
      </c>
      <c r="B293" s="16" t="str">
        <f>IF(O$289&lt;6,"",Oversikt!B293)</f>
        <v xml:space="preserve">Aisha Bibi </v>
      </c>
      <c r="C293" s="16" t="str">
        <f>IF(Oversikt!E293="","",Oversikt!E293)</f>
        <v>Oslo Nord Taekwondo klubb</v>
      </c>
      <c r="D293" s="17" t="e">
        <f>IF(Oversikt!B293="","",VLOOKUP(Oversikt!#REF!,Mønster!$A$4:$B$21,2))</f>
        <v>#REF!</v>
      </c>
      <c r="E293" s="32">
        <v>6.3</v>
      </c>
      <c r="F293" s="33">
        <v>6</v>
      </c>
      <c r="G293" s="33">
        <v>6.6</v>
      </c>
      <c r="L293" s="133">
        <f>IF(B293="",,IF(Dommere!$C$12&gt;4,ROUND(SUM(E293:K293)-P293-Q293,1)/(Dommere!$C$12-2),(SUM(E293:K293)/Dommere!$C$12)))</f>
        <v>6.3</v>
      </c>
      <c r="M293" s="56">
        <f t="shared" si="44"/>
        <v>4</v>
      </c>
      <c r="N293" s="33" t="s">
        <v>57</v>
      </c>
      <c r="P293" s="19">
        <f t="shared" si="45"/>
        <v>6.6</v>
      </c>
      <c r="Q293" s="19">
        <f t="shared" si="46"/>
        <v>6</v>
      </c>
      <c r="R293" s="19">
        <f t="shared" si="47"/>
        <v>18.899999999999999</v>
      </c>
    </row>
    <row r="294" spans="1:18" x14ac:dyDescent="0.2">
      <c r="A294" s="20">
        <f>+Oversikt!A294</f>
        <v>5</v>
      </c>
      <c r="B294" s="16" t="str">
        <f>IF(O$289&lt;6,"",Oversikt!B294)</f>
        <v>Svingen  Heidi</v>
      </c>
      <c r="C294" s="16" t="str">
        <f>IF(Oversikt!E294="","",Oversikt!E294)</f>
        <v>Solør Tae Kwondoklubb</v>
      </c>
      <c r="D294" s="17" t="e">
        <f>IF(Oversikt!B294="","",VLOOKUP(Oversikt!#REF!,Mønster!$A$4:$B$21,2))</f>
        <v>#REF!</v>
      </c>
      <c r="E294" s="32">
        <v>5.6</v>
      </c>
      <c r="F294" s="33">
        <v>5.9</v>
      </c>
      <c r="G294" s="33">
        <v>5.5</v>
      </c>
      <c r="L294" s="133">
        <f>IF(B294="",,IF(Dommere!$C$12&gt;4,ROUND(SUM(E294:K294)-P294-Q294,1)/(Dommere!$C$12-2),(SUM(E294:K294)/Dommere!$C$12)))</f>
        <v>5.666666666666667</v>
      </c>
      <c r="M294" s="56">
        <f t="shared" si="44"/>
        <v>6</v>
      </c>
      <c r="P294" s="19">
        <f t="shared" si="45"/>
        <v>5.9</v>
      </c>
      <c r="Q294" s="19">
        <f t="shared" si="46"/>
        <v>5.5</v>
      </c>
      <c r="R294" s="19">
        <f t="shared" si="47"/>
        <v>17</v>
      </c>
    </row>
    <row r="295" spans="1:18" x14ac:dyDescent="0.2">
      <c r="A295" s="20">
        <f>+Oversikt!A295</f>
        <v>6</v>
      </c>
      <c r="B295" s="16" t="str">
        <f>IF(O$289&lt;6,"",Oversikt!B295)</f>
        <v>Somayeh Gaznawi</v>
      </c>
      <c r="C295" s="16" t="str">
        <f>IF(Oversikt!E295="","",Oversikt!E295)</f>
        <v>Steigen Taekwondo Klubb</v>
      </c>
      <c r="D295" s="17" t="e">
        <f>IF(Oversikt!B295="","",VLOOKUP(Oversikt!#REF!,Mønster!$A$4:$B$21,2))</f>
        <v>#REF!</v>
      </c>
      <c r="E295" s="32">
        <v>6.5</v>
      </c>
      <c r="F295" s="33">
        <v>6.2</v>
      </c>
      <c r="G295" s="33">
        <v>5.9</v>
      </c>
      <c r="L295" s="133">
        <f>IF(B295="",,IF(Dommere!$C$12&gt;4,ROUND(SUM(E295:K295)-P295-Q295,1)/(Dommere!$C$12-2),(SUM(E295:K295)/Dommere!$C$12)))</f>
        <v>6.2</v>
      </c>
      <c r="M295" s="56">
        <f t="shared" si="44"/>
        <v>5</v>
      </c>
      <c r="N295" s="33" t="s">
        <v>57</v>
      </c>
      <c r="P295" s="19">
        <f t="shared" si="45"/>
        <v>6.5</v>
      </c>
      <c r="Q295" s="19">
        <f t="shared" si="46"/>
        <v>5.9</v>
      </c>
      <c r="R295" s="19">
        <f t="shared" si="47"/>
        <v>18.600000000000001</v>
      </c>
    </row>
    <row r="296" spans="1:18" x14ac:dyDescent="0.2">
      <c r="A296" s="20">
        <f>+Oversikt!A296</f>
        <v>7</v>
      </c>
      <c r="B296" s="16" t="str">
        <f>IF(O$289&lt;6,"",Oversikt!B296)</f>
        <v>Regine Alslie</v>
      </c>
      <c r="C296" s="16" t="str">
        <f>IF(Oversikt!E296="","",Oversikt!E296)</f>
        <v>Steigen Taekwondo Klubb</v>
      </c>
      <c r="D296" s="17" t="e">
        <f>IF(Oversikt!B296="","",VLOOKUP(Oversikt!#REF!,Mønster!$A$4:$B$21,2))</f>
        <v>#REF!</v>
      </c>
      <c r="E296" s="32">
        <v>5.7</v>
      </c>
      <c r="F296" s="33">
        <v>5.6</v>
      </c>
      <c r="G296" s="33">
        <v>5.7</v>
      </c>
      <c r="L296" s="133">
        <f>IF(B296="",,IF(Dommere!$C$12&gt;4,ROUND(SUM(E296:K296)-P296-Q296,1)/(Dommere!$C$12-2),(SUM(E296:K296)/Dommere!$C$12)))</f>
        <v>5.666666666666667</v>
      </c>
      <c r="M296" s="56">
        <f t="shared" si="44"/>
        <v>6</v>
      </c>
      <c r="P296" s="19">
        <f t="shared" si="45"/>
        <v>5.7</v>
      </c>
      <c r="Q296" s="19">
        <f t="shared" si="46"/>
        <v>5.6</v>
      </c>
      <c r="R296" s="19">
        <f t="shared" si="47"/>
        <v>17</v>
      </c>
    </row>
    <row r="297" spans="1:18" x14ac:dyDescent="0.2">
      <c r="A297" s="20">
        <f>+Oversikt!A297</f>
        <v>8</v>
      </c>
      <c r="B297" s="16" t="str">
        <f>IF(O$289&lt;6,"",Oversikt!B297)</f>
        <v/>
      </c>
      <c r="C297" s="16" t="str">
        <f>IF(Oversikt!E297="","",Oversikt!E297)</f>
        <v/>
      </c>
      <c r="D297" s="17" t="str">
        <f>IF(Oversikt!B297="","",VLOOKUP(Oversikt!#REF!,Mønster!$A$4:$B$21,2))</f>
        <v/>
      </c>
      <c r="L297" s="133">
        <f>IF(B297="",,IF(Dommere!$C$12&gt;4,ROUND(SUM(E297:K297)-P297-Q297,1)/(Dommere!$C$12-2),(SUM(E297:K297)/Dommere!$C$12)))</f>
        <v>0</v>
      </c>
      <c r="M297" s="56">
        <f t="shared" si="44"/>
        <v>0</v>
      </c>
      <c r="P297" s="19">
        <f t="shared" si="45"/>
        <v>0</v>
      </c>
      <c r="Q297" s="19">
        <f t="shared" si="46"/>
        <v>0</v>
      </c>
      <c r="R297" s="19">
        <f t="shared" si="47"/>
        <v>0</v>
      </c>
    </row>
    <row r="298" spans="1:18" x14ac:dyDescent="0.2">
      <c r="A298" s="20">
        <f>+Oversikt!A298</f>
        <v>9</v>
      </c>
      <c r="B298" s="16" t="str">
        <f>IF(O$289&lt;6,"",Oversikt!B298)</f>
        <v/>
      </c>
      <c r="C298" s="16" t="str">
        <f>IF(Oversikt!E298="","",Oversikt!E298)</f>
        <v/>
      </c>
      <c r="D298" s="17" t="str">
        <f>IF(Oversikt!B298="","",VLOOKUP(Oversikt!#REF!,Mønster!$A$4:$B$21,2))</f>
        <v/>
      </c>
      <c r="L298" s="133">
        <f>IF(B298="",,IF(Dommere!$C$12&gt;4,ROUND(SUM(E298:K298)-P298-Q298,1)/(Dommere!$C$12-2),(SUM(E298:K298)/Dommere!$C$12)))</f>
        <v>0</v>
      </c>
      <c r="M298" s="56">
        <f t="shared" si="44"/>
        <v>0</v>
      </c>
      <c r="P298" s="19">
        <f t="shared" si="45"/>
        <v>0</v>
      </c>
      <c r="Q298" s="19">
        <f t="shared" si="46"/>
        <v>0</v>
      </c>
      <c r="R298" s="19">
        <f t="shared" si="47"/>
        <v>0</v>
      </c>
    </row>
    <row r="299" spans="1:18" x14ac:dyDescent="0.2">
      <c r="A299" s="20">
        <f>+Oversikt!A299</f>
        <v>10</v>
      </c>
      <c r="B299" s="16" t="str">
        <f>IF(O$289&lt;6,"",Oversikt!B299)</f>
        <v/>
      </c>
      <c r="C299" s="16" t="str">
        <f>IF(Oversikt!E299="","",Oversikt!E299)</f>
        <v/>
      </c>
      <c r="D299" s="17" t="str">
        <f>IF(Oversikt!B299="","",VLOOKUP(Oversikt!#REF!,Mønster!$A$4:$B$21,2))</f>
        <v/>
      </c>
      <c r="L299" s="133">
        <f>IF(B299="",,IF(Dommere!$C$12&gt;4,ROUND(SUM(E299:K299)-P299-Q299,1)/(Dommere!$C$12-2),(SUM(E299:K299)/Dommere!$C$12)))</f>
        <v>0</v>
      </c>
      <c r="M299" s="56">
        <f t="shared" si="44"/>
        <v>0</v>
      </c>
      <c r="P299" s="19">
        <f t="shared" si="45"/>
        <v>0</v>
      </c>
      <c r="Q299" s="19">
        <f t="shared" si="46"/>
        <v>0</v>
      </c>
      <c r="R299" s="19">
        <f t="shared" si="47"/>
        <v>0</v>
      </c>
    </row>
    <row r="300" spans="1:18" x14ac:dyDescent="0.2">
      <c r="A300" s="20">
        <f>+Oversikt!A300</f>
        <v>11</v>
      </c>
      <c r="B300" s="16" t="str">
        <f>IF(O$289&lt;6,"",Oversikt!B300)</f>
        <v/>
      </c>
      <c r="C300" s="16" t="str">
        <f>IF(Oversikt!E300="","",Oversikt!E300)</f>
        <v/>
      </c>
      <c r="D300" s="17" t="str">
        <f>IF(Oversikt!B300="","",VLOOKUP(Oversikt!#REF!,Mønster!$A$4:$B$21,2))</f>
        <v/>
      </c>
      <c r="L300" s="133">
        <f>IF(B300="",,IF(Dommere!$C$12&gt;4,ROUND(SUM(E300:K300)-P300-Q300,1)/(Dommere!$C$12-2),(SUM(E300:K300)/Dommere!$C$12)))</f>
        <v>0</v>
      </c>
      <c r="M300" s="56">
        <f t="shared" si="44"/>
        <v>0</v>
      </c>
      <c r="P300" s="19">
        <f t="shared" si="45"/>
        <v>0</v>
      </c>
      <c r="Q300" s="19">
        <f t="shared" si="46"/>
        <v>0</v>
      </c>
      <c r="R300" s="19">
        <f t="shared" si="47"/>
        <v>0</v>
      </c>
    </row>
    <row r="301" spans="1:18" x14ac:dyDescent="0.2">
      <c r="A301" s="20">
        <f>+Oversikt!A301</f>
        <v>12</v>
      </c>
      <c r="B301" s="16" t="str">
        <f>IF(O$289&lt;6,"",Oversikt!B301)</f>
        <v/>
      </c>
      <c r="C301" s="16" t="str">
        <f>IF(Oversikt!E301="","",Oversikt!E301)</f>
        <v/>
      </c>
      <c r="D301" s="17" t="str">
        <f>IF(Oversikt!B301="","",VLOOKUP(Oversikt!#REF!,Mønster!$A$4:$B$21,2))</f>
        <v/>
      </c>
      <c r="L301" s="133">
        <f>IF(B301="",,IF(Dommere!$C$12&gt;4,ROUND(SUM(E301:K301)-P301-Q301,1)/(Dommere!$C$12-2),(SUM(E301:K301)/Dommere!$C$12)))</f>
        <v>0</v>
      </c>
      <c r="M301" s="56">
        <f t="shared" si="44"/>
        <v>0</v>
      </c>
      <c r="P301" s="19">
        <f t="shared" si="45"/>
        <v>0</v>
      </c>
      <c r="Q301" s="19">
        <f t="shared" si="46"/>
        <v>0</v>
      </c>
      <c r="R301" s="19">
        <f t="shared" si="47"/>
        <v>0</v>
      </c>
    </row>
    <row r="302" spans="1:18" x14ac:dyDescent="0.2">
      <c r="A302" s="20">
        <f>+Oversikt!A302</f>
        <v>13</v>
      </c>
      <c r="B302" s="16" t="str">
        <f>IF(O$289&lt;6,"",Oversikt!B302)</f>
        <v/>
      </c>
      <c r="C302" s="16" t="str">
        <f>IF(Oversikt!E302="","",Oversikt!E302)</f>
        <v/>
      </c>
      <c r="D302" s="17" t="str">
        <f>IF(Oversikt!B302="","",VLOOKUP(Oversikt!#REF!,Mønster!$A$4:$B$21,2))</f>
        <v/>
      </c>
      <c r="L302" s="133">
        <f>IF(B302="",,IF(Dommere!$C$12&gt;4,ROUND(SUM(E302:K302)-P302-Q302,1)/(Dommere!$C$12-2),(SUM(E302:K302)/Dommere!$C$12)))</f>
        <v>0</v>
      </c>
      <c r="M302" s="56">
        <f t="shared" si="44"/>
        <v>0</v>
      </c>
      <c r="P302" s="19">
        <f t="shared" si="45"/>
        <v>0</v>
      </c>
      <c r="Q302" s="19">
        <f t="shared" si="46"/>
        <v>0</v>
      </c>
      <c r="R302" s="19">
        <f t="shared" si="47"/>
        <v>0</v>
      </c>
    </row>
    <row r="303" spans="1:18" x14ac:dyDescent="0.2">
      <c r="A303" s="20">
        <f>+Oversikt!A303</f>
        <v>14</v>
      </c>
      <c r="B303" s="16" t="str">
        <f>IF(O$289&lt;6,"",Oversikt!B303)</f>
        <v/>
      </c>
      <c r="C303" s="16" t="str">
        <f>IF(Oversikt!E303="","",Oversikt!E303)</f>
        <v/>
      </c>
      <c r="D303" s="17" t="str">
        <f>IF(Oversikt!B303="","",VLOOKUP(Oversikt!#REF!,Mønster!$A$4:$B$21,2))</f>
        <v/>
      </c>
      <c r="L303" s="133">
        <f>IF(B303="",,IF(Dommere!$C$12&gt;4,ROUND(SUM(E303:K303)-P303-Q303,1)/(Dommere!$C$12-2),(SUM(E303:K303)/Dommere!$C$12)))</f>
        <v>0</v>
      </c>
      <c r="M303" s="56">
        <f t="shared" si="44"/>
        <v>0</v>
      </c>
      <c r="P303" s="19">
        <f t="shared" si="45"/>
        <v>0</v>
      </c>
      <c r="Q303" s="19">
        <f t="shared" si="46"/>
        <v>0</v>
      </c>
      <c r="R303" s="19">
        <f t="shared" si="47"/>
        <v>0</v>
      </c>
    </row>
    <row r="304" spans="1:18" x14ac:dyDescent="0.2">
      <c r="A304" s="20">
        <f>+Oversikt!A304</f>
        <v>15</v>
      </c>
      <c r="B304" s="16" t="str">
        <f>IF(O$289&lt;6,"",Oversikt!B304)</f>
        <v/>
      </c>
      <c r="C304" s="16" t="str">
        <f>IF(Oversikt!E304="","",Oversikt!E304)</f>
        <v/>
      </c>
      <c r="D304" s="17" t="str">
        <f>IF(Oversikt!B304="","",VLOOKUP(Oversikt!#REF!,Mønster!$A$4:$B$21,2))</f>
        <v/>
      </c>
      <c r="L304" s="133">
        <f>IF(B304="",,IF(Dommere!$C$12&gt;4,ROUND(SUM(E304:K304)-P304-Q304,1)/(Dommere!$C$12-2),(SUM(E304:K304)/Dommere!$C$12)))</f>
        <v>0</v>
      </c>
      <c r="M304" s="56">
        <f t="shared" si="44"/>
        <v>0</v>
      </c>
      <c r="P304" s="19">
        <f t="shared" si="45"/>
        <v>0</v>
      </c>
      <c r="Q304" s="19">
        <f t="shared" si="46"/>
        <v>0</v>
      </c>
      <c r="R304" s="19">
        <f t="shared" si="47"/>
        <v>0</v>
      </c>
    </row>
    <row r="305" spans="1:18" x14ac:dyDescent="0.2">
      <c r="A305" s="20">
        <f>+Oversikt!A305</f>
        <v>16</v>
      </c>
      <c r="B305" s="16" t="str">
        <f>IF(O$289&lt;6,"",Oversikt!B305)</f>
        <v/>
      </c>
      <c r="C305" s="16" t="str">
        <f>IF(Oversikt!E305="","",Oversikt!E305)</f>
        <v/>
      </c>
      <c r="D305" s="17" t="str">
        <f>IF(Oversikt!B305="","",VLOOKUP(Oversikt!#REF!,Mønster!$A$4:$B$21,2))</f>
        <v/>
      </c>
      <c r="L305" s="133">
        <f>IF(B305="",,IF(Dommere!$C$12&gt;4,ROUND(SUM(E305:K305)-P305-Q305,1)/(Dommere!$C$12-2),(SUM(E305:K305)/Dommere!$C$12)))</f>
        <v>0</v>
      </c>
      <c r="M305" s="56">
        <f t="shared" si="44"/>
        <v>0</v>
      </c>
      <c r="P305" s="19">
        <f t="shared" si="45"/>
        <v>0</v>
      </c>
      <c r="Q305" s="19">
        <f t="shared" si="46"/>
        <v>0</v>
      </c>
      <c r="R305" s="19">
        <f t="shared" si="47"/>
        <v>0</v>
      </c>
    </row>
    <row r="306" spans="1:18" x14ac:dyDescent="0.2">
      <c r="A306" s="20">
        <f>+Oversikt!A306</f>
        <v>17</v>
      </c>
      <c r="B306" s="16" t="str">
        <f>IF(O$289&lt;6,"",Oversikt!B306)</f>
        <v/>
      </c>
      <c r="C306" s="16" t="str">
        <f>IF(Oversikt!E306="","",Oversikt!E306)</f>
        <v/>
      </c>
      <c r="D306" s="17" t="str">
        <f>IF(Oversikt!B306="","",VLOOKUP(Oversikt!#REF!,Mønster!$A$4:$B$21,2))</f>
        <v/>
      </c>
      <c r="L306" s="133">
        <f>IF(B306="",,IF(Dommere!$C$12&gt;4,ROUND(SUM(E306:K306)-P306-Q306,1)/(Dommere!$C$12-2),(SUM(E306:K306)/Dommere!$C$12)))</f>
        <v>0</v>
      </c>
      <c r="M306" s="56">
        <f t="shared" si="44"/>
        <v>0</v>
      </c>
      <c r="P306" s="19">
        <f t="shared" si="45"/>
        <v>0</v>
      </c>
      <c r="Q306" s="19">
        <f t="shared" si="46"/>
        <v>0</v>
      </c>
      <c r="R306" s="19">
        <f t="shared" si="47"/>
        <v>0</v>
      </c>
    </row>
    <row r="307" spans="1:18" x14ac:dyDescent="0.2">
      <c r="A307" s="20">
        <f>+Oversikt!A307</f>
        <v>18</v>
      </c>
      <c r="B307" s="16" t="str">
        <f>IF(O$289&lt;6,"",Oversikt!B307)</f>
        <v/>
      </c>
      <c r="C307" s="16" t="str">
        <f>IF(Oversikt!E307="","",Oversikt!E307)</f>
        <v/>
      </c>
      <c r="D307" s="17" t="str">
        <f>IF(Oversikt!B307="","",VLOOKUP(Oversikt!#REF!,Mønster!$A$4:$B$21,2))</f>
        <v/>
      </c>
      <c r="L307" s="133">
        <f>IF(B307="",,IF(Dommere!$C$12&gt;4,ROUND(SUM(E307:K307)-P307-Q307,1)/(Dommere!$C$12-2),(SUM(E307:K307)/Dommere!$C$12)))</f>
        <v>0</v>
      </c>
      <c r="M307" s="56">
        <f t="shared" si="44"/>
        <v>0</v>
      </c>
      <c r="P307" s="19">
        <f t="shared" si="45"/>
        <v>0</v>
      </c>
      <c r="Q307" s="19">
        <f t="shared" si="46"/>
        <v>0</v>
      </c>
      <c r="R307" s="19">
        <f t="shared" si="47"/>
        <v>0</v>
      </c>
    </row>
    <row r="308" spans="1:18" x14ac:dyDescent="0.2">
      <c r="A308" s="20">
        <f>+Oversikt!A308</f>
        <v>19</v>
      </c>
      <c r="B308" s="16" t="str">
        <f>IF(O$289&lt;6,"",Oversikt!B308)</f>
        <v/>
      </c>
      <c r="C308" s="16" t="str">
        <f>IF(Oversikt!E308="","",Oversikt!E308)</f>
        <v/>
      </c>
      <c r="D308" s="17" t="str">
        <f>IF(Oversikt!B308="","",VLOOKUP(Oversikt!#REF!,Mønster!$A$4:$B$21,2))</f>
        <v/>
      </c>
      <c r="L308" s="133">
        <f>IF(B308="",,IF(Dommere!$C$12&gt;4,ROUND(SUM(E308:K308)-P308-Q308,1)/(Dommere!$C$12-2),(SUM(E308:K308)/Dommere!$C$12)))</f>
        <v>0</v>
      </c>
      <c r="M308" s="56">
        <f t="shared" si="44"/>
        <v>0</v>
      </c>
      <c r="P308" s="19">
        <f t="shared" si="45"/>
        <v>0</v>
      </c>
      <c r="Q308" s="19">
        <f t="shared" si="46"/>
        <v>0</v>
      </c>
      <c r="R308" s="19">
        <f t="shared" si="47"/>
        <v>0</v>
      </c>
    </row>
    <row r="309" spans="1:18" x14ac:dyDescent="0.2">
      <c r="A309" s="20">
        <f>+Oversikt!A309</f>
        <v>20</v>
      </c>
      <c r="B309" s="16" t="str">
        <f>IF(O$289&lt;6,"",Oversikt!B309)</f>
        <v/>
      </c>
      <c r="C309" s="16" t="str">
        <f>IF(Oversikt!E309="","",Oversikt!E309)</f>
        <v/>
      </c>
      <c r="D309" s="17" t="str">
        <f>IF(Oversikt!B309="","",VLOOKUP(Oversikt!#REF!,Mønster!$A$4:$B$21,2))</f>
        <v/>
      </c>
      <c r="L309" s="133">
        <f>IF(B309="",,IF(Dommere!$C$12&gt;4,ROUND(SUM(E309:K309)-P309-Q309,1)/(Dommere!$C$12-2),(SUM(E309:K309)/Dommere!$C$12)))</f>
        <v>0</v>
      </c>
      <c r="M309" s="56">
        <f t="shared" si="44"/>
        <v>0</v>
      </c>
      <c r="P309" s="19">
        <f t="shared" si="45"/>
        <v>0</v>
      </c>
      <c r="Q309" s="19">
        <f t="shared" si="46"/>
        <v>0</v>
      </c>
      <c r="R309" s="19">
        <f t="shared" si="47"/>
        <v>0</v>
      </c>
    </row>
    <row r="310" spans="1:18" x14ac:dyDescent="0.2">
      <c r="A310" s="20">
        <f>+Oversikt!A310</f>
        <v>21</v>
      </c>
      <c r="B310" s="16" t="str">
        <f>IF(O$289&lt;6,"",Oversikt!B310)</f>
        <v/>
      </c>
      <c r="C310" s="16" t="str">
        <f>IF(Oversikt!E310="","",Oversikt!E310)</f>
        <v/>
      </c>
      <c r="D310" s="17" t="str">
        <f>IF(Oversikt!B310="","",VLOOKUP(Oversikt!#REF!,Mønster!$A$4:$B$21,2))</f>
        <v/>
      </c>
      <c r="L310" s="133">
        <f>IF(B310="",,IF(Dommere!$C$12&gt;4,ROUND(SUM(E310:K310)-P310-Q310,1)/(Dommere!$C$12-2),(SUM(E310:K310)/Dommere!$C$12)))</f>
        <v>0</v>
      </c>
      <c r="M310" s="56">
        <f t="shared" si="44"/>
        <v>0</v>
      </c>
      <c r="P310" s="19">
        <f t="shared" si="45"/>
        <v>0</v>
      </c>
      <c r="Q310" s="19">
        <f t="shared" si="46"/>
        <v>0</v>
      </c>
      <c r="R310" s="19">
        <f t="shared" si="47"/>
        <v>0</v>
      </c>
    </row>
    <row r="311" spans="1:18" x14ac:dyDescent="0.2">
      <c r="A311" s="20">
        <f>+Oversikt!A311</f>
        <v>22</v>
      </c>
      <c r="B311" s="16" t="str">
        <f>IF(O$289&lt;6,"",Oversikt!B311)</f>
        <v/>
      </c>
      <c r="C311" s="16" t="str">
        <f>IF(Oversikt!E311="","",Oversikt!E311)</f>
        <v/>
      </c>
      <c r="D311" s="17" t="str">
        <f>IF(Oversikt!B311="","",VLOOKUP(Oversikt!#REF!,Mønster!$A$4:$B$21,2))</f>
        <v/>
      </c>
      <c r="L311" s="133">
        <f>IF(B311="",,IF(Dommere!$C$12&gt;4,ROUND(SUM(E311:K311)-P311-Q311,1)/(Dommere!$C$12-2),(SUM(E311:K311)/Dommere!$C$12)))</f>
        <v>0</v>
      </c>
      <c r="M311" s="56">
        <f t="shared" si="44"/>
        <v>0</v>
      </c>
      <c r="P311" s="19">
        <f t="shared" si="45"/>
        <v>0</v>
      </c>
      <c r="Q311" s="19">
        <f t="shared" si="46"/>
        <v>0</v>
      </c>
      <c r="R311" s="19">
        <f t="shared" si="47"/>
        <v>0</v>
      </c>
    </row>
    <row r="312" spans="1:18" x14ac:dyDescent="0.2">
      <c r="A312" s="20">
        <f>+Oversikt!A312</f>
        <v>23</v>
      </c>
      <c r="B312" s="16" t="str">
        <f>IF(O$289&lt;6,"",Oversikt!B312)</f>
        <v/>
      </c>
      <c r="C312" s="16" t="str">
        <f>IF(Oversikt!E312="","",Oversikt!E312)</f>
        <v/>
      </c>
      <c r="D312" s="17" t="str">
        <f>IF(Oversikt!B312="","",VLOOKUP(Oversikt!#REF!,Mønster!$A$4:$B$21,2))</f>
        <v/>
      </c>
      <c r="L312" s="133">
        <f>IF(B312="",,IF(Dommere!$C$12&gt;4,ROUND(SUM(E312:K312)-P312-Q312,1)/(Dommere!$C$12-2),(SUM(E312:K312)/Dommere!$C$12)))</f>
        <v>0</v>
      </c>
      <c r="M312" s="56">
        <f t="shared" si="44"/>
        <v>0</v>
      </c>
      <c r="P312" s="19">
        <f t="shared" si="45"/>
        <v>0</v>
      </c>
      <c r="Q312" s="19">
        <f t="shared" si="46"/>
        <v>0</v>
      </c>
      <c r="R312" s="19">
        <f t="shared" si="47"/>
        <v>0</v>
      </c>
    </row>
    <row r="313" spans="1:18" x14ac:dyDescent="0.2">
      <c r="A313" s="20">
        <f>+Oversikt!A313</f>
        <v>24</v>
      </c>
      <c r="B313" s="16" t="str">
        <f>IF(O$289&lt;6,"",Oversikt!B313)</f>
        <v/>
      </c>
      <c r="C313" s="16" t="str">
        <f>IF(Oversikt!E313="","",Oversikt!E313)</f>
        <v/>
      </c>
      <c r="D313" s="17" t="str">
        <f>IF(Oversikt!B313="","",VLOOKUP(Oversikt!#REF!,Mønster!$A$4:$B$21,2))</f>
        <v/>
      </c>
      <c r="L313" s="133">
        <f>IF(B313="",,IF(Dommere!$C$12&gt;4,ROUND(SUM(E313:K313)-P313-Q313,1)/(Dommere!$C$12-2),(SUM(E313:K313)/Dommere!$C$12)))</f>
        <v>0</v>
      </c>
      <c r="M313" s="56">
        <f t="shared" si="44"/>
        <v>0</v>
      </c>
      <c r="P313" s="19">
        <f t="shared" si="45"/>
        <v>0</v>
      </c>
      <c r="Q313" s="19">
        <f t="shared" si="46"/>
        <v>0</v>
      </c>
      <c r="R313" s="19">
        <f t="shared" si="47"/>
        <v>0</v>
      </c>
    </row>
    <row r="314" spans="1:18" x14ac:dyDescent="0.2">
      <c r="A314" s="20">
        <f>+Oversikt!A314</f>
        <v>25</v>
      </c>
      <c r="B314" s="16" t="str">
        <f>IF(O$289&lt;6,"",Oversikt!B314)</f>
        <v/>
      </c>
      <c r="C314" s="16" t="str">
        <f>IF(Oversikt!E314="","",Oversikt!E314)</f>
        <v/>
      </c>
      <c r="D314" s="17" t="str">
        <f>IF(Oversikt!B314="","",VLOOKUP(Oversikt!#REF!,Mønster!$A$4:$B$21,2))</f>
        <v/>
      </c>
      <c r="L314" s="133">
        <f>IF(B314="",,IF(Dommere!$C$12&gt;4,ROUND(SUM(E314:K314)-P314-Q314,1)/(Dommere!$C$12-2),(SUM(E314:K314)/Dommere!$C$12)))</f>
        <v>0</v>
      </c>
      <c r="M314" s="56">
        <f t="shared" si="44"/>
        <v>0</v>
      </c>
      <c r="P314" s="19">
        <f t="shared" si="45"/>
        <v>0</v>
      </c>
      <c r="Q314" s="19">
        <f t="shared" si="46"/>
        <v>0</v>
      </c>
      <c r="R314" s="19">
        <f t="shared" si="47"/>
        <v>0</v>
      </c>
    </row>
    <row r="315" spans="1:18" x14ac:dyDescent="0.2">
      <c r="A315" s="20">
        <f>+Oversikt!A315</f>
        <v>0</v>
      </c>
      <c r="B315" s="16">
        <f>IF(O$289&lt;6,"",Oversikt!B315)</f>
        <v>0</v>
      </c>
      <c r="C315" s="16" t="str">
        <f>IF(Oversikt!E315="","",Oversikt!E315)</f>
        <v/>
      </c>
      <c r="D315" s="17" t="str">
        <f>IF(Oversikt!B315="","",VLOOKUP(Oversikt!#REF!,Mønster!$A$4:$B$21,2))</f>
        <v/>
      </c>
      <c r="L315" s="133">
        <f>IF(B315="",,IF(Dommere!$C$12&gt;4,ROUND(SUM(E315:K315)-P315-Q315,1)/(Dommere!$C$12-2),(SUM(E315:K315)/Dommere!$C$12)))</f>
        <v>0</v>
      </c>
      <c r="M315" s="56">
        <f t="shared" ref="M315:M378" si="48">IF(L315=0,,RANK(L315,L$290:L$314,0))</f>
        <v>0</v>
      </c>
      <c r="P315" s="19">
        <f t="shared" ref="P315:P378" si="49">MAX(E315:K315)</f>
        <v>0</v>
      </c>
      <c r="Q315" s="19">
        <f t="shared" ref="Q315:Q378" si="50">MIN(E315:K315)</f>
        <v>0</v>
      </c>
      <c r="R315" s="19">
        <f t="shared" ref="R315:R378" si="51">SUM(E315:K315)</f>
        <v>0</v>
      </c>
    </row>
    <row r="316" spans="1:18" x14ac:dyDescent="0.2">
      <c r="A316" s="20">
        <f>+Oversikt!A316</f>
        <v>0</v>
      </c>
      <c r="B316" s="16">
        <f>IF(O$289&lt;6,"",Oversikt!B316)</f>
        <v>0</v>
      </c>
      <c r="C316" s="16" t="str">
        <f>IF(Oversikt!E316="","",Oversikt!E316)</f>
        <v/>
      </c>
      <c r="D316" s="17" t="str">
        <f>IF(Oversikt!B316="","",VLOOKUP(Oversikt!#REF!,Mønster!$A$4:$B$21,2))</f>
        <v/>
      </c>
      <c r="L316" s="133">
        <f>IF(B316="",,IF(Dommere!$C$12&gt;4,ROUND(SUM(E316:K316)-P316-Q316,1)/(Dommere!$C$12-2),(SUM(E316:K316)/Dommere!$C$12)))</f>
        <v>0</v>
      </c>
      <c r="M316" s="56">
        <f t="shared" si="48"/>
        <v>0</v>
      </c>
      <c r="P316" s="19">
        <f t="shared" si="49"/>
        <v>0</v>
      </c>
      <c r="Q316" s="19">
        <f t="shared" si="50"/>
        <v>0</v>
      </c>
      <c r="R316" s="19">
        <f t="shared" si="51"/>
        <v>0</v>
      </c>
    </row>
    <row r="317" spans="1:18" x14ac:dyDescent="0.2">
      <c r="A317" s="20">
        <f>+Oversikt!A317</f>
        <v>0</v>
      </c>
      <c r="B317" s="16">
        <f>IF(O$289&lt;6,"",Oversikt!B317)</f>
        <v>0</v>
      </c>
      <c r="C317" s="16" t="str">
        <f>IF(Oversikt!E317="","",Oversikt!E317)</f>
        <v/>
      </c>
      <c r="D317" s="17" t="str">
        <f>IF(Oversikt!B317="","",VLOOKUP(Oversikt!#REF!,Mønster!$A$4:$B$21,2))</f>
        <v/>
      </c>
      <c r="L317" s="133">
        <f>IF(B317="",,IF(Dommere!$C$12&gt;4,ROUND(SUM(E317:K317)-P317-Q317,1)/(Dommere!$C$12-2),(SUM(E317:K317)/Dommere!$C$12)))</f>
        <v>0</v>
      </c>
      <c r="M317" s="56">
        <f t="shared" si="48"/>
        <v>0</v>
      </c>
      <c r="P317" s="19">
        <f t="shared" si="49"/>
        <v>0</v>
      </c>
      <c r="Q317" s="19">
        <f t="shared" si="50"/>
        <v>0</v>
      </c>
      <c r="R317" s="19">
        <f t="shared" si="51"/>
        <v>0</v>
      </c>
    </row>
    <row r="318" spans="1:18" x14ac:dyDescent="0.2">
      <c r="A318" s="119" t="str">
        <f>+Oversikt!A318</f>
        <v>Klasse 220 / 230 - Junior - Menn Cup</v>
      </c>
      <c r="C318" s="16" t="str">
        <f>IF(Oversikt!E318="","",Oversikt!E318)</f>
        <v/>
      </c>
      <c r="D318" s="17" t="str">
        <f>IF(Oversikt!B318="","",VLOOKUP(Oversikt!#REF!,Mønster!$A$4:$B$21,2))</f>
        <v/>
      </c>
      <c r="E318" s="32" t="str">
        <f>IF(O289&gt;5,IF(O289&gt;16,"50% til 2. runde!",IF(O289&gt;12,"8 til 2. runde","5 til finalen")),"Direkte til finale!")</f>
        <v>5 til finalen</v>
      </c>
      <c r="L318" s="133">
        <f>IF(B318="",,IF(Dommere!$C$12&gt;4,ROUND(SUM(E318:K318)-P318-Q318,1)/(Dommere!$C$12-2),(SUM(E318:K318)/Dommere!$C$12)))</f>
        <v>0</v>
      </c>
      <c r="M318" s="56">
        <f t="shared" si="48"/>
        <v>0</v>
      </c>
      <c r="P318" s="19">
        <f t="shared" si="49"/>
        <v>0</v>
      </c>
      <c r="Q318" s="19">
        <f t="shared" si="50"/>
        <v>0</v>
      </c>
      <c r="R318" s="19">
        <f t="shared" si="51"/>
        <v>0</v>
      </c>
    </row>
    <row r="319" spans="1:18" x14ac:dyDescent="0.2">
      <c r="A319" s="20">
        <f>+Oversikt!A319</f>
        <v>1</v>
      </c>
      <c r="B319" s="16" t="str">
        <f>IF(O$289&lt;6,"",Oversikt!B319)</f>
        <v>Thoresen  Kim</v>
      </c>
      <c r="C319" s="16" t="str">
        <f>IF(Oversikt!E319="","",Oversikt!E319)</f>
        <v>Nittedal Taekwondo Klubb</v>
      </c>
      <c r="D319" s="17" t="e">
        <f>IF(Oversikt!B319="","",VLOOKUP(Oversikt!#REF!,Mønster!$A$4:$B$21,2))</f>
        <v>#REF!</v>
      </c>
      <c r="L319" s="133">
        <f>IF(B319="",,IF(Dommere!$C$12&gt;4,ROUND(SUM(E319:K319)-P319-Q319,1)/(Dommere!$C$12-2),(SUM(E319:K319)/Dommere!$C$12)))</f>
        <v>0</v>
      </c>
      <c r="M319" s="56">
        <f t="shared" si="48"/>
        <v>0</v>
      </c>
      <c r="N319" s="33" t="s">
        <v>57</v>
      </c>
      <c r="P319" s="19">
        <f t="shared" si="49"/>
        <v>0</v>
      </c>
      <c r="Q319" s="19">
        <f t="shared" si="50"/>
        <v>0</v>
      </c>
      <c r="R319" s="19">
        <f t="shared" si="51"/>
        <v>0</v>
      </c>
    </row>
    <row r="320" spans="1:18" x14ac:dyDescent="0.2">
      <c r="A320" s="20">
        <f>+Oversikt!A320</f>
        <v>2</v>
      </c>
      <c r="B320" s="16" t="str">
        <f>IF(O$289&lt;6,"",Oversikt!B320)</f>
        <v/>
      </c>
      <c r="C320" s="16" t="str">
        <f>IF(Oversikt!E320="","",Oversikt!E320)</f>
        <v>Oslo Nord Taekwondo klubb</v>
      </c>
      <c r="D320" s="17" t="str">
        <f>IF(Oversikt!B320="","",VLOOKUP(Oversikt!#REF!,Mønster!$A$4:$B$21,2))</f>
        <v/>
      </c>
      <c r="L320" s="133">
        <f>IF(B320="",,IF(Dommere!$C$12&gt;4,ROUND(SUM(E320:K320)-P320-Q320,1)/(Dommere!$C$12-2),(SUM(E320:K320)/Dommere!$C$12)))</f>
        <v>0</v>
      </c>
      <c r="M320" s="56">
        <f t="shared" si="48"/>
        <v>0</v>
      </c>
      <c r="P320" s="19">
        <f t="shared" si="49"/>
        <v>0</v>
      </c>
      <c r="Q320" s="19">
        <f t="shared" si="50"/>
        <v>0</v>
      </c>
      <c r="R320" s="19">
        <f t="shared" si="51"/>
        <v>0</v>
      </c>
    </row>
    <row r="321" spans="1:18" x14ac:dyDescent="0.2">
      <c r="A321" s="20">
        <f>+Oversikt!A321</f>
        <v>3</v>
      </c>
      <c r="B321" s="16" t="str">
        <f>IF(O$289&lt;6,"",Oversikt!B321)</f>
        <v/>
      </c>
      <c r="C321" s="16" t="str">
        <f>IF(Oversikt!E321="","",Oversikt!E321)</f>
        <v>Solør Tae Kwondoklubb</v>
      </c>
      <c r="D321" s="17" t="str">
        <f>IF(Oversikt!B321="","",VLOOKUP(Oversikt!#REF!,Mønster!$A$4:$B$21,2))</f>
        <v/>
      </c>
      <c r="L321" s="133">
        <f>IF(B321="",,IF(Dommere!$C$12&gt;4,ROUND(SUM(E321:K321)-P321-Q321,1)/(Dommere!$C$12-2),(SUM(E321:K321)/Dommere!$C$12)))</f>
        <v>0</v>
      </c>
      <c r="M321" s="56">
        <f t="shared" si="48"/>
        <v>0</v>
      </c>
      <c r="P321" s="19">
        <f t="shared" si="49"/>
        <v>0</v>
      </c>
      <c r="Q321" s="19">
        <f t="shared" si="50"/>
        <v>0</v>
      </c>
      <c r="R321" s="19">
        <f t="shared" si="51"/>
        <v>0</v>
      </c>
    </row>
    <row r="322" spans="1:18" x14ac:dyDescent="0.2">
      <c r="A322" s="20">
        <f>+Oversikt!A322</f>
        <v>4</v>
      </c>
      <c r="B322" s="16" t="str">
        <f>IF(O$289&lt;6,"",Oversikt!B322)</f>
        <v>Hamdullah Memathuallah</v>
      </c>
      <c r="C322" s="16" t="str">
        <f>IF(Oversikt!E322="","",Oversikt!E322)</f>
        <v>Chonkwon Vestli Taekwondo Klubb</v>
      </c>
      <c r="D322" s="17" t="e">
        <f>IF(Oversikt!B322="","",VLOOKUP(Oversikt!#REF!,Mønster!$A$4:$B$21,2))</f>
        <v>#REF!</v>
      </c>
      <c r="L322" s="133">
        <f>IF(B322="",,IF(Dommere!$C$12&gt;4,ROUND(SUM(E322:K322)-P322-Q322,1)/(Dommere!$C$12-2),(SUM(E322:K322)/Dommere!$C$12)))</f>
        <v>0</v>
      </c>
      <c r="M322" s="56">
        <f t="shared" si="48"/>
        <v>0</v>
      </c>
      <c r="N322" s="33" t="s">
        <v>57</v>
      </c>
      <c r="P322" s="19">
        <f t="shared" si="49"/>
        <v>0</v>
      </c>
      <c r="Q322" s="19">
        <f t="shared" si="50"/>
        <v>0</v>
      </c>
      <c r="R322" s="19">
        <f t="shared" si="51"/>
        <v>0</v>
      </c>
    </row>
    <row r="323" spans="1:18" x14ac:dyDescent="0.2">
      <c r="A323" s="20">
        <f>+Oversikt!A323</f>
        <v>5</v>
      </c>
      <c r="B323" s="16" t="str">
        <f>IF(O$289&lt;6,"",Oversikt!B323)</f>
        <v/>
      </c>
      <c r="C323" s="16" t="str">
        <f>IF(Oversikt!E323="","",Oversikt!E323)</f>
        <v/>
      </c>
      <c r="D323" s="17" t="str">
        <f>IF(Oversikt!B323="","",VLOOKUP(Oversikt!#REF!,Mønster!$A$4:$B$21,2))</f>
        <v/>
      </c>
      <c r="L323" s="133">
        <f>IF(B323="",,IF(Dommere!$C$12&gt;4,ROUND(SUM(E323:K323)-P323-Q323,1)/(Dommere!$C$12-2),(SUM(E323:K323)/Dommere!$C$12)))</f>
        <v>0</v>
      </c>
      <c r="M323" s="56">
        <f t="shared" si="48"/>
        <v>0</v>
      </c>
      <c r="P323" s="19">
        <f t="shared" si="49"/>
        <v>0</v>
      </c>
      <c r="Q323" s="19">
        <f t="shared" si="50"/>
        <v>0</v>
      </c>
      <c r="R323" s="19">
        <f t="shared" si="51"/>
        <v>0</v>
      </c>
    </row>
    <row r="324" spans="1:18" x14ac:dyDescent="0.2">
      <c r="A324" s="20">
        <f>+Oversikt!A324</f>
        <v>6</v>
      </c>
      <c r="B324" s="16" t="str">
        <f>IF(O$289&lt;6,"",Oversikt!B324)</f>
        <v/>
      </c>
      <c r="C324" s="16" t="str">
        <f>IF(Oversikt!E324="","",Oversikt!E324)</f>
        <v/>
      </c>
      <c r="D324" s="17" t="str">
        <f>IF(Oversikt!B324="","",VLOOKUP(Oversikt!#REF!,Mønster!$A$4:$B$21,2))</f>
        <v/>
      </c>
      <c r="L324" s="133">
        <f>IF(B324="",,IF(Dommere!$C$12&gt;4,ROUND(SUM(E324:K324)-P324-Q324,1)/(Dommere!$C$12-2),(SUM(E324:K324)/Dommere!$C$12)))</f>
        <v>0</v>
      </c>
      <c r="M324" s="56">
        <f t="shared" si="48"/>
        <v>0</v>
      </c>
      <c r="P324" s="19">
        <f t="shared" si="49"/>
        <v>0</v>
      </c>
      <c r="Q324" s="19">
        <f t="shared" si="50"/>
        <v>0</v>
      </c>
      <c r="R324" s="19">
        <f t="shared" si="51"/>
        <v>0</v>
      </c>
    </row>
    <row r="325" spans="1:18" x14ac:dyDescent="0.2">
      <c r="A325" s="20">
        <f>+Oversikt!A325</f>
        <v>7</v>
      </c>
      <c r="B325" s="16" t="str">
        <f>IF(O$289&lt;6,"",Oversikt!B325)</f>
        <v/>
      </c>
      <c r="C325" s="16" t="str">
        <f>IF(Oversikt!E325="","",Oversikt!E325)</f>
        <v/>
      </c>
      <c r="D325" s="17" t="str">
        <f>IF(Oversikt!B325="","",VLOOKUP(Oversikt!#REF!,Mønster!$A$4:$B$21,2))</f>
        <v/>
      </c>
      <c r="L325" s="133">
        <f>IF(B325="",,IF(Dommere!$C$12&gt;4,ROUND(SUM(E325:K325)-P325-Q325,1)/(Dommere!$C$12-2),(SUM(E325:K325)/Dommere!$C$12)))</f>
        <v>0</v>
      </c>
      <c r="M325" s="56">
        <f t="shared" si="48"/>
        <v>0</v>
      </c>
      <c r="P325" s="19">
        <f t="shared" si="49"/>
        <v>0</v>
      </c>
      <c r="Q325" s="19">
        <f t="shared" si="50"/>
        <v>0</v>
      </c>
      <c r="R325" s="19">
        <f t="shared" si="51"/>
        <v>0</v>
      </c>
    </row>
    <row r="326" spans="1:18" x14ac:dyDescent="0.2">
      <c r="A326" s="20">
        <f>+Oversikt!A326</f>
        <v>8</v>
      </c>
      <c r="B326" s="16" t="str">
        <f>IF(O$289&lt;6,"",Oversikt!B326)</f>
        <v/>
      </c>
      <c r="C326" s="16" t="str">
        <f>IF(Oversikt!E326="","",Oversikt!E326)</f>
        <v/>
      </c>
      <c r="D326" s="17" t="str">
        <f>IF(Oversikt!B326="","",VLOOKUP(Oversikt!#REF!,Mønster!$A$4:$B$21,2))</f>
        <v/>
      </c>
      <c r="L326" s="133">
        <f>IF(B326="",,IF(Dommere!$C$12&gt;4,ROUND(SUM(E326:K326)-P326-Q326,1)/(Dommere!$C$12-2),(SUM(E326:K326)/Dommere!$C$12)))</f>
        <v>0</v>
      </c>
      <c r="M326" s="56">
        <f t="shared" si="48"/>
        <v>0</v>
      </c>
      <c r="P326" s="19">
        <f t="shared" si="49"/>
        <v>0</v>
      </c>
      <c r="Q326" s="19">
        <f t="shared" si="50"/>
        <v>0</v>
      </c>
      <c r="R326" s="19">
        <f t="shared" si="51"/>
        <v>0</v>
      </c>
    </row>
    <row r="327" spans="1:18" x14ac:dyDescent="0.2">
      <c r="A327" s="20">
        <f>+Oversikt!A327</f>
        <v>9</v>
      </c>
      <c r="B327" s="16" t="str">
        <f>IF(O$289&lt;6,"",Oversikt!B327)</f>
        <v/>
      </c>
      <c r="C327" s="16" t="str">
        <f>IF(Oversikt!E327="","",Oversikt!E327)</f>
        <v/>
      </c>
      <c r="D327" s="17" t="str">
        <f>IF(Oversikt!B327="","",VLOOKUP(Oversikt!#REF!,Mønster!$A$4:$B$21,2))</f>
        <v/>
      </c>
      <c r="L327" s="133">
        <f>IF(B327="",,IF(Dommere!$C$12&gt;4,ROUND(SUM(E327:K327)-P327-Q327,1)/(Dommere!$C$12-2),(SUM(E327:K327)/Dommere!$C$12)))</f>
        <v>0</v>
      </c>
      <c r="M327" s="56">
        <f t="shared" si="48"/>
        <v>0</v>
      </c>
      <c r="P327" s="19">
        <f t="shared" si="49"/>
        <v>0</v>
      </c>
      <c r="Q327" s="19">
        <f t="shared" si="50"/>
        <v>0</v>
      </c>
      <c r="R327" s="19">
        <f t="shared" si="51"/>
        <v>0</v>
      </c>
    </row>
    <row r="328" spans="1:18" x14ac:dyDescent="0.2">
      <c r="A328" s="20">
        <f>+Oversikt!A328</f>
        <v>10</v>
      </c>
      <c r="B328" s="16" t="str">
        <f>IF(O$289&lt;6,"",Oversikt!B328)</f>
        <v/>
      </c>
      <c r="C328" s="16" t="str">
        <f>IF(Oversikt!E328="","",Oversikt!E328)</f>
        <v/>
      </c>
      <c r="D328" s="17" t="str">
        <f>IF(Oversikt!B328="","",VLOOKUP(Oversikt!#REF!,Mønster!$A$4:$B$21,2))</f>
        <v/>
      </c>
      <c r="L328" s="133">
        <f>IF(B328="",,IF(Dommere!$C$12&gt;4,ROUND(SUM(E328:K328)-P328-Q328,1)/(Dommere!$C$12-2),(SUM(E328:K328)/Dommere!$C$12)))</f>
        <v>0</v>
      </c>
      <c r="M328" s="56">
        <f t="shared" si="48"/>
        <v>0</v>
      </c>
      <c r="P328" s="19">
        <f t="shared" si="49"/>
        <v>0</v>
      </c>
      <c r="Q328" s="19">
        <f t="shared" si="50"/>
        <v>0</v>
      </c>
      <c r="R328" s="19">
        <f t="shared" si="51"/>
        <v>0</v>
      </c>
    </row>
    <row r="329" spans="1:18" x14ac:dyDescent="0.2">
      <c r="A329" s="20">
        <f>+Oversikt!A329</f>
        <v>11</v>
      </c>
      <c r="B329" s="16" t="str">
        <f>IF(O$289&lt;6,"",Oversikt!B329)</f>
        <v/>
      </c>
      <c r="C329" s="16" t="str">
        <f>IF(Oversikt!E329="","",Oversikt!E329)</f>
        <v/>
      </c>
      <c r="D329" s="17" t="str">
        <f>IF(Oversikt!B329="","",VLOOKUP(Oversikt!#REF!,Mønster!$A$4:$B$21,2))</f>
        <v/>
      </c>
      <c r="L329" s="133">
        <f>IF(B329="",,IF(Dommere!$C$12&gt;4,ROUND(SUM(E329:K329)-P329-Q329,1)/(Dommere!$C$12-2),(SUM(E329:K329)/Dommere!$C$12)))</f>
        <v>0</v>
      </c>
      <c r="M329" s="56">
        <f t="shared" si="48"/>
        <v>0</v>
      </c>
      <c r="P329" s="19">
        <f t="shared" si="49"/>
        <v>0</v>
      </c>
      <c r="Q329" s="19">
        <f t="shared" si="50"/>
        <v>0</v>
      </c>
      <c r="R329" s="19">
        <f t="shared" si="51"/>
        <v>0</v>
      </c>
    </row>
    <row r="330" spans="1:18" x14ac:dyDescent="0.2">
      <c r="A330" s="20">
        <f>+Oversikt!A330</f>
        <v>12</v>
      </c>
      <c r="B330" s="16" t="str">
        <f>IF(O$289&lt;6,"",Oversikt!B330)</f>
        <v/>
      </c>
      <c r="C330" s="16" t="str">
        <f>IF(Oversikt!E330="","",Oversikt!E330)</f>
        <v/>
      </c>
      <c r="D330" s="17" t="str">
        <f>IF(Oversikt!B330="","",VLOOKUP(Oversikt!#REF!,Mønster!$A$4:$B$21,2))</f>
        <v/>
      </c>
      <c r="L330" s="133">
        <f>IF(B330="",,IF(Dommere!$C$12&gt;4,ROUND(SUM(E330:K330)-P330-Q330,1)/(Dommere!$C$12-2),(SUM(E330:K330)/Dommere!$C$12)))</f>
        <v>0</v>
      </c>
      <c r="M330" s="56">
        <f t="shared" si="48"/>
        <v>0</v>
      </c>
      <c r="P330" s="19">
        <f t="shared" si="49"/>
        <v>0</v>
      </c>
      <c r="Q330" s="19">
        <f t="shared" si="50"/>
        <v>0</v>
      </c>
      <c r="R330" s="19">
        <f t="shared" si="51"/>
        <v>0</v>
      </c>
    </row>
    <row r="331" spans="1:18" x14ac:dyDescent="0.2">
      <c r="A331" s="20">
        <f>+Oversikt!A331</f>
        <v>13</v>
      </c>
      <c r="B331" s="16" t="str">
        <f>IF(O$289&lt;6,"",Oversikt!B331)</f>
        <v/>
      </c>
      <c r="C331" s="16" t="str">
        <f>IF(Oversikt!E331="","",Oversikt!E331)</f>
        <v/>
      </c>
      <c r="D331" s="17" t="str">
        <f>IF(Oversikt!B331="","",VLOOKUP(Oversikt!#REF!,Mønster!$A$4:$B$21,2))</f>
        <v/>
      </c>
      <c r="L331" s="133">
        <f>IF(B331="",,IF(Dommere!$C$12&gt;4,ROUND(SUM(E331:K331)-P331-Q331,1)/(Dommere!$C$12-2),(SUM(E331:K331)/Dommere!$C$12)))</f>
        <v>0</v>
      </c>
      <c r="M331" s="56">
        <f t="shared" si="48"/>
        <v>0</v>
      </c>
      <c r="P331" s="19">
        <f t="shared" si="49"/>
        <v>0</v>
      </c>
      <c r="Q331" s="19">
        <f t="shared" si="50"/>
        <v>0</v>
      </c>
      <c r="R331" s="19">
        <f t="shared" si="51"/>
        <v>0</v>
      </c>
    </row>
    <row r="332" spans="1:18" x14ac:dyDescent="0.2">
      <c r="A332" s="20">
        <f>+Oversikt!A332</f>
        <v>14</v>
      </c>
      <c r="B332" s="16" t="str">
        <f>IF(O$289&lt;6,"",Oversikt!B332)</f>
        <v/>
      </c>
      <c r="C332" s="16" t="str">
        <f>IF(Oversikt!E332="","",Oversikt!E332)</f>
        <v/>
      </c>
      <c r="D332" s="17" t="str">
        <f>IF(Oversikt!B332="","",VLOOKUP(Oversikt!#REF!,Mønster!$A$4:$B$21,2))</f>
        <v/>
      </c>
      <c r="L332" s="133">
        <f>IF(B332="",,IF(Dommere!$C$12&gt;4,ROUND(SUM(E332:K332)-P332-Q332,1)/(Dommere!$C$12-2),(SUM(E332:K332)/Dommere!$C$12)))</f>
        <v>0</v>
      </c>
      <c r="M332" s="56">
        <f t="shared" si="48"/>
        <v>0</v>
      </c>
      <c r="P332" s="19">
        <f t="shared" si="49"/>
        <v>0</v>
      </c>
      <c r="Q332" s="19">
        <f t="shared" si="50"/>
        <v>0</v>
      </c>
      <c r="R332" s="19">
        <f t="shared" si="51"/>
        <v>0</v>
      </c>
    </row>
    <row r="333" spans="1:18" x14ac:dyDescent="0.2">
      <c r="A333" s="20">
        <f>+Oversikt!A333</f>
        <v>15</v>
      </c>
      <c r="B333" s="16" t="str">
        <f>IF(O$289&lt;6,"",Oversikt!B333)</f>
        <v/>
      </c>
      <c r="C333" s="16" t="str">
        <f>IF(Oversikt!E333="","",Oversikt!E333)</f>
        <v/>
      </c>
      <c r="D333" s="17" t="str">
        <f>IF(Oversikt!B333="","",VLOOKUP(Oversikt!#REF!,Mønster!$A$4:$B$21,2))</f>
        <v/>
      </c>
      <c r="L333" s="133">
        <f>IF(B333="",,IF(Dommere!$C$12&gt;4,ROUND(SUM(E333:K333)-P333-Q333,1)/(Dommere!$C$12-2),(SUM(E333:K333)/Dommere!$C$12)))</f>
        <v>0</v>
      </c>
      <c r="M333" s="56">
        <f t="shared" si="48"/>
        <v>0</v>
      </c>
      <c r="P333" s="19">
        <f t="shared" si="49"/>
        <v>0</v>
      </c>
      <c r="Q333" s="19">
        <f t="shared" si="50"/>
        <v>0</v>
      </c>
      <c r="R333" s="19">
        <f t="shared" si="51"/>
        <v>0</v>
      </c>
    </row>
    <row r="334" spans="1:18" x14ac:dyDescent="0.2">
      <c r="A334" s="20">
        <f>+Oversikt!A334</f>
        <v>16</v>
      </c>
      <c r="B334" s="16" t="str">
        <f>IF(O$289&lt;6,"",Oversikt!B334)</f>
        <v/>
      </c>
      <c r="C334" s="16" t="str">
        <f>IF(Oversikt!E334="","",Oversikt!E334)</f>
        <v/>
      </c>
      <c r="D334" s="17" t="str">
        <f>IF(Oversikt!B334="","",VLOOKUP(Oversikt!#REF!,Mønster!$A$4:$B$21,2))</f>
        <v/>
      </c>
      <c r="L334" s="133">
        <f>IF(B334="",,IF(Dommere!$C$12&gt;4,ROUND(SUM(E334:K334)-P334-Q334,1)/(Dommere!$C$12-2),(SUM(E334:K334)/Dommere!$C$12)))</f>
        <v>0</v>
      </c>
      <c r="M334" s="56">
        <f t="shared" si="48"/>
        <v>0</v>
      </c>
      <c r="P334" s="19">
        <f t="shared" si="49"/>
        <v>0</v>
      </c>
      <c r="Q334" s="19">
        <f t="shared" si="50"/>
        <v>0</v>
      </c>
      <c r="R334" s="19">
        <f t="shared" si="51"/>
        <v>0</v>
      </c>
    </row>
    <row r="335" spans="1:18" x14ac:dyDescent="0.2">
      <c r="A335" s="20">
        <f>+Oversikt!A335</f>
        <v>17</v>
      </c>
      <c r="B335" s="16" t="str">
        <f>IF(O$289&lt;6,"",Oversikt!B335)</f>
        <v/>
      </c>
      <c r="C335" s="16" t="str">
        <f>IF(Oversikt!E335="","",Oversikt!E335)</f>
        <v/>
      </c>
      <c r="D335" s="17" t="str">
        <f>IF(Oversikt!B335="","",VLOOKUP(Oversikt!#REF!,Mønster!$A$4:$B$21,2))</f>
        <v/>
      </c>
      <c r="L335" s="133">
        <f>IF(B335="",,IF(Dommere!$C$12&gt;4,ROUND(SUM(E335:K335)-P335-Q335,1)/(Dommere!$C$12-2),(SUM(E335:K335)/Dommere!$C$12)))</f>
        <v>0</v>
      </c>
      <c r="M335" s="56">
        <f t="shared" si="48"/>
        <v>0</v>
      </c>
      <c r="P335" s="19">
        <f t="shared" si="49"/>
        <v>0</v>
      </c>
      <c r="Q335" s="19">
        <f t="shared" si="50"/>
        <v>0</v>
      </c>
      <c r="R335" s="19">
        <f t="shared" si="51"/>
        <v>0</v>
      </c>
    </row>
    <row r="336" spans="1:18" x14ac:dyDescent="0.2">
      <c r="A336" s="20">
        <f>+Oversikt!A336</f>
        <v>18</v>
      </c>
      <c r="B336" s="16" t="str">
        <f>IF(O$289&lt;6,"",Oversikt!B336)</f>
        <v/>
      </c>
      <c r="C336" s="16" t="str">
        <f>IF(Oversikt!E336="","",Oversikt!E336)</f>
        <v/>
      </c>
      <c r="D336" s="17" t="str">
        <f>IF(Oversikt!B336="","",VLOOKUP(Oversikt!#REF!,Mønster!$A$4:$B$21,2))</f>
        <v/>
      </c>
      <c r="L336" s="133">
        <f>IF(B336="",,IF(Dommere!$C$12&gt;4,ROUND(SUM(E336:K336)-P336-Q336,1)/(Dommere!$C$12-2),(SUM(E336:K336)/Dommere!$C$12)))</f>
        <v>0</v>
      </c>
      <c r="M336" s="56">
        <f t="shared" si="48"/>
        <v>0</v>
      </c>
      <c r="P336" s="19">
        <f t="shared" si="49"/>
        <v>0</v>
      </c>
      <c r="Q336" s="19">
        <f t="shared" si="50"/>
        <v>0</v>
      </c>
      <c r="R336" s="19">
        <f t="shared" si="51"/>
        <v>0</v>
      </c>
    </row>
    <row r="337" spans="1:18" x14ac:dyDescent="0.2">
      <c r="A337" s="20">
        <f>+Oversikt!A337</f>
        <v>19</v>
      </c>
      <c r="B337" s="16" t="str">
        <f>IF(O$289&lt;6,"",Oversikt!B337)</f>
        <v/>
      </c>
      <c r="C337" s="16" t="str">
        <f>IF(Oversikt!E337="","",Oversikt!E337)</f>
        <v/>
      </c>
      <c r="D337" s="17" t="str">
        <f>IF(Oversikt!B337="","",VLOOKUP(Oversikt!#REF!,Mønster!$A$4:$B$21,2))</f>
        <v/>
      </c>
      <c r="L337" s="133">
        <f>IF(B337="",,IF(Dommere!$C$12&gt;4,ROUND(SUM(E337:K337)-P337-Q337,1)/(Dommere!$C$12-2),(SUM(E337:K337)/Dommere!$C$12)))</f>
        <v>0</v>
      </c>
      <c r="M337" s="56">
        <f t="shared" si="48"/>
        <v>0</v>
      </c>
      <c r="P337" s="19">
        <f t="shared" si="49"/>
        <v>0</v>
      </c>
      <c r="Q337" s="19">
        <f t="shared" si="50"/>
        <v>0</v>
      </c>
      <c r="R337" s="19">
        <f t="shared" si="51"/>
        <v>0</v>
      </c>
    </row>
    <row r="338" spans="1:18" x14ac:dyDescent="0.2">
      <c r="A338" s="20">
        <f>+Oversikt!A338</f>
        <v>20</v>
      </c>
      <c r="B338" s="16" t="str">
        <f>IF(O$289&lt;6,"",Oversikt!B338)</f>
        <v/>
      </c>
      <c r="C338" s="16" t="str">
        <f>IF(Oversikt!E338="","",Oversikt!E338)</f>
        <v/>
      </c>
      <c r="D338" s="17" t="str">
        <f>IF(Oversikt!B338="","",VLOOKUP(Oversikt!#REF!,Mønster!$A$4:$B$21,2))</f>
        <v/>
      </c>
      <c r="L338" s="133">
        <f>IF(B338="",,IF(Dommere!$C$12&gt;4,ROUND(SUM(E338:K338)-P338-Q338,1)/(Dommere!$C$12-2),(SUM(E338:K338)/Dommere!$C$12)))</f>
        <v>0</v>
      </c>
      <c r="M338" s="56">
        <f t="shared" si="48"/>
        <v>0</v>
      </c>
      <c r="P338" s="19">
        <f t="shared" si="49"/>
        <v>0</v>
      </c>
      <c r="Q338" s="19">
        <f t="shared" si="50"/>
        <v>0</v>
      </c>
      <c r="R338" s="19">
        <f t="shared" si="51"/>
        <v>0</v>
      </c>
    </row>
    <row r="339" spans="1:18" x14ac:dyDescent="0.2">
      <c r="A339" s="20">
        <f>+Oversikt!A339</f>
        <v>21</v>
      </c>
      <c r="B339" s="16" t="str">
        <f>IF(O$289&lt;6,"",Oversikt!B339)</f>
        <v/>
      </c>
      <c r="C339" s="16" t="str">
        <f>IF(Oversikt!E339="","",Oversikt!E339)</f>
        <v/>
      </c>
      <c r="D339" s="17" t="str">
        <f>IF(Oversikt!B339="","",VLOOKUP(Oversikt!#REF!,Mønster!$A$4:$B$21,2))</f>
        <v/>
      </c>
      <c r="L339" s="133">
        <f>IF(B339="",,IF(Dommere!$C$12&gt;4,ROUND(SUM(E339:K339)-P339-Q339,1)/(Dommere!$C$12-2),(SUM(E339:K339)/Dommere!$C$12)))</f>
        <v>0</v>
      </c>
      <c r="M339" s="56">
        <f t="shared" si="48"/>
        <v>0</v>
      </c>
      <c r="P339" s="19">
        <f t="shared" si="49"/>
        <v>0</v>
      </c>
      <c r="Q339" s="19">
        <f t="shared" si="50"/>
        <v>0</v>
      </c>
      <c r="R339" s="19">
        <f t="shared" si="51"/>
        <v>0</v>
      </c>
    </row>
    <row r="340" spans="1:18" x14ac:dyDescent="0.2">
      <c r="A340" s="20">
        <f>+Oversikt!A340</f>
        <v>22</v>
      </c>
      <c r="B340" s="16" t="str">
        <f>IF(O$289&lt;6,"",Oversikt!B340)</f>
        <v/>
      </c>
      <c r="C340" s="16" t="str">
        <f>IF(Oversikt!E340="","",Oversikt!E340)</f>
        <v/>
      </c>
      <c r="D340" s="17" t="str">
        <f>IF(Oversikt!B340="","",VLOOKUP(Oversikt!#REF!,Mønster!$A$4:$B$21,2))</f>
        <v/>
      </c>
      <c r="L340" s="133">
        <f>IF(B340="",,IF(Dommere!$C$12&gt;4,ROUND(SUM(E340:K340)-P340-Q340,1)/(Dommere!$C$12-2),(SUM(E340:K340)/Dommere!$C$12)))</f>
        <v>0</v>
      </c>
      <c r="M340" s="56">
        <f t="shared" si="48"/>
        <v>0</v>
      </c>
      <c r="P340" s="19">
        <f t="shared" si="49"/>
        <v>0</v>
      </c>
      <c r="Q340" s="19">
        <f t="shared" si="50"/>
        <v>0</v>
      </c>
      <c r="R340" s="19">
        <f t="shared" si="51"/>
        <v>0</v>
      </c>
    </row>
    <row r="341" spans="1:18" x14ac:dyDescent="0.2">
      <c r="A341" s="20">
        <f>+Oversikt!A341</f>
        <v>23</v>
      </c>
      <c r="B341" s="16" t="str">
        <f>IF(O$289&lt;6,"",Oversikt!B341)</f>
        <v/>
      </c>
      <c r="C341" s="16" t="str">
        <f>IF(Oversikt!E341="","",Oversikt!E341)</f>
        <v/>
      </c>
      <c r="D341" s="17" t="str">
        <f>IF(Oversikt!B341="","",VLOOKUP(Oversikt!#REF!,Mønster!$A$4:$B$21,2))</f>
        <v/>
      </c>
      <c r="L341" s="133">
        <f>IF(B341="",,IF(Dommere!$C$12&gt;4,ROUND(SUM(E341:K341)-P341-Q341,1)/(Dommere!$C$12-2),(SUM(E341:K341)/Dommere!$C$12)))</f>
        <v>0</v>
      </c>
      <c r="M341" s="56">
        <f t="shared" si="48"/>
        <v>0</v>
      </c>
      <c r="P341" s="19">
        <f t="shared" si="49"/>
        <v>0</v>
      </c>
      <c r="Q341" s="19">
        <f t="shared" si="50"/>
        <v>0</v>
      </c>
      <c r="R341" s="19">
        <f t="shared" si="51"/>
        <v>0</v>
      </c>
    </row>
    <row r="342" spans="1:18" x14ac:dyDescent="0.2">
      <c r="A342" s="20">
        <f>+Oversikt!A342</f>
        <v>24</v>
      </c>
      <c r="B342" s="16" t="str">
        <f>IF(O$289&lt;6,"",Oversikt!B342)</f>
        <v/>
      </c>
      <c r="C342" s="16" t="str">
        <f>IF(Oversikt!E342="","",Oversikt!E342)</f>
        <v/>
      </c>
      <c r="D342" s="17" t="str">
        <f>IF(Oversikt!B342="","",VLOOKUP(Oversikt!#REF!,Mønster!$A$4:$B$21,2))</f>
        <v/>
      </c>
      <c r="L342" s="133">
        <f>IF(B342="",,IF(Dommere!$C$12&gt;4,ROUND(SUM(E342:K342)-P342-Q342,1)/(Dommere!$C$12-2),(SUM(E342:K342)/Dommere!$C$12)))</f>
        <v>0</v>
      </c>
      <c r="M342" s="56">
        <f t="shared" si="48"/>
        <v>0</v>
      </c>
      <c r="P342" s="19">
        <f t="shared" si="49"/>
        <v>0</v>
      </c>
      <c r="Q342" s="19">
        <f t="shared" si="50"/>
        <v>0</v>
      </c>
      <c r="R342" s="19">
        <f t="shared" si="51"/>
        <v>0</v>
      </c>
    </row>
    <row r="343" spans="1:18" x14ac:dyDescent="0.2">
      <c r="A343" s="20">
        <f>+Oversikt!A343</f>
        <v>25</v>
      </c>
      <c r="B343" s="16" t="str">
        <f>IF(O$289&lt;6,"",Oversikt!B343)</f>
        <v/>
      </c>
      <c r="C343" s="16" t="str">
        <f>IF(Oversikt!E343="","",Oversikt!E343)</f>
        <v/>
      </c>
      <c r="D343" s="17" t="str">
        <f>IF(Oversikt!B343="","",VLOOKUP(Oversikt!#REF!,Mønster!$A$4:$B$21,2))</f>
        <v/>
      </c>
      <c r="L343" s="133">
        <f>IF(B343="",,IF(Dommere!$C$12&gt;4,ROUND(SUM(E343:K343)-P343-Q343,1)/(Dommere!$C$12-2),(SUM(E343:K343)/Dommere!$C$12)))</f>
        <v>0</v>
      </c>
      <c r="M343" s="56">
        <f t="shared" si="48"/>
        <v>0</v>
      </c>
      <c r="P343" s="19">
        <f t="shared" si="49"/>
        <v>0</v>
      </c>
      <c r="Q343" s="19">
        <f t="shared" si="50"/>
        <v>0</v>
      </c>
      <c r="R343" s="19">
        <f t="shared" si="51"/>
        <v>0</v>
      </c>
    </row>
    <row r="344" spans="1:18" x14ac:dyDescent="0.2">
      <c r="A344" s="20">
        <f>+Oversikt!A344</f>
        <v>0</v>
      </c>
      <c r="B344" s="16">
        <f>IF(O$289&lt;6,"",Oversikt!B344)</f>
        <v>0</v>
      </c>
      <c r="C344" s="16" t="str">
        <f>IF(Oversikt!E344="","",Oversikt!E344)</f>
        <v/>
      </c>
      <c r="D344" s="17" t="str">
        <f>IF(Oversikt!B344="","",VLOOKUP(Oversikt!#REF!,Mønster!$A$4:$B$21,2))</f>
        <v/>
      </c>
      <c r="L344" s="133">
        <f>IF(B344="",,IF(Dommere!$C$12&gt;4,ROUND(SUM(E344:K344)-P344-Q344,1)/(Dommere!$C$12-2),(SUM(E344:K344)/Dommere!$C$12)))</f>
        <v>0</v>
      </c>
      <c r="M344" s="56">
        <f t="shared" si="48"/>
        <v>0</v>
      </c>
      <c r="P344" s="19">
        <f t="shared" si="49"/>
        <v>0</v>
      </c>
      <c r="Q344" s="19">
        <f t="shared" si="50"/>
        <v>0</v>
      </c>
      <c r="R344" s="19">
        <f t="shared" si="51"/>
        <v>0</v>
      </c>
    </row>
    <row r="345" spans="1:18" x14ac:dyDescent="0.2">
      <c r="A345" s="20">
        <f>+Oversikt!A345</f>
        <v>0</v>
      </c>
      <c r="B345" s="16">
        <f>IF(O$289&lt;6,"",Oversikt!B345)</f>
        <v>0</v>
      </c>
      <c r="C345" s="16" t="str">
        <f>IF(Oversikt!E345="","",Oversikt!E345)</f>
        <v/>
      </c>
      <c r="D345" s="17" t="str">
        <f>IF(Oversikt!B345="","",VLOOKUP(Oversikt!#REF!,Mønster!$A$4:$B$21,2))</f>
        <v/>
      </c>
      <c r="L345" s="133">
        <f>IF(B345="",,IF(Dommere!$C$12&gt;4,ROUND(SUM(E345:K345)-P345-Q345,1)/(Dommere!$C$12-2),(SUM(E345:K345)/Dommere!$C$12)))</f>
        <v>0</v>
      </c>
      <c r="M345" s="56">
        <f t="shared" si="48"/>
        <v>0</v>
      </c>
      <c r="P345" s="19">
        <f t="shared" si="49"/>
        <v>0</v>
      </c>
      <c r="Q345" s="19">
        <f t="shared" si="50"/>
        <v>0</v>
      </c>
      <c r="R345" s="19">
        <f t="shared" si="51"/>
        <v>0</v>
      </c>
    </row>
    <row r="346" spans="1:18" x14ac:dyDescent="0.2">
      <c r="A346" s="20">
        <f>+Oversikt!A346</f>
        <v>0</v>
      </c>
      <c r="B346" s="16">
        <f>IF(O$289&lt;6,"",Oversikt!B346)</f>
        <v>0</v>
      </c>
      <c r="C346" s="16" t="str">
        <f>IF(Oversikt!E346="","",Oversikt!E346)</f>
        <v/>
      </c>
      <c r="D346" s="17" t="str">
        <f>IF(Oversikt!B346="","",VLOOKUP(Oversikt!#REF!,Mønster!$A$4:$B$21,2))</f>
        <v/>
      </c>
      <c r="L346" s="133">
        <f>IF(B346="",,IF(Dommere!$C$12&gt;4,ROUND(SUM(E346:K346)-P346-Q346,1)/(Dommere!$C$12-2),(SUM(E346:K346)/Dommere!$C$12)))</f>
        <v>0</v>
      </c>
      <c r="M346" s="56">
        <f t="shared" si="48"/>
        <v>0</v>
      </c>
      <c r="P346" s="19">
        <f t="shared" si="49"/>
        <v>0</v>
      </c>
      <c r="Q346" s="19">
        <f t="shared" si="50"/>
        <v>0</v>
      </c>
      <c r="R346" s="19">
        <f t="shared" si="51"/>
        <v>0</v>
      </c>
    </row>
    <row r="347" spans="1:18" x14ac:dyDescent="0.2">
      <c r="A347" s="119" t="str">
        <f>+Oversikt!A347</f>
        <v>Klasse 240- Junior - dangraderte kvinner</v>
      </c>
      <c r="C347" s="16" t="str">
        <f>IF(Oversikt!E347="","",Oversikt!E347)</f>
        <v/>
      </c>
      <c r="D347" s="17" t="str">
        <f>IF(Oversikt!B347="","",VLOOKUP(Oversikt!#REF!,Mønster!$A$4:$B$21,2))</f>
        <v/>
      </c>
      <c r="L347" s="133">
        <f>IF(B347="",,IF(Dommere!$C$12&gt;4,ROUND(SUM(E347:K347)-P347-Q347,1)/(Dommere!$C$12-2),(SUM(E347:K347)/Dommere!$C$12)))</f>
        <v>0</v>
      </c>
      <c r="M347" s="56">
        <f t="shared" si="48"/>
        <v>0</v>
      </c>
      <c r="P347" s="19">
        <f t="shared" si="49"/>
        <v>0</v>
      </c>
      <c r="Q347" s="19">
        <f t="shared" si="50"/>
        <v>0</v>
      </c>
      <c r="R347" s="19">
        <f t="shared" si="51"/>
        <v>0</v>
      </c>
    </row>
    <row r="348" spans="1:18" x14ac:dyDescent="0.2">
      <c r="A348" s="20">
        <f>+Oversikt!A348</f>
        <v>1</v>
      </c>
      <c r="B348" s="16" t="str">
        <f>IF(O$289&lt;6,"",Oversikt!B348)</f>
        <v>Nikoline Rui</v>
      </c>
      <c r="C348" s="16" t="str">
        <f>IF(Oversikt!E348="","",Oversikt!E348)</f>
        <v>Hamar Taekwondo Klubb</v>
      </c>
      <c r="D348" s="17" t="e">
        <f>IF(Oversikt!B348="","",VLOOKUP(Oversikt!#REF!,Mønster!$A$4:$B$21,2))</f>
        <v>#REF!</v>
      </c>
      <c r="L348" s="133">
        <f>IF(B348="",,IF(Dommere!$C$12&gt;4,ROUND(SUM(E348:K348)-P348-Q348,1)/(Dommere!$C$12-2),(SUM(E348:K348)/Dommere!$C$12)))</f>
        <v>0</v>
      </c>
      <c r="M348" s="56">
        <f t="shared" si="48"/>
        <v>0</v>
      </c>
      <c r="N348" s="33" t="s">
        <v>57</v>
      </c>
      <c r="P348" s="19">
        <f t="shared" si="49"/>
        <v>0</v>
      </c>
      <c r="Q348" s="19">
        <f t="shared" si="50"/>
        <v>0</v>
      </c>
      <c r="R348" s="19">
        <f t="shared" si="51"/>
        <v>0</v>
      </c>
    </row>
    <row r="349" spans="1:18" x14ac:dyDescent="0.2">
      <c r="A349" s="20">
        <f>+Oversikt!A349</f>
        <v>2</v>
      </c>
      <c r="B349" s="16" t="str">
        <f>IF(O$289&lt;6,"",Oversikt!B349)</f>
        <v>Sonja Amelia Jensen</v>
      </c>
      <c r="C349" s="16" t="str">
        <f>IF(Oversikt!E349="","",Oversikt!E349)</f>
        <v>Mudo</v>
      </c>
      <c r="D349" s="17" t="e">
        <f>IF(Oversikt!B349="","",VLOOKUP(Oversikt!#REF!,Mønster!$A$4:$B$21,2))</f>
        <v>#REF!</v>
      </c>
      <c r="L349" s="133">
        <f>IF(B349="",,IF(Dommere!$C$12&gt;4,ROUND(SUM(E349:K349)-P349-Q349,1)/(Dommere!$C$12-2),(SUM(E349:K349)/Dommere!$C$12)))</f>
        <v>0</v>
      </c>
      <c r="M349" s="56">
        <f t="shared" si="48"/>
        <v>0</v>
      </c>
      <c r="N349" s="33" t="s">
        <v>57</v>
      </c>
      <c r="P349" s="19">
        <f t="shared" si="49"/>
        <v>0</v>
      </c>
      <c r="Q349" s="19">
        <f t="shared" si="50"/>
        <v>0</v>
      </c>
      <c r="R349" s="19">
        <f t="shared" si="51"/>
        <v>0</v>
      </c>
    </row>
    <row r="350" spans="1:18" x14ac:dyDescent="0.2">
      <c r="A350" s="20">
        <f>+Oversikt!A350</f>
        <v>3</v>
      </c>
      <c r="B350" s="16" t="str">
        <f>IF(O$289&lt;6,"",Oversikt!B350)</f>
        <v xml:space="preserve">Maren Fossum </v>
      </c>
      <c r="C350" s="16" t="str">
        <f>IF(Oversikt!E350="","",Oversikt!E350)</f>
        <v>Hwa Rang Team Drammen</v>
      </c>
      <c r="D350" s="17" t="e">
        <f>IF(Oversikt!B350="","",VLOOKUP(Oversikt!#REF!,Mønster!$A$4:$B$21,2))</f>
        <v>#REF!</v>
      </c>
      <c r="L350" s="133">
        <f>IF(B350="",,IF(Dommere!$C$12&gt;4,ROUND(SUM(E350:K350)-P350-Q350,1)/(Dommere!$C$12-2),(SUM(E350:K350)/Dommere!$C$12)))</f>
        <v>0</v>
      </c>
      <c r="M350" s="56">
        <f t="shared" si="48"/>
        <v>0</v>
      </c>
      <c r="N350" s="33" t="s">
        <v>57</v>
      </c>
      <c r="P350" s="19">
        <f t="shared" si="49"/>
        <v>0</v>
      </c>
      <c r="Q350" s="19">
        <f t="shared" si="50"/>
        <v>0</v>
      </c>
      <c r="R350" s="19">
        <f t="shared" si="51"/>
        <v>0</v>
      </c>
    </row>
    <row r="351" spans="1:18" x14ac:dyDescent="0.2">
      <c r="A351" s="20">
        <f>+Oversikt!A351</f>
        <v>4</v>
      </c>
      <c r="B351" s="16" t="str">
        <f>IF(O$289&lt;6,"",Oversikt!B351)</f>
        <v xml:space="preserve">Kine Tellnes Solvang </v>
      </c>
      <c r="C351" s="16" t="str">
        <f>IF(Oversikt!E351="","",Oversikt!E351)</f>
        <v>Keum Gang Taekwondo - St.hanshaugen</v>
      </c>
      <c r="D351" s="17" t="e">
        <f>IF(Oversikt!B351="","",VLOOKUP(Oversikt!#REF!,Mønster!$A$4:$B$21,2))</f>
        <v>#REF!</v>
      </c>
      <c r="L351" s="133">
        <f>IF(B351="",,IF(Dommere!$C$12&gt;4,ROUND(SUM(E351:K351)-P351-Q351,1)/(Dommere!$C$12-2),(SUM(E351:K351)/Dommere!$C$12)))</f>
        <v>0</v>
      </c>
      <c r="M351" s="56">
        <f t="shared" si="48"/>
        <v>0</v>
      </c>
      <c r="N351" s="33" t="s">
        <v>57</v>
      </c>
      <c r="P351" s="19">
        <f t="shared" si="49"/>
        <v>0</v>
      </c>
      <c r="Q351" s="19">
        <f t="shared" si="50"/>
        <v>0</v>
      </c>
      <c r="R351" s="19">
        <f t="shared" si="51"/>
        <v>0</v>
      </c>
    </row>
    <row r="352" spans="1:18" x14ac:dyDescent="0.2">
      <c r="A352" s="20">
        <f>+Oversikt!A352</f>
        <v>5</v>
      </c>
      <c r="B352" s="16" t="str">
        <f>IF(O$289&lt;6,"",Oversikt!B352)</f>
        <v xml:space="preserve">Robyn Grøndahl </v>
      </c>
      <c r="C352" s="16" t="str">
        <f>IF(Oversikt!E352="","",Oversikt!E352)</f>
        <v>Nittedal Taekwondo Klubb</v>
      </c>
      <c r="D352" s="17" t="e">
        <f>IF(Oversikt!B352="","",VLOOKUP(Oversikt!#REF!,Mønster!$A$4:$B$21,2))</f>
        <v>#REF!</v>
      </c>
      <c r="L352" s="133">
        <f>IF(B352="",,IF(Dommere!$C$12&gt;4,ROUND(SUM(E352:K352)-P352-Q352,1)/(Dommere!$C$12-2),(SUM(E352:K352)/Dommere!$C$12)))</f>
        <v>0</v>
      </c>
      <c r="M352" s="56">
        <f t="shared" si="48"/>
        <v>0</v>
      </c>
      <c r="N352" s="33" t="s">
        <v>57</v>
      </c>
      <c r="P352" s="19">
        <f t="shared" si="49"/>
        <v>0</v>
      </c>
      <c r="Q352" s="19">
        <f t="shared" si="50"/>
        <v>0</v>
      </c>
      <c r="R352" s="19">
        <f t="shared" si="51"/>
        <v>0</v>
      </c>
    </row>
    <row r="353" spans="1:18" x14ac:dyDescent="0.2">
      <c r="A353" s="20">
        <f>+Oversikt!A353</f>
        <v>6</v>
      </c>
      <c r="B353" s="16" t="str">
        <f>IF(O$289&lt;6,"",Oversikt!B353)</f>
        <v/>
      </c>
      <c r="C353" s="16" t="str">
        <f>IF(Oversikt!E353="","",Oversikt!E353)</f>
        <v/>
      </c>
      <c r="D353" s="17" t="str">
        <f>IF(Oversikt!B353="","",VLOOKUP(Oversikt!#REF!,Mønster!$A$4:$B$21,2))</f>
        <v/>
      </c>
      <c r="L353" s="133">
        <f>IF(B353="",,IF(Dommere!$C$12&gt;4,ROUND(SUM(E353:K353)-P353-Q353,1)/(Dommere!$C$12-2),(SUM(E353:K353)/Dommere!$C$12)))</f>
        <v>0</v>
      </c>
      <c r="M353" s="56">
        <f t="shared" si="48"/>
        <v>0</v>
      </c>
      <c r="P353" s="19">
        <f t="shared" si="49"/>
        <v>0</v>
      </c>
      <c r="Q353" s="19">
        <f t="shared" si="50"/>
        <v>0</v>
      </c>
      <c r="R353" s="19">
        <f t="shared" si="51"/>
        <v>0</v>
      </c>
    </row>
    <row r="354" spans="1:18" x14ac:dyDescent="0.2">
      <c r="A354" s="20">
        <f>+Oversikt!A354</f>
        <v>7</v>
      </c>
      <c r="B354" s="16" t="str">
        <f>IF(O$289&lt;6,"",Oversikt!B354)</f>
        <v/>
      </c>
      <c r="C354" s="16" t="str">
        <f>IF(Oversikt!E354="","",Oversikt!E354)</f>
        <v/>
      </c>
      <c r="D354" s="17" t="str">
        <f>IF(Oversikt!B354="","",VLOOKUP(Oversikt!#REF!,Mønster!$A$4:$B$21,2))</f>
        <v/>
      </c>
      <c r="L354" s="133">
        <f>IF(B354="",,IF(Dommere!$C$12&gt;4,ROUND(SUM(E354:K354)-P354-Q354,1)/(Dommere!$C$12-2),(SUM(E354:K354)/Dommere!$C$12)))</f>
        <v>0</v>
      </c>
      <c r="M354" s="56">
        <f t="shared" si="48"/>
        <v>0</v>
      </c>
      <c r="P354" s="19">
        <f t="shared" si="49"/>
        <v>0</v>
      </c>
      <c r="Q354" s="19">
        <f t="shared" si="50"/>
        <v>0</v>
      </c>
      <c r="R354" s="19">
        <f t="shared" si="51"/>
        <v>0</v>
      </c>
    </row>
    <row r="355" spans="1:18" x14ac:dyDescent="0.2">
      <c r="A355" s="20">
        <f>+Oversikt!A355</f>
        <v>8</v>
      </c>
      <c r="B355" s="16" t="str">
        <f>IF(O$289&lt;6,"",Oversikt!B355)</f>
        <v/>
      </c>
      <c r="C355" s="16" t="str">
        <f>IF(Oversikt!E355="","",Oversikt!E355)</f>
        <v/>
      </c>
      <c r="D355" s="17" t="str">
        <f>IF(Oversikt!B355="","",VLOOKUP(Oversikt!#REF!,Mønster!$A$4:$B$21,2))</f>
        <v/>
      </c>
      <c r="L355" s="133">
        <f>IF(B355="",,IF(Dommere!$C$12&gt;4,ROUND(SUM(E355:K355)-P355-Q355,1)/(Dommere!$C$12-2),(SUM(E355:K355)/Dommere!$C$12)))</f>
        <v>0</v>
      </c>
      <c r="M355" s="56">
        <f t="shared" si="48"/>
        <v>0</v>
      </c>
      <c r="P355" s="19">
        <f t="shared" si="49"/>
        <v>0</v>
      </c>
      <c r="Q355" s="19">
        <f t="shared" si="50"/>
        <v>0</v>
      </c>
      <c r="R355" s="19">
        <f t="shared" si="51"/>
        <v>0</v>
      </c>
    </row>
    <row r="356" spans="1:18" x14ac:dyDescent="0.2">
      <c r="A356" s="20">
        <f>+Oversikt!A356</f>
        <v>9</v>
      </c>
      <c r="B356" s="16" t="str">
        <f>IF(O$289&lt;6,"",Oversikt!B356)</f>
        <v/>
      </c>
      <c r="C356" s="16" t="str">
        <f>IF(Oversikt!E356="","",Oversikt!E356)</f>
        <v/>
      </c>
      <c r="D356" s="17" t="str">
        <f>IF(Oversikt!B356="","",VLOOKUP(Oversikt!#REF!,Mønster!$A$4:$B$21,2))</f>
        <v/>
      </c>
      <c r="L356" s="133">
        <f>IF(B356="",,IF(Dommere!$C$12&gt;4,ROUND(SUM(E356:K356)-P356-Q356,1)/(Dommere!$C$12-2),(SUM(E356:K356)/Dommere!$C$12)))</f>
        <v>0</v>
      </c>
      <c r="M356" s="56">
        <f t="shared" si="48"/>
        <v>0</v>
      </c>
      <c r="P356" s="19">
        <f t="shared" si="49"/>
        <v>0</v>
      </c>
      <c r="Q356" s="19">
        <f t="shared" si="50"/>
        <v>0</v>
      </c>
      <c r="R356" s="19">
        <f t="shared" si="51"/>
        <v>0</v>
      </c>
    </row>
    <row r="357" spans="1:18" x14ac:dyDescent="0.2">
      <c r="A357" s="20">
        <f>+Oversikt!A357</f>
        <v>10</v>
      </c>
      <c r="B357" s="16" t="str">
        <f>IF(O$289&lt;6,"",Oversikt!B357)</f>
        <v/>
      </c>
      <c r="C357" s="16" t="str">
        <f>IF(Oversikt!E357="","",Oversikt!E357)</f>
        <v/>
      </c>
      <c r="D357" s="17" t="str">
        <f>IF(Oversikt!B357="","",VLOOKUP(Oversikt!#REF!,Mønster!$A$4:$B$21,2))</f>
        <v/>
      </c>
      <c r="L357" s="133">
        <f>IF(B357="",,IF(Dommere!$C$12&gt;4,ROUND(SUM(E357:K357)-P357-Q357,1)/(Dommere!$C$12-2),(SUM(E357:K357)/Dommere!$C$12)))</f>
        <v>0</v>
      </c>
      <c r="M357" s="56">
        <f t="shared" si="48"/>
        <v>0</v>
      </c>
      <c r="P357" s="19">
        <f t="shared" si="49"/>
        <v>0</v>
      </c>
      <c r="Q357" s="19">
        <f t="shared" si="50"/>
        <v>0</v>
      </c>
      <c r="R357" s="19">
        <f t="shared" si="51"/>
        <v>0</v>
      </c>
    </row>
    <row r="358" spans="1:18" x14ac:dyDescent="0.2">
      <c r="A358" s="20">
        <f>+Oversikt!A358</f>
        <v>11</v>
      </c>
      <c r="B358" s="16" t="str">
        <f>IF(O$289&lt;6,"",Oversikt!B358)</f>
        <v/>
      </c>
      <c r="C358" s="16" t="str">
        <f>IF(Oversikt!E358="","",Oversikt!E358)</f>
        <v/>
      </c>
      <c r="D358" s="17" t="str">
        <f>IF(Oversikt!B358="","",VLOOKUP(Oversikt!#REF!,Mønster!$A$4:$B$21,2))</f>
        <v/>
      </c>
      <c r="L358" s="133">
        <f>IF(B358="",,IF(Dommere!$C$12&gt;4,ROUND(SUM(E358:K358)-P358-Q358,1)/(Dommere!$C$12-2),(SUM(E358:K358)/Dommere!$C$12)))</f>
        <v>0</v>
      </c>
      <c r="M358" s="56">
        <f t="shared" si="48"/>
        <v>0</v>
      </c>
      <c r="P358" s="19">
        <f t="shared" si="49"/>
        <v>0</v>
      </c>
      <c r="Q358" s="19">
        <f t="shared" si="50"/>
        <v>0</v>
      </c>
      <c r="R358" s="19">
        <f t="shared" si="51"/>
        <v>0</v>
      </c>
    </row>
    <row r="359" spans="1:18" x14ac:dyDescent="0.2">
      <c r="A359" s="20">
        <f>+Oversikt!A359</f>
        <v>12</v>
      </c>
      <c r="B359" s="16" t="str">
        <f>IF(O$289&lt;6,"",Oversikt!B359)</f>
        <v/>
      </c>
      <c r="C359" s="16" t="str">
        <f>IF(Oversikt!E359="","",Oversikt!E359)</f>
        <v/>
      </c>
      <c r="D359" s="17" t="str">
        <f>IF(Oversikt!B359="","",VLOOKUP(Oversikt!#REF!,Mønster!$A$4:$B$21,2))</f>
        <v/>
      </c>
      <c r="L359" s="133">
        <f>IF(B359="",,IF(Dommere!$C$12&gt;4,ROUND(SUM(E359:K359)-P359-Q359,1)/(Dommere!$C$12-2),(SUM(E359:K359)/Dommere!$C$12)))</f>
        <v>0</v>
      </c>
      <c r="M359" s="56">
        <f t="shared" si="48"/>
        <v>0</v>
      </c>
      <c r="P359" s="19">
        <f t="shared" si="49"/>
        <v>0</v>
      </c>
      <c r="Q359" s="19">
        <f t="shared" si="50"/>
        <v>0</v>
      </c>
      <c r="R359" s="19">
        <f t="shared" si="51"/>
        <v>0</v>
      </c>
    </row>
    <row r="360" spans="1:18" x14ac:dyDescent="0.2">
      <c r="A360" s="20">
        <f>+Oversikt!A360</f>
        <v>13</v>
      </c>
      <c r="B360" s="16" t="str">
        <f>IF(O$289&lt;6,"",Oversikt!B360)</f>
        <v/>
      </c>
      <c r="C360" s="16" t="str">
        <f>IF(Oversikt!E360="","",Oversikt!E360)</f>
        <v/>
      </c>
      <c r="D360" s="17" t="str">
        <f>IF(Oversikt!B360="","",VLOOKUP(Oversikt!#REF!,Mønster!$A$4:$B$21,2))</f>
        <v/>
      </c>
      <c r="L360" s="133">
        <f>IF(B360="",,IF(Dommere!$C$12&gt;4,ROUND(SUM(E360:K360)-P360-Q360,1)/(Dommere!$C$12-2),(SUM(E360:K360)/Dommere!$C$12)))</f>
        <v>0</v>
      </c>
      <c r="M360" s="56">
        <f t="shared" si="48"/>
        <v>0</v>
      </c>
      <c r="P360" s="19">
        <f t="shared" si="49"/>
        <v>0</v>
      </c>
      <c r="Q360" s="19">
        <f t="shared" si="50"/>
        <v>0</v>
      </c>
      <c r="R360" s="19">
        <f t="shared" si="51"/>
        <v>0</v>
      </c>
    </row>
    <row r="361" spans="1:18" x14ac:dyDescent="0.2">
      <c r="A361" s="20">
        <f>+Oversikt!A361</f>
        <v>14</v>
      </c>
      <c r="B361" s="16" t="str">
        <f>IF(O$289&lt;6,"",Oversikt!B361)</f>
        <v/>
      </c>
      <c r="C361" s="16" t="str">
        <f>IF(Oversikt!E361="","",Oversikt!E361)</f>
        <v/>
      </c>
      <c r="D361" s="17" t="str">
        <f>IF(Oversikt!B361="","",VLOOKUP(Oversikt!#REF!,Mønster!$A$4:$B$21,2))</f>
        <v/>
      </c>
      <c r="L361" s="133">
        <f>IF(B361="",,IF(Dommere!$C$12&gt;4,ROUND(SUM(E361:K361)-P361-Q361,1)/(Dommere!$C$12-2),(SUM(E361:K361)/Dommere!$C$12)))</f>
        <v>0</v>
      </c>
      <c r="M361" s="56">
        <f t="shared" si="48"/>
        <v>0</v>
      </c>
      <c r="P361" s="19">
        <f t="shared" si="49"/>
        <v>0</v>
      </c>
      <c r="Q361" s="19">
        <f t="shared" si="50"/>
        <v>0</v>
      </c>
      <c r="R361" s="19">
        <f t="shared" si="51"/>
        <v>0</v>
      </c>
    </row>
    <row r="362" spans="1:18" x14ac:dyDescent="0.2">
      <c r="A362" s="20">
        <f>+Oversikt!A362</f>
        <v>15</v>
      </c>
      <c r="B362" s="16" t="str">
        <f>IF(O$289&lt;6,"",Oversikt!B362)</f>
        <v/>
      </c>
      <c r="C362" s="16" t="str">
        <f>IF(Oversikt!E362="","",Oversikt!E362)</f>
        <v/>
      </c>
      <c r="D362" s="17" t="str">
        <f>IF(Oversikt!B362="","",VLOOKUP(Oversikt!#REF!,Mønster!$A$4:$B$21,2))</f>
        <v/>
      </c>
      <c r="L362" s="133">
        <f>IF(B362="",,IF(Dommere!$C$12&gt;4,ROUND(SUM(E362:K362)-P362-Q362,1)/(Dommere!$C$12-2),(SUM(E362:K362)/Dommere!$C$12)))</f>
        <v>0</v>
      </c>
      <c r="M362" s="56">
        <f t="shared" si="48"/>
        <v>0</v>
      </c>
      <c r="P362" s="19">
        <f t="shared" si="49"/>
        <v>0</v>
      </c>
      <c r="Q362" s="19">
        <f t="shared" si="50"/>
        <v>0</v>
      </c>
      <c r="R362" s="19">
        <f t="shared" si="51"/>
        <v>0</v>
      </c>
    </row>
    <row r="363" spans="1:18" x14ac:dyDescent="0.2">
      <c r="A363" s="20">
        <f>+Oversikt!A363</f>
        <v>16</v>
      </c>
      <c r="B363" s="16" t="str">
        <f>IF(O$289&lt;6,"",Oversikt!B363)</f>
        <v/>
      </c>
      <c r="C363" s="16" t="str">
        <f>IF(Oversikt!E363="","",Oversikt!E363)</f>
        <v/>
      </c>
      <c r="D363" s="17" t="str">
        <f>IF(Oversikt!B363="","",VLOOKUP(Oversikt!#REF!,Mønster!$A$4:$B$21,2))</f>
        <v/>
      </c>
      <c r="L363" s="133">
        <f>IF(B363="",,IF(Dommere!$C$12&gt;4,ROUND(SUM(E363:K363)-P363-Q363,1)/(Dommere!$C$12-2),(SUM(E363:K363)/Dommere!$C$12)))</f>
        <v>0</v>
      </c>
      <c r="M363" s="56">
        <f t="shared" si="48"/>
        <v>0</v>
      </c>
      <c r="P363" s="19">
        <f t="shared" si="49"/>
        <v>0</v>
      </c>
      <c r="Q363" s="19">
        <f t="shared" si="50"/>
        <v>0</v>
      </c>
      <c r="R363" s="19">
        <f t="shared" si="51"/>
        <v>0</v>
      </c>
    </row>
    <row r="364" spans="1:18" x14ac:dyDescent="0.2">
      <c r="A364" s="20">
        <f>+Oversikt!A364</f>
        <v>17</v>
      </c>
      <c r="B364" s="16" t="str">
        <f>IF(O$289&lt;6,"",Oversikt!B364)</f>
        <v/>
      </c>
      <c r="C364" s="16" t="str">
        <f>IF(Oversikt!E364="","",Oversikt!E364)</f>
        <v/>
      </c>
      <c r="D364" s="17" t="str">
        <f>IF(Oversikt!B364="","",VLOOKUP(Oversikt!#REF!,Mønster!$A$4:$B$21,2))</f>
        <v/>
      </c>
      <c r="L364" s="133">
        <f>IF(B364="",,IF(Dommere!$C$12&gt;4,ROUND(SUM(E364:K364)-P364-Q364,1)/(Dommere!$C$12-2),(SUM(E364:K364)/Dommere!$C$12)))</f>
        <v>0</v>
      </c>
      <c r="M364" s="56">
        <f t="shared" si="48"/>
        <v>0</v>
      </c>
      <c r="P364" s="19">
        <f t="shared" si="49"/>
        <v>0</v>
      </c>
      <c r="Q364" s="19">
        <f t="shared" si="50"/>
        <v>0</v>
      </c>
      <c r="R364" s="19">
        <f t="shared" si="51"/>
        <v>0</v>
      </c>
    </row>
    <row r="365" spans="1:18" x14ac:dyDescent="0.2">
      <c r="A365" s="20">
        <f>+Oversikt!A365</f>
        <v>18</v>
      </c>
      <c r="B365" s="16" t="str">
        <f>IF(O$289&lt;6,"",Oversikt!B365)</f>
        <v/>
      </c>
      <c r="C365" s="16" t="str">
        <f>IF(Oversikt!E365="","",Oversikt!E365)</f>
        <v/>
      </c>
      <c r="D365" s="17" t="str">
        <f>IF(Oversikt!B365="","",VLOOKUP(Oversikt!#REF!,Mønster!$A$4:$B$21,2))</f>
        <v/>
      </c>
      <c r="L365" s="133">
        <f>IF(B365="",,IF(Dommere!$C$12&gt;4,ROUND(SUM(E365:K365)-P365-Q365,1)/(Dommere!$C$12-2),(SUM(E365:K365)/Dommere!$C$12)))</f>
        <v>0</v>
      </c>
      <c r="M365" s="56">
        <f t="shared" si="48"/>
        <v>0</v>
      </c>
      <c r="P365" s="19">
        <f t="shared" si="49"/>
        <v>0</v>
      </c>
      <c r="Q365" s="19">
        <f t="shared" si="50"/>
        <v>0</v>
      </c>
      <c r="R365" s="19">
        <f t="shared" si="51"/>
        <v>0</v>
      </c>
    </row>
    <row r="366" spans="1:18" x14ac:dyDescent="0.2">
      <c r="A366" s="20">
        <f>+Oversikt!A366</f>
        <v>19</v>
      </c>
      <c r="B366" s="16" t="str">
        <f>IF(O$289&lt;6,"",Oversikt!B366)</f>
        <v/>
      </c>
      <c r="C366" s="16" t="str">
        <f>IF(Oversikt!E366="","",Oversikt!E366)</f>
        <v/>
      </c>
      <c r="D366" s="17" t="str">
        <f>IF(Oversikt!B366="","",VLOOKUP(Oversikt!#REF!,Mønster!$A$4:$B$21,2))</f>
        <v/>
      </c>
      <c r="L366" s="133">
        <f>IF(B366="",,IF(Dommere!$C$12&gt;4,ROUND(SUM(E366:K366)-P366-Q366,1)/(Dommere!$C$12-2),(SUM(E366:K366)/Dommere!$C$12)))</f>
        <v>0</v>
      </c>
      <c r="M366" s="56">
        <f t="shared" si="48"/>
        <v>0</v>
      </c>
      <c r="P366" s="19">
        <f t="shared" si="49"/>
        <v>0</v>
      </c>
      <c r="Q366" s="19">
        <f t="shared" si="50"/>
        <v>0</v>
      </c>
      <c r="R366" s="19">
        <f t="shared" si="51"/>
        <v>0</v>
      </c>
    </row>
    <row r="367" spans="1:18" x14ac:dyDescent="0.2">
      <c r="A367" s="20">
        <f>+Oversikt!A367</f>
        <v>20</v>
      </c>
      <c r="B367" s="16" t="str">
        <f>IF(O$289&lt;6,"",Oversikt!B367)</f>
        <v/>
      </c>
      <c r="C367" s="16" t="str">
        <f>IF(Oversikt!E367="","",Oversikt!E367)</f>
        <v/>
      </c>
      <c r="D367" s="17" t="str">
        <f>IF(Oversikt!B367="","",VLOOKUP(Oversikt!#REF!,Mønster!$A$4:$B$21,2))</f>
        <v/>
      </c>
      <c r="L367" s="133">
        <f>IF(B367="",,IF(Dommere!$C$12&gt;4,ROUND(SUM(E367:K367)-P367-Q367,1)/(Dommere!$C$12-2),(SUM(E367:K367)/Dommere!$C$12)))</f>
        <v>0</v>
      </c>
      <c r="M367" s="56">
        <f t="shared" si="48"/>
        <v>0</v>
      </c>
      <c r="P367" s="19">
        <f t="shared" si="49"/>
        <v>0</v>
      </c>
      <c r="Q367" s="19">
        <f t="shared" si="50"/>
        <v>0</v>
      </c>
      <c r="R367" s="19">
        <f t="shared" si="51"/>
        <v>0</v>
      </c>
    </row>
    <row r="368" spans="1:18" x14ac:dyDescent="0.2">
      <c r="A368" s="20">
        <f>+Oversikt!A368</f>
        <v>21</v>
      </c>
      <c r="B368" s="16" t="str">
        <f>IF(O$289&lt;6,"",Oversikt!B368)</f>
        <v/>
      </c>
      <c r="C368" s="16" t="str">
        <f>IF(Oversikt!E368="","",Oversikt!E368)</f>
        <v/>
      </c>
      <c r="D368" s="17" t="str">
        <f>IF(Oversikt!B368="","",VLOOKUP(Oversikt!#REF!,Mønster!$A$4:$B$21,2))</f>
        <v/>
      </c>
      <c r="L368" s="133">
        <f>IF(B368="",,IF(Dommere!$C$12&gt;4,ROUND(SUM(E368:K368)-P368-Q368,1)/(Dommere!$C$12-2),(SUM(E368:K368)/Dommere!$C$12)))</f>
        <v>0</v>
      </c>
      <c r="M368" s="56">
        <f t="shared" si="48"/>
        <v>0</v>
      </c>
      <c r="P368" s="19">
        <f t="shared" si="49"/>
        <v>0</v>
      </c>
      <c r="Q368" s="19">
        <f t="shared" si="50"/>
        <v>0</v>
      </c>
      <c r="R368" s="19">
        <f t="shared" si="51"/>
        <v>0</v>
      </c>
    </row>
    <row r="369" spans="1:18" x14ac:dyDescent="0.2">
      <c r="A369" s="20">
        <f>+Oversikt!A369</f>
        <v>22</v>
      </c>
      <c r="B369" s="16" t="str">
        <f>IF(O$289&lt;6,"",Oversikt!B369)</f>
        <v/>
      </c>
      <c r="C369" s="16" t="str">
        <f>IF(Oversikt!E369="","",Oversikt!E369)</f>
        <v/>
      </c>
      <c r="D369" s="17" t="str">
        <f>IF(Oversikt!B369="","",VLOOKUP(Oversikt!#REF!,Mønster!$A$4:$B$21,2))</f>
        <v/>
      </c>
      <c r="L369" s="133">
        <f>IF(B369="",,IF(Dommere!$C$12&gt;4,ROUND(SUM(E369:K369)-P369-Q369,1)/(Dommere!$C$12-2),(SUM(E369:K369)/Dommere!$C$12)))</f>
        <v>0</v>
      </c>
      <c r="M369" s="56">
        <f t="shared" si="48"/>
        <v>0</v>
      </c>
      <c r="P369" s="19">
        <f t="shared" si="49"/>
        <v>0</v>
      </c>
      <c r="Q369" s="19">
        <f t="shared" si="50"/>
        <v>0</v>
      </c>
      <c r="R369" s="19">
        <f t="shared" si="51"/>
        <v>0</v>
      </c>
    </row>
    <row r="370" spans="1:18" x14ac:dyDescent="0.2">
      <c r="A370" s="20">
        <f>+Oversikt!A370</f>
        <v>23</v>
      </c>
      <c r="B370" s="16" t="str">
        <f>IF(O$289&lt;6,"",Oversikt!B370)</f>
        <v/>
      </c>
      <c r="C370" s="16" t="str">
        <f>IF(Oversikt!E370="","",Oversikt!E370)</f>
        <v/>
      </c>
      <c r="D370" s="17" t="str">
        <f>IF(Oversikt!B370="","",VLOOKUP(Oversikt!#REF!,Mønster!$A$4:$B$21,2))</f>
        <v/>
      </c>
      <c r="L370" s="133">
        <f>IF(B370="",,IF(Dommere!$C$12&gt;4,ROUND(SUM(E370:K370)-P370-Q370,1)/(Dommere!$C$12-2),(SUM(E370:K370)/Dommere!$C$12)))</f>
        <v>0</v>
      </c>
      <c r="M370" s="56">
        <f t="shared" si="48"/>
        <v>0</v>
      </c>
      <c r="P370" s="19">
        <f t="shared" si="49"/>
        <v>0</v>
      </c>
      <c r="Q370" s="19">
        <f t="shared" si="50"/>
        <v>0</v>
      </c>
      <c r="R370" s="19">
        <f t="shared" si="51"/>
        <v>0</v>
      </c>
    </row>
    <row r="371" spans="1:18" x14ac:dyDescent="0.2">
      <c r="A371" s="20">
        <f>+Oversikt!A371</f>
        <v>24</v>
      </c>
      <c r="B371" s="16" t="str">
        <f>IF(O$289&lt;6,"",Oversikt!B371)</f>
        <v/>
      </c>
      <c r="C371" s="16" t="str">
        <f>IF(Oversikt!E371="","",Oversikt!E371)</f>
        <v/>
      </c>
      <c r="D371" s="17" t="str">
        <f>IF(Oversikt!B371="","",VLOOKUP(Oversikt!#REF!,Mønster!$A$4:$B$21,2))</f>
        <v/>
      </c>
      <c r="L371" s="133">
        <f>IF(B371="",,IF(Dommere!$C$12&gt;4,ROUND(SUM(E371:K371)-P371-Q371,1)/(Dommere!$C$12-2),(SUM(E371:K371)/Dommere!$C$12)))</f>
        <v>0</v>
      </c>
      <c r="M371" s="56">
        <f t="shared" si="48"/>
        <v>0</v>
      </c>
      <c r="P371" s="19">
        <f t="shared" si="49"/>
        <v>0</v>
      </c>
      <c r="Q371" s="19">
        <f t="shared" si="50"/>
        <v>0</v>
      </c>
      <c r="R371" s="19">
        <f t="shared" si="51"/>
        <v>0</v>
      </c>
    </row>
    <row r="372" spans="1:18" x14ac:dyDescent="0.2">
      <c r="A372" s="20">
        <f>+Oversikt!A372</f>
        <v>25</v>
      </c>
      <c r="B372" s="16" t="str">
        <f>IF(O$289&lt;6,"",Oversikt!B372)</f>
        <v/>
      </c>
      <c r="C372" s="16" t="str">
        <f>IF(Oversikt!E372="","",Oversikt!E372)</f>
        <v/>
      </c>
      <c r="D372" s="17" t="str">
        <f>IF(Oversikt!B372="","",VLOOKUP(Oversikt!#REF!,Mønster!$A$4:$B$21,2))</f>
        <v/>
      </c>
      <c r="L372" s="133">
        <f>IF(B372="",,IF(Dommere!$C$12&gt;4,ROUND(SUM(E372:K372)-P372-Q372,1)/(Dommere!$C$12-2),(SUM(E372:K372)/Dommere!$C$12)))</f>
        <v>0</v>
      </c>
      <c r="M372" s="56">
        <f t="shared" si="48"/>
        <v>0</v>
      </c>
      <c r="P372" s="19">
        <f t="shared" si="49"/>
        <v>0</v>
      </c>
      <c r="Q372" s="19">
        <f t="shared" si="50"/>
        <v>0</v>
      </c>
      <c r="R372" s="19">
        <f t="shared" si="51"/>
        <v>0</v>
      </c>
    </row>
    <row r="373" spans="1:18" x14ac:dyDescent="0.2">
      <c r="A373" s="20">
        <f>+Oversikt!A373</f>
        <v>0</v>
      </c>
      <c r="B373" s="16">
        <f>IF(O$289&lt;6,"",Oversikt!B373)</f>
        <v>0</v>
      </c>
      <c r="C373" s="16" t="str">
        <f>IF(Oversikt!E373="","",Oversikt!E373)</f>
        <v/>
      </c>
      <c r="D373" s="17" t="str">
        <f>IF(Oversikt!B373="","",VLOOKUP(Oversikt!#REF!,Mønster!$A$4:$B$21,2))</f>
        <v/>
      </c>
      <c r="L373" s="133">
        <f>IF(B373="",,IF(Dommere!$C$12&gt;4,ROUND(SUM(E373:K373)-P373-Q373,1)/(Dommere!$C$12-2),(SUM(E373:K373)/Dommere!$C$12)))</f>
        <v>0</v>
      </c>
      <c r="M373" s="56">
        <f t="shared" si="48"/>
        <v>0</v>
      </c>
      <c r="P373" s="19">
        <f t="shared" si="49"/>
        <v>0</v>
      </c>
      <c r="Q373" s="19">
        <f t="shared" si="50"/>
        <v>0</v>
      </c>
      <c r="R373" s="19">
        <f t="shared" si="51"/>
        <v>0</v>
      </c>
    </row>
    <row r="374" spans="1:18" x14ac:dyDescent="0.2">
      <c r="A374" s="20">
        <f>+Oversikt!A374</f>
        <v>0</v>
      </c>
      <c r="B374" s="16">
        <f>IF(O$289&lt;6,"",Oversikt!B374)</f>
        <v>0</v>
      </c>
      <c r="C374" s="16" t="str">
        <f>IF(Oversikt!E374="","",Oversikt!E374)</f>
        <v/>
      </c>
      <c r="D374" s="17" t="str">
        <f>IF(Oversikt!B374="","",VLOOKUP(Oversikt!#REF!,Mønster!$A$4:$B$21,2))</f>
        <v/>
      </c>
      <c r="L374" s="133">
        <f>IF(B374="",,IF(Dommere!$C$12&gt;4,ROUND(SUM(E374:K374)-P374-Q374,1)/(Dommere!$C$12-2),(SUM(E374:K374)/Dommere!$C$12)))</f>
        <v>0</v>
      </c>
      <c r="M374" s="56">
        <f t="shared" si="48"/>
        <v>0</v>
      </c>
      <c r="P374" s="19">
        <f t="shared" si="49"/>
        <v>0</v>
      </c>
      <c r="Q374" s="19">
        <f t="shared" si="50"/>
        <v>0</v>
      </c>
      <c r="R374" s="19">
        <f t="shared" si="51"/>
        <v>0</v>
      </c>
    </row>
    <row r="375" spans="1:18" x14ac:dyDescent="0.2">
      <c r="A375" s="20" t="str">
        <f>+Oversikt!A375</f>
        <v>Klasse Synkron</v>
      </c>
      <c r="B375" s="16">
        <f>IF(O$289&lt;6,"",Oversikt!B375)</f>
        <v>0</v>
      </c>
      <c r="C375" s="16" t="str">
        <f>IF(Oversikt!E375="","",Oversikt!E375)</f>
        <v/>
      </c>
      <c r="D375" s="17" t="str">
        <f>IF(Oversikt!B375="","",VLOOKUP(Oversikt!#REF!,Mønster!$A$4:$B$21,2))</f>
        <v/>
      </c>
      <c r="L375" s="133">
        <f>IF(B375="",,IF(Dommere!$C$12&gt;4,ROUND(SUM(E375:K375)-P375-Q375,1)/(Dommere!$C$12-2),(SUM(E375:K375)/Dommere!$C$12)))</f>
        <v>0</v>
      </c>
      <c r="M375" s="56">
        <f t="shared" si="48"/>
        <v>0</v>
      </c>
      <c r="P375" s="19">
        <f t="shared" si="49"/>
        <v>0</v>
      </c>
      <c r="Q375" s="19">
        <f t="shared" si="50"/>
        <v>0</v>
      </c>
      <c r="R375" s="19">
        <f t="shared" si="51"/>
        <v>0</v>
      </c>
    </row>
    <row r="376" spans="1:18" x14ac:dyDescent="0.2">
      <c r="A376" s="20">
        <f>+Oversikt!A376</f>
        <v>1</v>
      </c>
      <c r="B376" s="16" t="str">
        <f>IF(O$289&lt;6,"",Oversikt!B376)</f>
        <v xml:space="preserve">Nader, Rikter-Svendsen og Standal </v>
      </c>
      <c r="C376" s="16" t="str">
        <f>IF(Oversikt!E376="","",Oversikt!E376)</f>
        <v>Keum Gang Taekwondo - St.hanshaugen</v>
      </c>
      <c r="D376" s="17" t="e">
        <f>IF(Oversikt!B376="","",VLOOKUP(Oversikt!#REF!,Mønster!$A$4:$B$21,2))</f>
        <v>#REF!</v>
      </c>
      <c r="L376" s="133">
        <f>IF(B376="",,IF(Dommere!$C$12&gt;4,ROUND(SUM(E376:K376)-P376-Q376,1)/(Dommere!$C$12-2),(SUM(E376:K376)/Dommere!$C$12)))</f>
        <v>0</v>
      </c>
      <c r="M376" s="56">
        <f t="shared" si="48"/>
        <v>0</v>
      </c>
      <c r="N376" s="33" t="s">
        <v>57</v>
      </c>
      <c r="P376" s="19">
        <f t="shared" si="49"/>
        <v>0</v>
      </c>
      <c r="Q376" s="19">
        <f t="shared" si="50"/>
        <v>0</v>
      </c>
      <c r="R376" s="19">
        <f t="shared" si="51"/>
        <v>0</v>
      </c>
    </row>
    <row r="377" spans="1:18" x14ac:dyDescent="0.2">
      <c r="A377" s="20">
        <f>+Oversikt!A377</f>
        <v>2</v>
      </c>
      <c r="B377" s="16" t="str">
        <f>IF(O$289&lt;6,"",Oversikt!B377)</f>
        <v xml:space="preserve">Eriksen, Fossum, Finsrud </v>
      </c>
      <c r="C377" s="16" t="str">
        <f>IF(Oversikt!E377="","",Oversikt!E377)</f>
        <v>Hwa Rang Team Drammen</v>
      </c>
      <c r="D377" s="17" t="e">
        <f>IF(Oversikt!B377="","",VLOOKUP(Oversikt!#REF!,Mønster!$A$4:$B$21,2))</f>
        <v>#REF!</v>
      </c>
      <c r="L377" s="133">
        <f>IF(B377="",,IF(Dommere!$C$12&gt;4,ROUND(SUM(E377:K377)-P377-Q377,1)/(Dommere!$C$12-2),(SUM(E377:K377)/Dommere!$C$12)))</f>
        <v>0</v>
      </c>
      <c r="M377" s="56">
        <f t="shared" si="48"/>
        <v>0</v>
      </c>
      <c r="N377" s="33" t="s">
        <v>57</v>
      </c>
      <c r="P377" s="19">
        <f t="shared" si="49"/>
        <v>0</v>
      </c>
      <c r="Q377" s="19">
        <f t="shared" si="50"/>
        <v>0</v>
      </c>
      <c r="R377" s="19">
        <f t="shared" si="51"/>
        <v>0</v>
      </c>
    </row>
    <row r="378" spans="1:18" x14ac:dyDescent="0.2">
      <c r="A378" s="20">
        <f>+Oversikt!A378</f>
        <v>3</v>
      </c>
      <c r="B378" s="16" t="str">
        <f>IF(O$289&lt;6,"",Oversikt!B378)</f>
        <v/>
      </c>
      <c r="C378" s="16" t="str">
        <f>IF(Oversikt!E378="","",Oversikt!E378)</f>
        <v/>
      </c>
      <c r="D378" s="17" t="str">
        <f>IF(Oversikt!B378="","",VLOOKUP(Oversikt!#REF!,Mønster!$A$4:$B$21,2))</f>
        <v/>
      </c>
      <c r="L378" s="133">
        <f>IF(B378="",,IF(Dommere!$C$12&gt;4,ROUND(SUM(E378:K378)-P378-Q378,1)/(Dommere!$C$12-2),(SUM(E378:K378)/Dommere!$C$12)))</f>
        <v>0</v>
      </c>
      <c r="M378" s="56">
        <f t="shared" si="48"/>
        <v>0</v>
      </c>
      <c r="P378" s="19">
        <f t="shared" si="49"/>
        <v>0</v>
      </c>
      <c r="Q378" s="19">
        <f t="shared" si="50"/>
        <v>0</v>
      </c>
      <c r="R378" s="19">
        <f t="shared" si="51"/>
        <v>0</v>
      </c>
    </row>
    <row r="379" spans="1:18" x14ac:dyDescent="0.2">
      <c r="A379" s="20">
        <f>+Oversikt!A379</f>
        <v>4</v>
      </c>
      <c r="B379" s="16" t="str">
        <f>IF(O$289&lt;6,"",Oversikt!B379)</f>
        <v/>
      </c>
      <c r="C379" s="16" t="str">
        <f>IF(Oversikt!E379="","",Oversikt!E379)</f>
        <v/>
      </c>
      <c r="D379" s="17" t="str">
        <f>IF(Oversikt!B379="","",VLOOKUP(Oversikt!#REF!,Mønster!$A$4:$B$21,2))</f>
        <v/>
      </c>
      <c r="L379" s="133">
        <f>IF(B379="",,IF(Dommere!$C$12&gt;4,ROUND(SUM(E379:K379)-P379-Q379,1)/(Dommere!$C$12-2),(SUM(E379:K379)/Dommere!$C$12)))</f>
        <v>0</v>
      </c>
      <c r="M379" s="56">
        <f t="shared" ref="M379:M442" si="52">IF(L379=0,,RANK(L379,L$290:L$314,0))</f>
        <v>0</v>
      </c>
      <c r="P379" s="19">
        <f t="shared" ref="P379:P442" si="53">MAX(E379:K379)</f>
        <v>0</v>
      </c>
      <c r="Q379" s="19">
        <f t="shared" ref="Q379:Q442" si="54">MIN(E379:K379)</f>
        <v>0</v>
      </c>
      <c r="R379" s="19">
        <f t="shared" ref="R379:R442" si="55">SUM(E379:K379)</f>
        <v>0</v>
      </c>
    </row>
    <row r="380" spans="1:18" x14ac:dyDescent="0.2">
      <c r="A380" s="20">
        <f>+Oversikt!A380</f>
        <v>5</v>
      </c>
      <c r="B380" s="16" t="str">
        <f>IF(O$289&lt;6,"",Oversikt!B380)</f>
        <v/>
      </c>
      <c r="C380" s="16" t="str">
        <f>IF(Oversikt!E380="","",Oversikt!E380)</f>
        <v/>
      </c>
      <c r="D380" s="17" t="str">
        <f>IF(Oversikt!B380="","",VLOOKUP(Oversikt!#REF!,Mønster!$A$4:$B$21,2))</f>
        <v/>
      </c>
      <c r="L380" s="133">
        <f>IF(B380="",,IF(Dommere!$C$12&gt;4,ROUND(SUM(E380:K380)-P380-Q380,1)/(Dommere!$C$12-2),(SUM(E380:K380)/Dommere!$C$12)))</f>
        <v>0</v>
      </c>
      <c r="M380" s="56">
        <f t="shared" si="52"/>
        <v>0</v>
      </c>
      <c r="P380" s="19">
        <f t="shared" si="53"/>
        <v>0</v>
      </c>
      <c r="Q380" s="19">
        <f t="shared" si="54"/>
        <v>0</v>
      </c>
      <c r="R380" s="19">
        <f t="shared" si="55"/>
        <v>0</v>
      </c>
    </row>
    <row r="381" spans="1:18" x14ac:dyDescent="0.2">
      <c r="A381" s="20">
        <f>+Oversikt!A381</f>
        <v>6</v>
      </c>
      <c r="B381" s="16" t="str">
        <f>IF(O$289&lt;6,"",Oversikt!B381)</f>
        <v/>
      </c>
      <c r="C381" s="16" t="str">
        <f>IF(Oversikt!E381="","",Oversikt!E381)</f>
        <v/>
      </c>
      <c r="D381" s="17" t="str">
        <f>IF(Oversikt!B381="","",VLOOKUP(Oversikt!#REF!,Mønster!$A$4:$B$21,2))</f>
        <v/>
      </c>
      <c r="L381" s="133">
        <f>IF(B381="",,IF(Dommere!$C$12&gt;4,ROUND(SUM(E381:K381)-P381-Q381,1)/(Dommere!$C$12-2),(SUM(E381:K381)/Dommere!$C$12)))</f>
        <v>0</v>
      </c>
      <c r="M381" s="56">
        <f t="shared" si="52"/>
        <v>0</v>
      </c>
      <c r="P381" s="19">
        <f t="shared" si="53"/>
        <v>0</v>
      </c>
      <c r="Q381" s="19">
        <f t="shared" si="54"/>
        <v>0</v>
      </c>
      <c r="R381" s="19">
        <f t="shared" si="55"/>
        <v>0</v>
      </c>
    </row>
    <row r="382" spans="1:18" x14ac:dyDescent="0.2">
      <c r="A382" s="20">
        <f>+Oversikt!A382</f>
        <v>0</v>
      </c>
      <c r="B382" s="16">
        <f>IF(O$289&lt;6,"",Oversikt!B382)</f>
        <v>0</v>
      </c>
      <c r="C382" s="16" t="str">
        <f>IF(Oversikt!E382="","",Oversikt!E382)</f>
        <v/>
      </c>
      <c r="D382" s="17" t="str">
        <f>IF(Oversikt!B382="","",VLOOKUP(Oversikt!#REF!,Mønster!$A$4:$B$21,2))</f>
        <v/>
      </c>
      <c r="L382" s="133">
        <f>IF(B382="",,IF(Dommere!$C$12&gt;4,ROUND(SUM(E382:K382)-P382-Q382,1)/(Dommere!$C$12-2),(SUM(E382:K382)/Dommere!$C$12)))</f>
        <v>0</v>
      </c>
      <c r="M382" s="56">
        <f t="shared" si="52"/>
        <v>0</v>
      </c>
      <c r="P382" s="19">
        <f t="shared" si="53"/>
        <v>0</v>
      </c>
      <c r="Q382" s="19">
        <f t="shared" si="54"/>
        <v>0</v>
      </c>
      <c r="R382" s="19">
        <f t="shared" si="55"/>
        <v>0</v>
      </c>
    </row>
    <row r="383" spans="1:18" x14ac:dyDescent="0.2">
      <c r="A383" s="20">
        <f>+Oversikt!A383</f>
        <v>0</v>
      </c>
      <c r="B383" s="16">
        <f>IF(O$289&lt;6,"",Oversikt!B383)</f>
        <v>0</v>
      </c>
      <c r="C383" s="16" t="str">
        <f>IF(Oversikt!E383="","",Oversikt!E383)</f>
        <v/>
      </c>
      <c r="D383" s="17" t="str">
        <f>IF(Oversikt!B383="","",VLOOKUP(Oversikt!#REF!,Mønster!$A$4:$B$21,2))</f>
        <v/>
      </c>
      <c r="L383" s="133">
        <f>IF(B383="",,IF(Dommere!$C$12&gt;4,ROUND(SUM(E383:K383)-P383-Q383,1)/(Dommere!$C$12-2),(SUM(E383:K383)/Dommere!$C$12)))</f>
        <v>0</v>
      </c>
      <c r="M383" s="56">
        <f t="shared" si="52"/>
        <v>0</v>
      </c>
      <c r="P383" s="19">
        <f t="shared" si="53"/>
        <v>0</v>
      </c>
      <c r="Q383" s="19">
        <f t="shared" si="54"/>
        <v>0</v>
      </c>
      <c r="R383" s="19">
        <f t="shared" si="55"/>
        <v>0</v>
      </c>
    </row>
    <row r="384" spans="1:18" x14ac:dyDescent="0.2">
      <c r="A384" s="20">
        <f>+Oversikt!A384</f>
        <v>0</v>
      </c>
      <c r="B384" s="16">
        <f>IF(O$289&lt;6,"",Oversikt!B384)</f>
        <v>0</v>
      </c>
      <c r="C384" s="16" t="str">
        <f>IF(Oversikt!E384="","",Oversikt!E384)</f>
        <v/>
      </c>
      <c r="D384" s="17" t="str">
        <f>IF(Oversikt!B384="","",VLOOKUP(Oversikt!#REF!,Mønster!$A$4:$B$21,2))</f>
        <v/>
      </c>
      <c r="L384" s="133">
        <f>IF(B384="",,IF(Dommere!$C$12&gt;4,ROUND(SUM(E384:K384)-P384-Q384,1)/(Dommere!$C$12-2),(SUM(E384:K384)/Dommere!$C$12)))</f>
        <v>0</v>
      </c>
      <c r="M384" s="56">
        <f t="shared" si="52"/>
        <v>0</v>
      </c>
      <c r="P384" s="19">
        <f t="shared" si="53"/>
        <v>0</v>
      </c>
      <c r="Q384" s="19">
        <f t="shared" si="54"/>
        <v>0</v>
      </c>
      <c r="R384" s="19">
        <f t="shared" si="55"/>
        <v>0</v>
      </c>
    </row>
    <row r="385" spans="1:18" x14ac:dyDescent="0.2">
      <c r="A385" s="20">
        <f>+Oversikt!A385</f>
        <v>0</v>
      </c>
      <c r="B385" s="16">
        <f>IF(O$289&lt;6,"",Oversikt!B385)</f>
        <v>0</v>
      </c>
      <c r="C385" s="16" t="str">
        <f>IF(Oversikt!E385="","",Oversikt!E385)</f>
        <v/>
      </c>
      <c r="D385" s="17" t="str">
        <f>IF(Oversikt!B385="","",VLOOKUP(Oversikt!#REF!,Mønster!$A$4:$B$21,2))</f>
        <v/>
      </c>
      <c r="L385" s="133">
        <f>IF(B385="",,IF(Dommere!$C$12&gt;4,ROUND(SUM(E385:K385)-P385-Q385,1)/(Dommere!$C$12-2),(SUM(E385:K385)/Dommere!$C$12)))</f>
        <v>0</v>
      </c>
      <c r="M385" s="56">
        <f t="shared" si="52"/>
        <v>0</v>
      </c>
      <c r="P385" s="19">
        <f t="shared" si="53"/>
        <v>0</v>
      </c>
      <c r="Q385" s="19">
        <f t="shared" si="54"/>
        <v>0</v>
      </c>
      <c r="R385" s="19">
        <f t="shared" si="55"/>
        <v>0</v>
      </c>
    </row>
    <row r="386" spans="1:18" x14ac:dyDescent="0.2">
      <c r="A386" s="20">
        <f>+Oversikt!A386</f>
        <v>0</v>
      </c>
      <c r="B386" s="16">
        <f>IF(O$289&lt;6,"",Oversikt!B386)</f>
        <v>0</v>
      </c>
      <c r="C386" s="16" t="str">
        <f>IF(Oversikt!E386="","",Oversikt!E386)</f>
        <v/>
      </c>
      <c r="D386" s="17" t="str">
        <f>IF(Oversikt!B386="","",VLOOKUP(Oversikt!#REF!,Mønster!$A$4:$B$21,2))</f>
        <v/>
      </c>
      <c r="L386" s="133">
        <f>IF(B386="",,IF(Dommere!$C$12&gt;4,ROUND(SUM(E386:K386)-P386-Q386,1)/(Dommere!$C$12-2),(SUM(E386:K386)/Dommere!$C$12)))</f>
        <v>0</v>
      </c>
      <c r="M386" s="56">
        <f t="shared" si="52"/>
        <v>0</v>
      </c>
      <c r="P386" s="19">
        <f t="shared" si="53"/>
        <v>0</v>
      </c>
      <c r="Q386" s="19">
        <f t="shared" si="54"/>
        <v>0</v>
      </c>
      <c r="R386" s="19">
        <f t="shared" si="55"/>
        <v>0</v>
      </c>
    </row>
    <row r="387" spans="1:18" x14ac:dyDescent="0.2">
      <c r="A387" s="20">
        <f>+Oversikt!A387</f>
        <v>0</v>
      </c>
      <c r="B387" s="16">
        <f>IF(O$289&lt;6,"",Oversikt!B387)</f>
        <v>0</v>
      </c>
      <c r="C387" s="16" t="str">
        <f>IF(Oversikt!E387="","",Oversikt!E387)</f>
        <v/>
      </c>
      <c r="D387" s="17" t="str">
        <f>IF(Oversikt!B387="","",VLOOKUP(Oversikt!#REF!,Mønster!$A$4:$B$21,2))</f>
        <v/>
      </c>
      <c r="L387" s="133">
        <f>IF(B387="",,IF(Dommere!$C$12&gt;4,ROUND(SUM(E387:K387)-P387-Q387,1)/(Dommere!$C$12-2),(SUM(E387:K387)/Dommere!$C$12)))</f>
        <v>0</v>
      </c>
      <c r="M387" s="56">
        <f t="shared" si="52"/>
        <v>0</v>
      </c>
      <c r="P387" s="19">
        <f t="shared" si="53"/>
        <v>0</v>
      </c>
      <c r="Q387" s="19">
        <f t="shared" si="54"/>
        <v>0</v>
      </c>
      <c r="R387" s="19">
        <f t="shared" si="55"/>
        <v>0</v>
      </c>
    </row>
    <row r="388" spans="1:18" x14ac:dyDescent="0.2">
      <c r="A388" s="20">
        <f>+Oversikt!A388</f>
        <v>0</v>
      </c>
      <c r="B388" s="16">
        <f>IF(O$289&lt;6,"",Oversikt!B388)</f>
        <v>0</v>
      </c>
      <c r="C388" s="16" t="str">
        <f>IF(Oversikt!E388="","",Oversikt!E388)</f>
        <v/>
      </c>
      <c r="D388" s="17" t="str">
        <f>IF(Oversikt!B388="","",VLOOKUP(Oversikt!#REF!,Mønster!$A$4:$B$21,2))</f>
        <v/>
      </c>
      <c r="L388" s="133">
        <f>IF(B388="",,IF(Dommere!$C$12&gt;4,ROUND(SUM(E388:K388)-P388-Q388,1)/(Dommere!$C$12-2),(SUM(E388:K388)/Dommere!$C$12)))</f>
        <v>0</v>
      </c>
      <c r="M388" s="56">
        <f t="shared" si="52"/>
        <v>0</v>
      </c>
      <c r="P388" s="19">
        <f t="shared" si="53"/>
        <v>0</v>
      </c>
      <c r="Q388" s="19">
        <f t="shared" si="54"/>
        <v>0</v>
      </c>
      <c r="R388" s="19">
        <f t="shared" si="55"/>
        <v>0</v>
      </c>
    </row>
    <row r="389" spans="1:18" x14ac:dyDescent="0.2">
      <c r="A389" s="20">
        <f>+Oversikt!A389</f>
        <v>0</v>
      </c>
      <c r="B389" s="16">
        <f>IF(O$289&lt;6,"",Oversikt!B389)</f>
        <v>0</v>
      </c>
      <c r="C389" s="16" t="str">
        <f>IF(Oversikt!E389="","",Oversikt!E389)</f>
        <v/>
      </c>
      <c r="D389" s="17" t="str">
        <f>IF(Oversikt!B389="","",VLOOKUP(Oversikt!#REF!,Mønster!$A$4:$B$21,2))</f>
        <v/>
      </c>
      <c r="L389" s="133">
        <f>IF(B389="",,IF(Dommere!$C$12&gt;4,ROUND(SUM(E389:K389)-P389-Q389,1)/(Dommere!$C$12-2),(SUM(E389:K389)/Dommere!$C$12)))</f>
        <v>0</v>
      </c>
      <c r="M389" s="56">
        <f t="shared" si="52"/>
        <v>0</v>
      </c>
      <c r="P389" s="19">
        <f t="shared" si="53"/>
        <v>0</v>
      </c>
      <c r="Q389" s="19">
        <f t="shared" si="54"/>
        <v>0</v>
      </c>
      <c r="R389" s="19">
        <f t="shared" si="55"/>
        <v>0</v>
      </c>
    </row>
    <row r="390" spans="1:18" x14ac:dyDescent="0.2">
      <c r="A390" s="20">
        <f>+Oversikt!A390</f>
        <v>0</v>
      </c>
      <c r="B390" s="16">
        <f>IF(O$289&lt;6,"",Oversikt!B390)</f>
        <v>0</v>
      </c>
      <c r="C390" s="16" t="str">
        <f>IF(Oversikt!E390="","",Oversikt!E390)</f>
        <v/>
      </c>
      <c r="D390" s="17" t="str">
        <f>IF(Oversikt!B390="","",VLOOKUP(Oversikt!#REF!,Mønster!$A$4:$B$21,2))</f>
        <v/>
      </c>
      <c r="L390" s="133">
        <f>IF(B390="",,IF(Dommere!$C$12&gt;4,ROUND(SUM(E390:K390)-P390-Q390,1)/(Dommere!$C$12-2),(SUM(E390:K390)/Dommere!$C$12)))</f>
        <v>0</v>
      </c>
      <c r="M390" s="56">
        <f t="shared" si="52"/>
        <v>0</v>
      </c>
      <c r="P390" s="19">
        <f t="shared" si="53"/>
        <v>0</v>
      </c>
      <c r="Q390" s="19">
        <f t="shared" si="54"/>
        <v>0</v>
      </c>
      <c r="R390" s="19">
        <f t="shared" si="55"/>
        <v>0</v>
      </c>
    </row>
    <row r="391" spans="1:18" x14ac:dyDescent="0.2">
      <c r="A391" s="20">
        <f>+Oversikt!A391</f>
        <v>0</v>
      </c>
      <c r="B391" s="16">
        <f>IF(O$289&lt;6,"",Oversikt!B391)</f>
        <v>0</v>
      </c>
      <c r="C391" s="16" t="str">
        <f>IF(Oversikt!E391="","",Oversikt!E391)</f>
        <v/>
      </c>
      <c r="D391" s="17" t="str">
        <f>IF(Oversikt!B391="","",VLOOKUP(Oversikt!#REF!,Mønster!$A$4:$B$21,2))</f>
        <v/>
      </c>
      <c r="L391" s="133">
        <f>IF(B391="",,IF(Dommere!$C$12&gt;4,ROUND(SUM(E391:K391)-P391-Q391,1)/(Dommere!$C$12-2),(SUM(E391:K391)/Dommere!$C$12)))</f>
        <v>0</v>
      </c>
      <c r="M391" s="56">
        <f t="shared" si="52"/>
        <v>0</v>
      </c>
      <c r="P391" s="19">
        <f t="shared" si="53"/>
        <v>0</v>
      </c>
      <c r="Q391" s="19">
        <f t="shared" si="54"/>
        <v>0</v>
      </c>
      <c r="R391" s="19">
        <f t="shared" si="55"/>
        <v>0</v>
      </c>
    </row>
    <row r="392" spans="1:18" x14ac:dyDescent="0.2">
      <c r="A392" s="20">
        <f>+Oversikt!A392</f>
        <v>0</v>
      </c>
      <c r="B392" s="16">
        <f>IF(O$289&lt;6,"",Oversikt!B392)</f>
        <v>0</v>
      </c>
      <c r="C392" s="16" t="str">
        <f>IF(Oversikt!E392="","",Oversikt!E392)</f>
        <v/>
      </c>
      <c r="D392" s="17" t="str">
        <f>IF(Oversikt!B392="","",VLOOKUP(Oversikt!#REF!,Mønster!$A$4:$B$21,2))</f>
        <v/>
      </c>
      <c r="L392" s="133">
        <f>IF(B392="",,IF(Dommere!$C$12&gt;4,ROUND(SUM(E392:K392)-P392-Q392,1)/(Dommere!$C$12-2),(SUM(E392:K392)/Dommere!$C$12)))</f>
        <v>0</v>
      </c>
      <c r="M392" s="56">
        <f t="shared" si="52"/>
        <v>0</v>
      </c>
      <c r="P392" s="19">
        <f t="shared" si="53"/>
        <v>0</v>
      </c>
      <c r="Q392" s="19">
        <f t="shared" si="54"/>
        <v>0</v>
      </c>
      <c r="R392" s="19">
        <f t="shared" si="55"/>
        <v>0</v>
      </c>
    </row>
    <row r="393" spans="1:18" x14ac:dyDescent="0.2">
      <c r="A393" s="20">
        <f>+Oversikt!A393</f>
        <v>0</v>
      </c>
      <c r="B393" s="16">
        <f>IF(O$289&lt;6,"",Oversikt!B393)</f>
        <v>0</v>
      </c>
      <c r="C393" s="16" t="str">
        <f>IF(Oversikt!E393="","",Oversikt!E393)</f>
        <v/>
      </c>
      <c r="D393" s="17" t="str">
        <f>IF(Oversikt!B393="","",VLOOKUP(Oversikt!#REF!,Mønster!$A$4:$B$21,2))</f>
        <v/>
      </c>
      <c r="L393" s="133">
        <f>IF(B393="",,IF(Dommere!$C$12&gt;4,ROUND(SUM(E393:K393)-P393-Q393,1)/(Dommere!$C$12-2),(SUM(E393:K393)/Dommere!$C$12)))</f>
        <v>0</v>
      </c>
      <c r="M393" s="56">
        <f t="shared" si="52"/>
        <v>0</v>
      </c>
      <c r="P393" s="19">
        <f t="shared" si="53"/>
        <v>0</v>
      </c>
      <c r="Q393" s="19">
        <f t="shared" si="54"/>
        <v>0</v>
      </c>
      <c r="R393" s="19">
        <f t="shared" si="55"/>
        <v>0</v>
      </c>
    </row>
    <row r="394" spans="1:18" x14ac:dyDescent="0.2">
      <c r="A394" s="20">
        <f>+Oversikt!A394</f>
        <v>0</v>
      </c>
      <c r="B394" s="16">
        <f>IF(O$289&lt;6,"",Oversikt!B394)</f>
        <v>0</v>
      </c>
      <c r="C394" s="16" t="str">
        <f>IF(Oversikt!E394="","",Oversikt!E394)</f>
        <v/>
      </c>
      <c r="D394" s="17" t="str">
        <f>IF(Oversikt!B394="","",VLOOKUP(Oversikt!#REF!,Mønster!$A$4:$B$21,2))</f>
        <v/>
      </c>
      <c r="L394" s="133">
        <f>IF(B394="",,IF(Dommere!$C$12&gt;4,ROUND(SUM(E394:K394)-P394-Q394,1)/(Dommere!$C$12-2),(SUM(E394:K394)/Dommere!$C$12)))</f>
        <v>0</v>
      </c>
      <c r="M394" s="56">
        <f t="shared" si="52"/>
        <v>0</v>
      </c>
      <c r="P394" s="19">
        <f t="shared" si="53"/>
        <v>0</v>
      </c>
      <c r="Q394" s="19">
        <f t="shared" si="54"/>
        <v>0</v>
      </c>
      <c r="R394" s="19">
        <f t="shared" si="55"/>
        <v>0</v>
      </c>
    </row>
    <row r="395" spans="1:18" x14ac:dyDescent="0.2">
      <c r="A395" s="20">
        <f>+Oversikt!A395</f>
        <v>0</v>
      </c>
      <c r="B395" s="16">
        <f>IF(O$289&lt;6,"",Oversikt!B395)</f>
        <v>0</v>
      </c>
      <c r="C395" s="16" t="str">
        <f>IF(Oversikt!E395="","",Oversikt!E395)</f>
        <v/>
      </c>
      <c r="D395" s="17" t="str">
        <f>IF(Oversikt!B395="","",VLOOKUP(Oversikt!#REF!,Mønster!$A$4:$B$21,2))</f>
        <v/>
      </c>
      <c r="L395" s="133">
        <f>IF(B395="",,IF(Dommere!$C$12&gt;4,ROUND(SUM(E395:K395)-P395-Q395,1)/(Dommere!$C$12-2),(SUM(E395:K395)/Dommere!$C$12)))</f>
        <v>0</v>
      </c>
      <c r="M395" s="56">
        <f t="shared" si="52"/>
        <v>0</v>
      </c>
      <c r="P395" s="19">
        <f t="shared" si="53"/>
        <v>0</v>
      </c>
      <c r="Q395" s="19">
        <f t="shared" si="54"/>
        <v>0</v>
      </c>
      <c r="R395" s="19">
        <f t="shared" si="55"/>
        <v>0</v>
      </c>
    </row>
    <row r="396" spans="1:18" x14ac:dyDescent="0.2">
      <c r="A396" s="20">
        <f>+Oversikt!A396</f>
        <v>0</v>
      </c>
      <c r="B396" s="16">
        <f>IF(O$289&lt;6,"",Oversikt!B396)</f>
        <v>0</v>
      </c>
      <c r="C396" s="16" t="str">
        <f>IF(Oversikt!E396="","",Oversikt!E396)</f>
        <v/>
      </c>
      <c r="D396" s="17" t="str">
        <f>IF(Oversikt!B396="","",VLOOKUP(Oversikt!#REF!,Mønster!$A$4:$B$21,2))</f>
        <v/>
      </c>
      <c r="L396" s="133">
        <f>IF(B396="",,IF(Dommere!$C$12&gt;4,ROUND(SUM(E396:K396)-P396-Q396,1)/(Dommere!$C$12-2),(SUM(E396:K396)/Dommere!$C$12)))</f>
        <v>0</v>
      </c>
      <c r="M396" s="56">
        <f t="shared" si="52"/>
        <v>0</v>
      </c>
      <c r="P396" s="19">
        <f t="shared" si="53"/>
        <v>0</v>
      </c>
      <c r="Q396" s="19">
        <f t="shared" si="54"/>
        <v>0</v>
      </c>
      <c r="R396" s="19">
        <f t="shared" si="55"/>
        <v>0</v>
      </c>
    </row>
    <row r="397" spans="1:18" x14ac:dyDescent="0.2">
      <c r="A397" s="20">
        <f>+Oversikt!A397</f>
        <v>0</v>
      </c>
      <c r="B397" s="16">
        <f>IF(O$289&lt;6,"",Oversikt!B397)</f>
        <v>0</v>
      </c>
      <c r="C397" s="16" t="str">
        <f>IF(Oversikt!E397="","",Oversikt!E397)</f>
        <v/>
      </c>
      <c r="D397" s="17" t="str">
        <f>IF(Oversikt!B397="","",VLOOKUP(Oversikt!#REF!,Mønster!$A$4:$B$21,2))</f>
        <v/>
      </c>
      <c r="L397" s="133">
        <f>IF(B397="",,IF(Dommere!$C$12&gt;4,ROUND(SUM(E397:K397)-P397-Q397,1)/(Dommere!$C$12-2),(SUM(E397:K397)/Dommere!$C$12)))</f>
        <v>0</v>
      </c>
      <c r="M397" s="56">
        <f t="shared" si="52"/>
        <v>0</v>
      </c>
      <c r="P397" s="19">
        <f t="shared" si="53"/>
        <v>0</v>
      </c>
      <c r="Q397" s="19">
        <f t="shared" si="54"/>
        <v>0</v>
      </c>
      <c r="R397" s="19">
        <f t="shared" si="55"/>
        <v>0</v>
      </c>
    </row>
    <row r="398" spans="1:18" x14ac:dyDescent="0.2">
      <c r="A398" s="20">
        <f>+Oversikt!A398</f>
        <v>0</v>
      </c>
      <c r="B398" s="16">
        <f>IF(O$289&lt;6,"",Oversikt!B398)</f>
        <v>0</v>
      </c>
      <c r="C398" s="16" t="str">
        <f>IF(Oversikt!E398="","",Oversikt!E398)</f>
        <v/>
      </c>
      <c r="D398" s="17" t="str">
        <f>IF(Oversikt!B398="","",VLOOKUP(Oversikt!#REF!,Mønster!$A$4:$B$21,2))</f>
        <v/>
      </c>
      <c r="L398" s="133">
        <f>IF(B398="",,IF(Dommere!$C$12&gt;4,ROUND(SUM(E398:K398)-P398-Q398,1)/(Dommere!$C$12-2),(SUM(E398:K398)/Dommere!$C$12)))</f>
        <v>0</v>
      </c>
      <c r="M398" s="56">
        <f t="shared" si="52"/>
        <v>0</v>
      </c>
      <c r="P398" s="19">
        <f t="shared" si="53"/>
        <v>0</v>
      </c>
      <c r="Q398" s="19">
        <f t="shared" si="54"/>
        <v>0</v>
      </c>
      <c r="R398" s="19">
        <f t="shared" si="55"/>
        <v>0</v>
      </c>
    </row>
    <row r="399" spans="1:18" x14ac:dyDescent="0.2">
      <c r="A399" s="20">
        <f>+Oversikt!A399</f>
        <v>0</v>
      </c>
      <c r="B399" s="16">
        <f>IF(O$289&lt;6,"",Oversikt!B399)</f>
        <v>0</v>
      </c>
      <c r="C399" s="16" t="str">
        <f>IF(Oversikt!E399="","",Oversikt!E399)</f>
        <v/>
      </c>
      <c r="D399" s="17" t="str">
        <f>IF(Oversikt!B399="","",VLOOKUP(Oversikt!#REF!,Mønster!$A$4:$B$21,2))</f>
        <v/>
      </c>
      <c r="L399" s="133">
        <f>IF(B399="",,IF(Dommere!$C$12&gt;4,ROUND(SUM(E399:K399)-P399-Q399,1)/(Dommere!$C$12-2),(SUM(E399:K399)/Dommere!$C$12)))</f>
        <v>0</v>
      </c>
      <c r="M399" s="56">
        <f t="shared" si="52"/>
        <v>0</v>
      </c>
      <c r="P399" s="19">
        <f t="shared" si="53"/>
        <v>0</v>
      </c>
      <c r="Q399" s="19">
        <f t="shared" si="54"/>
        <v>0</v>
      </c>
      <c r="R399" s="19">
        <f t="shared" si="55"/>
        <v>0</v>
      </c>
    </row>
    <row r="400" spans="1:18" x14ac:dyDescent="0.2">
      <c r="A400" s="20">
        <f>+Oversikt!A400</f>
        <v>0</v>
      </c>
      <c r="B400" s="16">
        <f>IF(O$289&lt;6,"",Oversikt!B400)</f>
        <v>0</v>
      </c>
      <c r="C400" s="16" t="str">
        <f>IF(Oversikt!E400="","",Oversikt!E400)</f>
        <v/>
      </c>
      <c r="D400" s="17" t="str">
        <f>IF(Oversikt!B400="","",VLOOKUP(Oversikt!#REF!,Mønster!$A$4:$B$21,2))</f>
        <v/>
      </c>
      <c r="L400" s="133">
        <f>IF(B400="",,IF(Dommere!$C$12&gt;4,ROUND(SUM(E400:K400)-P400-Q400,1)/(Dommere!$C$12-2),(SUM(E400:K400)/Dommere!$C$12)))</f>
        <v>0</v>
      </c>
      <c r="M400" s="56">
        <f t="shared" si="52"/>
        <v>0</v>
      </c>
      <c r="P400" s="19">
        <f t="shared" si="53"/>
        <v>0</v>
      </c>
      <c r="Q400" s="19">
        <f t="shared" si="54"/>
        <v>0</v>
      </c>
      <c r="R400" s="19">
        <f t="shared" si="55"/>
        <v>0</v>
      </c>
    </row>
    <row r="401" spans="1:18" x14ac:dyDescent="0.2">
      <c r="A401" s="20">
        <f>+Oversikt!A401</f>
        <v>0</v>
      </c>
      <c r="B401" s="16">
        <f>IF(O$289&lt;6,"",Oversikt!B401)</f>
        <v>0</v>
      </c>
      <c r="C401" s="16" t="str">
        <f>IF(Oversikt!E401="","",Oversikt!E401)</f>
        <v/>
      </c>
      <c r="D401" s="17" t="str">
        <f>IF(Oversikt!B401="","",VLOOKUP(Oversikt!#REF!,Mønster!$A$4:$B$21,2))</f>
        <v/>
      </c>
      <c r="L401" s="133">
        <f>IF(B401="",,IF(Dommere!$C$12&gt;4,ROUND(SUM(E401:K401)-P401-Q401,1)/(Dommere!$C$12-2),(SUM(E401:K401)/Dommere!$C$12)))</f>
        <v>0</v>
      </c>
      <c r="M401" s="56">
        <f t="shared" si="52"/>
        <v>0</v>
      </c>
      <c r="P401" s="19">
        <f t="shared" si="53"/>
        <v>0</v>
      </c>
      <c r="Q401" s="19">
        <f t="shared" si="54"/>
        <v>0</v>
      </c>
      <c r="R401" s="19">
        <f t="shared" si="55"/>
        <v>0</v>
      </c>
    </row>
    <row r="402" spans="1:18" x14ac:dyDescent="0.2">
      <c r="A402" s="20">
        <f>+Oversikt!A402</f>
        <v>0</v>
      </c>
      <c r="B402" s="16">
        <f>IF(O$289&lt;6,"",Oversikt!B402)</f>
        <v>0</v>
      </c>
      <c r="C402" s="16" t="str">
        <f>IF(Oversikt!E402="","",Oversikt!E402)</f>
        <v/>
      </c>
      <c r="D402" s="17" t="str">
        <f>IF(Oversikt!B402="","",VLOOKUP(Oversikt!#REF!,Mønster!$A$4:$B$21,2))</f>
        <v/>
      </c>
      <c r="L402" s="133">
        <f>IF(B402="",,IF(Dommere!$C$12&gt;4,ROUND(SUM(E402:K402)-P402-Q402,1)/(Dommere!$C$12-2),(SUM(E402:K402)/Dommere!$C$12)))</f>
        <v>0</v>
      </c>
      <c r="M402" s="56">
        <f t="shared" si="52"/>
        <v>0</v>
      </c>
      <c r="P402" s="19">
        <f t="shared" si="53"/>
        <v>0</v>
      </c>
      <c r="Q402" s="19">
        <f t="shared" si="54"/>
        <v>0</v>
      </c>
      <c r="R402" s="19">
        <f t="shared" si="55"/>
        <v>0</v>
      </c>
    </row>
    <row r="403" spans="1:18" x14ac:dyDescent="0.2">
      <c r="A403" s="20">
        <f>+Oversikt!A403</f>
        <v>0</v>
      </c>
      <c r="B403" s="16">
        <f>IF(O$289&lt;6,"",Oversikt!B403)</f>
        <v>0</v>
      </c>
      <c r="C403" s="16" t="str">
        <f>IF(Oversikt!E403="","",Oversikt!E403)</f>
        <v/>
      </c>
      <c r="D403" s="17" t="str">
        <f>IF(Oversikt!B403="","",VLOOKUP(Oversikt!#REF!,Mønster!$A$4:$B$21,2))</f>
        <v/>
      </c>
      <c r="L403" s="133">
        <f>IF(B403="",,IF(Dommere!$C$12&gt;4,ROUND(SUM(E403:K403)-P403-Q403,1)/(Dommere!$C$12-2),(SUM(E403:K403)/Dommere!$C$12)))</f>
        <v>0</v>
      </c>
      <c r="M403" s="56">
        <f t="shared" si="52"/>
        <v>0</v>
      </c>
      <c r="P403" s="19">
        <f t="shared" si="53"/>
        <v>0</v>
      </c>
      <c r="Q403" s="19">
        <f t="shared" si="54"/>
        <v>0</v>
      </c>
      <c r="R403" s="19">
        <f t="shared" si="55"/>
        <v>0</v>
      </c>
    </row>
    <row r="404" spans="1:18" x14ac:dyDescent="0.2">
      <c r="A404" s="20">
        <f>+Oversikt!A404</f>
        <v>0</v>
      </c>
      <c r="B404" s="16">
        <f>IF(O$289&lt;6,"",Oversikt!B404)</f>
        <v>0</v>
      </c>
      <c r="C404" s="16" t="str">
        <f>IF(Oversikt!E404="","",Oversikt!E404)</f>
        <v/>
      </c>
      <c r="D404" s="17" t="str">
        <f>IF(Oversikt!B404="","",VLOOKUP(Oversikt!#REF!,Mønster!$A$4:$B$21,2))</f>
        <v/>
      </c>
      <c r="L404" s="133">
        <f>IF(B404="",,IF(Dommere!$C$12&gt;4,ROUND(SUM(E404:K404)-P404-Q404,1)/(Dommere!$C$12-2),(SUM(E404:K404)/Dommere!$C$12)))</f>
        <v>0</v>
      </c>
      <c r="M404" s="56">
        <f t="shared" si="52"/>
        <v>0</v>
      </c>
      <c r="P404" s="19">
        <f t="shared" si="53"/>
        <v>0</v>
      </c>
      <c r="Q404" s="19">
        <f t="shared" si="54"/>
        <v>0</v>
      </c>
      <c r="R404" s="19">
        <f t="shared" si="55"/>
        <v>0</v>
      </c>
    </row>
    <row r="405" spans="1:18" x14ac:dyDescent="0.2">
      <c r="A405" s="20">
        <f>+Oversikt!A405</f>
        <v>0</v>
      </c>
      <c r="B405" s="16">
        <f>IF(O$289&lt;6,"",Oversikt!B405)</f>
        <v>0</v>
      </c>
      <c r="C405" s="16" t="str">
        <f>IF(Oversikt!E405="","",Oversikt!E405)</f>
        <v/>
      </c>
      <c r="D405" s="17" t="str">
        <f>IF(Oversikt!B405="","",VLOOKUP(Oversikt!#REF!,Mønster!$A$4:$B$21,2))</f>
        <v/>
      </c>
      <c r="L405" s="133">
        <f>IF(B405="",,IF(Dommere!$C$12&gt;4,ROUND(SUM(E405:K405)-P405-Q405,1)/(Dommere!$C$12-2),(SUM(E405:K405)/Dommere!$C$12)))</f>
        <v>0</v>
      </c>
      <c r="M405" s="56">
        <f t="shared" si="52"/>
        <v>0</v>
      </c>
      <c r="P405" s="19">
        <f t="shared" si="53"/>
        <v>0</v>
      </c>
      <c r="Q405" s="19">
        <f t="shared" si="54"/>
        <v>0</v>
      </c>
      <c r="R405" s="19">
        <f t="shared" si="55"/>
        <v>0</v>
      </c>
    </row>
    <row r="406" spans="1:18" x14ac:dyDescent="0.2">
      <c r="A406" s="20">
        <f>+Oversikt!A406</f>
        <v>0</v>
      </c>
      <c r="B406" s="16">
        <f>IF(O$289&lt;6,"",Oversikt!B406)</f>
        <v>0</v>
      </c>
      <c r="C406" s="16" t="str">
        <f>IF(Oversikt!E406="","",Oversikt!E406)</f>
        <v/>
      </c>
      <c r="D406" s="17" t="str">
        <f>IF(Oversikt!B406="","",VLOOKUP(Oversikt!#REF!,Mønster!$A$4:$B$21,2))</f>
        <v/>
      </c>
      <c r="L406" s="133">
        <f>IF(B406="",,IF(Dommere!$C$12&gt;4,ROUND(SUM(E406:K406)-P406-Q406,1)/(Dommere!$C$12-2),(SUM(E406:K406)/Dommere!$C$12)))</f>
        <v>0</v>
      </c>
      <c r="M406" s="56">
        <f t="shared" si="52"/>
        <v>0</v>
      </c>
      <c r="P406" s="19">
        <f t="shared" si="53"/>
        <v>0</v>
      </c>
      <c r="Q406" s="19">
        <f t="shared" si="54"/>
        <v>0</v>
      </c>
      <c r="R406" s="19">
        <f t="shared" si="55"/>
        <v>0</v>
      </c>
    </row>
    <row r="407" spans="1:18" x14ac:dyDescent="0.2">
      <c r="A407" s="20">
        <f>+Oversikt!A407</f>
        <v>0</v>
      </c>
      <c r="B407" s="16">
        <f>IF(O$289&lt;6,"",Oversikt!B407)</f>
        <v>0</v>
      </c>
      <c r="C407" s="16" t="str">
        <f>IF(Oversikt!E407="","",Oversikt!E407)</f>
        <v/>
      </c>
      <c r="D407" s="17" t="str">
        <f>IF(Oversikt!B407="","",VLOOKUP(Oversikt!#REF!,Mønster!$A$4:$B$21,2))</f>
        <v/>
      </c>
      <c r="L407" s="133">
        <f>IF(B407="",,IF(Dommere!$C$12&gt;4,ROUND(SUM(E407:K407)-P407-Q407,1)/(Dommere!$C$12-2),(SUM(E407:K407)/Dommere!$C$12)))</f>
        <v>0</v>
      </c>
      <c r="M407" s="56">
        <f t="shared" si="52"/>
        <v>0</v>
      </c>
      <c r="P407" s="19">
        <f t="shared" si="53"/>
        <v>0</v>
      </c>
      <c r="Q407" s="19">
        <f t="shared" si="54"/>
        <v>0</v>
      </c>
      <c r="R407" s="19">
        <f t="shared" si="55"/>
        <v>0</v>
      </c>
    </row>
    <row r="408" spans="1:18" x14ac:dyDescent="0.2">
      <c r="A408" s="20">
        <f>+Oversikt!A408</f>
        <v>0</v>
      </c>
      <c r="B408" s="16">
        <f>IF(O$289&lt;6,"",Oversikt!B408)</f>
        <v>0</v>
      </c>
      <c r="C408" s="16" t="str">
        <f>IF(Oversikt!E408="","",Oversikt!E408)</f>
        <v/>
      </c>
      <c r="D408" s="17" t="str">
        <f>IF(Oversikt!B408="","",VLOOKUP(Oversikt!#REF!,Mønster!$A$4:$B$21,2))</f>
        <v/>
      </c>
      <c r="L408" s="133">
        <f>IF(B408="",,IF(Dommere!$C$12&gt;4,ROUND(SUM(E408:K408)-P408-Q408,1)/(Dommere!$C$12-2),(SUM(E408:K408)/Dommere!$C$12)))</f>
        <v>0</v>
      </c>
      <c r="M408" s="56">
        <f t="shared" si="52"/>
        <v>0</v>
      </c>
      <c r="P408" s="19">
        <f t="shared" si="53"/>
        <v>0</v>
      </c>
      <c r="Q408" s="19">
        <f t="shared" si="54"/>
        <v>0</v>
      </c>
      <c r="R408" s="19">
        <f t="shared" si="55"/>
        <v>0</v>
      </c>
    </row>
    <row r="409" spans="1:18" x14ac:dyDescent="0.2">
      <c r="A409" s="20">
        <f>+Oversikt!A409</f>
        <v>0</v>
      </c>
      <c r="B409" s="16">
        <f>IF(O$289&lt;6,"",Oversikt!B409)</f>
        <v>0</v>
      </c>
      <c r="C409" s="16" t="str">
        <f>IF(Oversikt!E409="","",Oversikt!E409)</f>
        <v/>
      </c>
      <c r="D409" s="17" t="str">
        <f>IF(Oversikt!B409="","",VLOOKUP(Oversikt!#REF!,Mønster!$A$4:$B$21,2))</f>
        <v/>
      </c>
      <c r="L409" s="133">
        <f>IF(B409="",,IF(Dommere!$C$12&gt;4,ROUND(SUM(E409:K409)-P409-Q409,1)/(Dommere!$C$12-2),(SUM(E409:K409)/Dommere!$C$12)))</f>
        <v>0</v>
      </c>
      <c r="M409" s="56">
        <f t="shared" si="52"/>
        <v>0</v>
      </c>
      <c r="P409" s="19">
        <f t="shared" si="53"/>
        <v>0</v>
      </c>
      <c r="Q409" s="19">
        <f t="shared" si="54"/>
        <v>0</v>
      </c>
      <c r="R409" s="19">
        <f t="shared" si="55"/>
        <v>0</v>
      </c>
    </row>
    <row r="410" spans="1:18" x14ac:dyDescent="0.2">
      <c r="A410" s="20">
        <f>+Oversikt!A410</f>
        <v>0</v>
      </c>
      <c r="B410" s="16">
        <f>IF(O$289&lt;6,"",Oversikt!B410)</f>
        <v>0</v>
      </c>
      <c r="C410" s="16" t="str">
        <f>IF(Oversikt!E410="","",Oversikt!E410)</f>
        <v/>
      </c>
      <c r="D410" s="17" t="str">
        <f>IF(Oversikt!B410="","",VLOOKUP(Oversikt!#REF!,Mønster!$A$4:$B$21,2))</f>
        <v/>
      </c>
      <c r="L410" s="133">
        <f>IF(B410="",,IF(Dommere!$C$12&gt;4,ROUND(SUM(E410:K410)-P410-Q410,1)/(Dommere!$C$12-2),(SUM(E410:K410)/Dommere!$C$12)))</f>
        <v>0</v>
      </c>
      <c r="M410" s="56">
        <f t="shared" si="52"/>
        <v>0</v>
      </c>
      <c r="P410" s="19">
        <f t="shared" si="53"/>
        <v>0</v>
      </c>
      <c r="Q410" s="19">
        <f t="shared" si="54"/>
        <v>0</v>
      </c>
      <c r="R410" s="19">
        <f t="shared" si="55"/>
        <v>0</v>
      </c>
    </row>
    <row r="411" spans="1:18" x14ac:dyDescent="0.2">
      <c r="A411" s="20">
        <f>+Oversikt!A411</f>
        <v>0</v>
      </c>
      <c r="B411" s="16">
        <f>IF(O$289&lt;6,"",Oversikt!B411)</f>
        <v>0</v>
      </c>
      <c r="C411" s="16" t="str">
        <f>IF(Oversikt!E411="","",Oversikt!E411)</f>
        <v/>
      </c>
      <c r="D411" s="17" t="str">
        <f>IF(Oversikt!B411="","",VLOOKUP(Oversikt!#REF!,Mønster!$A$4:$B$21,2))</f>
        <v/>
      </c>
      <c r="L411" s="133">
        <f>IF(B411="",,IF(Dommere!$C$12&gt;4,ROUND(SUM(E411:K411)-P411-Q411,1)/(Dommere!$C$12-2),(SUM(E411:K411)/Dommere!$C$12)))</f>
        <v>0</v>
      </c>
      <c r="M411" s="56">
        <f t="shared" si="52"/>
        <v>0</v>
      </c>
      <c r="P411" s="19">
        <f t="shared" si="53"/>
        <v>0</v>
      </c>
      <c r="Q411" s="19">
        <f t="shared" si="54"/>
        <v>0</v>
      </c>
      <c r="R411" s="19">
        <f t="shared" si="55"/>
        <v>0</v>
      </c>
    </row>
    <row r="412" spans="1:18" x14ac:dyDescent="0.2">
      <c r="A412" s="20">
        <f>+Oversikt!A412</f>
        <v>0</v>
      </c>
      <c r="B412" s="16">
        <f>IF(O$289&lt;6,"",Oversikt!B412)</f>
        <v>0</v>
      </c>
      <c r="C412" s="16" t="str">
        <f>IF(Oversikt!E412="","",Oversikt!E412)</f>
        <v/>
      </c>
      <c r="D412" s="17" t="str">
        <f>IF(Oversikt!B412="","",VLOOKUP(Oversikt!#REF!,Mønster!$A$4:$B$21,2))</f>
        <v/>
      </c>
      <c r="L412" s="133">
        <f>IF(B412="",,IF(Dommere!$C$12&gt;4,ROUND(SUM(E412:K412)-P412-Q412,1)/(Dommere!$C$12-2),(SUM(E412:K412)/Dommere!$C$12)))</f>
        <v>0</v>
      </c>
      <c r="M412" s="56">
        <f t="shared" si="52"/>
        <v>0</v>
      </c>
      <c r="P412" s="19">
        <f t="shared" si="53"/>
        <v>0</v>
      </c>
      <c r="Q412" s="19">
        <f t="shared" si="54"/>
        <v>0</v>
      </c>
      <c r="R412" s="19">
        <f t="shared" si="55"/>
        <v>0</v>
      </c>
    </row>
    <row r="413" spans="1:18" x14ac:dyDescent="0.2">
      <c r="A413" s="20">
        <f>+Oversikt!A413</f>
        <v>0</v>
      </c>
      <c r="B413" s="16">
        <f>IF(O$289&lt;6,"",Oversikt!B413)</f>
        <v>0</v>
      </c>
      <c r="C413" s="16" t="str">
        <f>IF(Oversikt!E413="","",Oversikt!E413)</f>
        <v/>
      </c>
      <c r="D413" s="17" t="str">
        <f>IF(Oversikt!B413="","",VLOOKUP(Oversikt!#REF!,Mønster!$A$4:$B$21,2))</f>
        <v/>
      </c>
      <c r="L413" s="133">
        <f>IF(B413="",,IF(Dommere!$C$12&gt;4,ROUND(SUM(E413:K413)-P413-Q413,1)/(Dommere!$C$12-2),(SUM(E413:K413)/Dommere!$C$12)))</f>
        <v>0</v>
      </c>
      <c r="M413" s="56">
        <f t="shared" si="52"/>
        <v>0</v>
      </c>
      <c r="P413" s="19">
        <f t="shared" si="53"/>
        <v>0</v>
      </c>
      <c r="Q413" s="19">
        <f t="shared" si="54"/>
        <v>0</v>
      </c>
      <c r="R413" s="19">
        <f t="shared" si="55"/>
        <v>0</v>
      </c>
    </row>
    <row r="414" spans="1:18" x14ac:dyDescent="0.2">
      <c r="A414" s="20">
        <f>+Oversikt!A414</f>
        <v>0</v>
      </c>
      <c r="B414" s="16">
        <f>IF(O$289&lt;6,"",Oversikt!B414)</f>
        <v>0</v>
      </c>
      <c r="C414" s="16" t="str">
        <f>IF(Oversikt!E414="","",Oversikt!E414)</f>
        <v/>
      </c>
      <c r="D414" s="17" t="str">
        <f>IF(Oversikt!B414="","",VLOOKUP(Oversikt!#REF!,Mønster!$A$4:$B$21,2))</f>
        <v/>
      </c>
      <c r="L414" s="133">
        <f>IF(B414="",,IF(Dommere!$C$12&gt;4,ROUND(SUM(E414:K414)-P414-Q414,1)/(Dommere!$C$12-2),(SUM(E414:K414)/Dommere!$C$12)))</f>
        <v>0</v>
      </c>
      <c r="M414" s="56">
        <f t="shared" si="52"/>
        <v>0</v>
      </c>
      <c r="P414" s="19">
        <f t="shared" si="53"/>
        <v>0</v>
      </c>
      <c r="Q414" s="19">
        <f t="shared" si="54"/>
        <v>0</v>
      </c>
      <c r="R414" s="19">
        <f t="shared" si="55"/>
        <v>0</v>
      </c>
    </row>
    <row r="415" spans="1:18" x14ac:dyDescent="0.2">
      <c r="A415" s="20">
        <f>+Oversikt!A415</f>
        <v>0</v>
      </c>
      <c r="B415" s="16">
        <f>IF(O$289&lt;6,"",Oversikt!B415)</f>
        <v>0</v>
      </c>
      <c r="C415" s="16" t="str">
        <f>IF(Oversikt!E415="","",Oversikt!E415)</f>
        <v/>
      </c>
      <c r="D415" s="17" t="str">
        <f>IF(Oversikt!B415="","",VLOOKUP(Oversikt!#REF!,Mønster!$A$4:$B$21,2))</f>
        <v/>
      </c>
      <c r="L415" s="133">
        <f>IF(B415="",,IF(Dommere!$C$12&gt;4,ROUND(SUM(E415:K415)-P415-Q415,1)/(Dommere!$C$12-2),(SUM(E415:K415)/Dommere!$C$12)))</f>
        <v>0</v>
      </c>
      <c r="M415" s="56">
        <f t="shared" si="52"/>
        <v>0</v>
      </c>
      <c r="P415" s="19">
        <f t="shared" si="53"/>
        <v>0</v>
      </c>
      <c r="Q415" s="19">
        <f t="shared" si="54"/>
        <v>0</v>
      </c>
      <c r="R415" s="19">
        <f t="shared" si="55"/>
        <v>0</v>
      </c>
    </row>
    <row r="416" spans="1:18" x14ac:dyDescent="0.2">
      <c r="A416" s="20">
        <f>+Oversikt!A416</f>
        <v>0</v>
      </c>
      <c r="B416" s="16">
        <f>IF(O$289&lt;6,"",Oversikt!B416)</f>
        <v>0</v>
      </c>
      <c r="C416" s="16" t="str">
        <f>IF(Oversikt!E416="","",Oversikt!E416)</f>
        <v/>
      </c>
      <c r="D416" s="17" t="str">
        <f>IF(Oversikt!B416="","",VLOOKUP(Oversikt!#REF!,Mønster!$A$4:$B$21,2))</f>
        <v/>
      </c>
      <c r="L416" s="133">
        <f>IF(B416="",,IF(Dommere!$C$12&gt;4,ROUND(SUM(E416:K416)-P416-Q416,1)/(Dommere!$C$12-2),(SUM(E416:K416)/Dommere!$C$12)))</f>
        <v>0</v>
      </c>
      <c r="M416" s="56">
        <f t="shared" si="52"/>
        <v>0</v>
      </c>
      <c r="P416" s="19">
        <f t="shared" si="53"/>
        <v>0</v>
      </c>
      <c r="Q416" s="19">
        <f t="shared" si="54"/>
        <v>0</v>
      </c>
      <c r="R416" s="19">
        <f t="shared" si="55"/>
        <v>0</v>
      </c>
    </row>
    <row r="417" spans="1:18" x14ac:dyDescent="0.2">
      <c r="A417" s="20">
        <f>+Oversikt!A417</f>
        <v>0</v>
      </c>
      <c r="B417" s="16">
        <f>IF(O$289&lt;6,"",Oversikt!B417)</f>
        <v>0</v>
      </c>
      <c r="C417" s="16" t="str">
        <f>IF(Oversikt!E417="","",Oversikt!E417)</f>
        <v/>
      </c>
      <c r="D417" s="17" t="str">
        <f>IF(Oversikt!B417="","",VLOOKUP(Oversikt!#REF!,Mønster!$A$4:$B$21,2))</f>
        <v/>
      </c>
      <c r="L417" s="133">
        <f>IF(B417="",,IF(Dommere!$C$12&gt;4,ROUND(SUM(E417:K417)-P417-Q417,1)/(Dommere!$C$12-2),(SUM(E417:K417)/Dommere!$C$12)))</f>
        <v>0</v>
      </c>
      <c r="M417" s="56">
        <f t="shared" si="52"/>
        <v>0</v>
      </c>
      <c r="P417" s="19">
        <f t="shared" si="53"/>
        <v>0</v>
      </c>
      <c r="Q417" s="19">
        <f t="shared" si="54"/>
        <v>0</v>
      </c>
      <c r="R417" s="19">
        <f t="shared" si="55"/>
        <v>0</v>
      </c>
    </row>
    <row r="418" spans="1:18" x14ac:dyDescent="0.2">
      <c r="A418" s="20">
        <f>+Oversikt!A418</f>
        <v>0</v>
      </c>
      <c r="B418" s="16">
        <f>IF(O$289&lt;6,"",Oversikt!B418)</f>
        <v>0</v>
      </c>
      <c r="C418" s="16" t="str">
        <f>IF(Oversikt!E418="","",Oversikt!E418)</f>
        <v/>
      </c>
      <c r="D418" s="17" t="str">
        <f>IF(Oversikt!B418="","",VLOOKUP(Oversikt!#REF!,Mønster!$A$4:$B$21,2))</f>
        <v/>
      </c>
      <c r="L418" s="133">
        <f>IF(B418="",,IF(Dommere!$C$12&gt;4,ROUND(SUM(E418:K418)-P418-Q418,1)/(Dommere!$C$12-2),(SUM(E418:K418)/Dommere!$C$12)))</f>
        <v>0</v>
      </c>
      <c r="M418" s="56">
        <f t="shared" si="52"/>
        <v>0</v>
      </c>
      <c r="P418" s="19">
        <f t="shared" si="53"/>
        <v>0</v>
      </c>
      <c r="Q418" s="19">
        <f t="shared" si="54"/>
        <v>0</v>
      </c>
      <c r="R418" s="19">
        <f t="shared" si="55"/>
        <v>0</v>
      </c>
    </row>
    <row r="419" spans="1:18" x14ac:dyDescent="0.2">
      <c r="A419" s="20">
        <f>+Oversikt!A419</f>
        <v>0</v>
      </c>
      <c r="B419" s="16">
        <f>IF(O$289&lt;6,"",Oversikt!B419)</f>
        <v>0</v>
      </c>
      <c r="C419" s="16" t="str">
        <f>IF(Oversikt!E419="","",Oversikt!E419)</f>
        <v/>
      </c>
      <c r="D419" s="17" t="str">
        <f>IF(Oversikt!B419="","",VLOOKUP(Oversikt!#REF!,Mønster!$A$4:$B$21,2))</f>
        <v/>
      </c>
      <c r="L419" s="133">
        <f>IF(B419="",,IF(Dommere!$C$12&gt;4,ROUND(SUM(E419:K419)-P419-Q419,1)/(Dommere!$C$12-2),(SUM(E419:K419)/Dommere!$C$12)))</f>
        <v>0</v>
      </c>
      <c r="M419" s="56">
        <f t="shared" si="52"/>
        <v>0</v>
      </c>
      <c r="P419" s="19">
        <f t="shared" si="53"/>
        <v>0</v>
      </c>
      <c r="Q419" s="19">
        <f t="shared" si="54"/>
        <v>0</v>
      </c>
      <c r="R419" s="19">
        <f t="shared" si="55"/>
        <v>0</v>
      </c>
    </row>
    <row r="420" spans="1:18" x14ac:dyDescent="0.2">
      <c r="A420" s="20">
        <f>+Oversikt!A420</f>
        <v>0</v>
      </c>
      <c r="B420" s="16">
        <f>IF(O$289&lt;6,"",Oversikt!B420)</f>
        <v>0</v>
      </c>
      <c r="C420" s="16" t="str">
        <f>IF(Oversikt!E420="","",Oversikt!E420)</f>
        <v/>
      </c>
      <c r="D420" s="17" t="str">
        <f>IF(Oversikt!B420="","",VLOOKUP(Oversikt!#REF!,Mønster!$A$4:$B$21,2))</f>
        <v/>
      </c>
      <c r="L420" s="133">
        <f>IF(B420="",,IF(Dommere!$C$12&gt;4,ROUND(SUM(E420:K420)-P420-Q420,1)/(Dommere!$C$12-2),(SUM(E420:K420)/Dommere!$C$12)))</f>
        <v>0</v>
      </c>
      <c r="M420" s="56">
        <f t="shared" si="52"/>
        <v>0</v>
      </c>
      <c r="P420" s="19">
        <f t="shared" si="53"/>
        <v>0</v>
      </c>
      <c r="Q420" s="19">
        <f t="shared" si="54"/>
        <v>0</v>
      </c>
      <c r="R420" s="19">
        <f t="shared" si="55"/>
        <v>0</v>
      </c>
    </row>
    <row r="421" spans="1:18" x14ac:dyDescent="0.2">
      <c r="A421" s="20">
        <f>+Oversikt!A421</f>
        <v>0</v>
      </c>
      <c r="B421" s="16">
        <f>IF(O$289&lt;6,"",Oversikt!B421)</f>
        <v>0</v>
      </c>
      <c r="C421" s="16" t="str">
        <f>IF(Oversikt!E421="","",Oversikt!E421)</f>
        <v/>
      </c>
      <c r="D421" s="17" t="str">
        <f>IF(Oversikt!B421="","",VLOOKUP(Oversikt!#REF!,Mønster!$A$4:$B$21,2))</f>
        <v/>
      </c>
      <c r="L421" s="133">
        <f>IF(B421="",,IF(Dommere!$C$12&gt;4,ROUND(SUM(E421:K421)-P421-Q421,1)/(Dommere!$C$12-2),(SUM(E421:K421)/Dommere!$C$12)))</f>
        <v>0</v>
      </c>
      <c r="M421" s="56">
        <f t="shared" si="52"/>
        <v>0</v>
      </c>
      <c r="P421" s="19">
        <f t="shared" si="53"/>
        <v>0</v>
      </c>
      <c r="Q421" s="19">
        <f t="shared" si="54"/>
        <v>0</v>
      </c>
      <c r="R421" s="19">
        <f t="shared" si="55"/>
        <v>0</v>
      </c>
    </row>
    <row r="422" spans="1:18" x14ac:dyDescent="0.2">
      <c r="A422" s="20">
        <f>+Oversikt!A422</f>
        <v>0</v>
      </c>
      <c r="B422" s="16">
        <f>IF(O$289&lt;6,"",Oversikt!B422)</f>
        <v>0</v>
      </c>
      <c r="C422" s="16" t="str">
        <f>IF(Oversikt!E422="","",Oversikt!E422)</f>
        <v/>
      </c>
      <c r="D422" s="17" t="str">
        <f>IF(Oversikt!B422="","",VLOOKUP(Oversikt!#REF!,Mønster!$A$4:$B$21,2))</f>
        <v/>
      </c>
      <c r="L422" s="133">
        <f>IF(B422="",,IF(Dommere!$C$12&gt;4,ROUND(SUM(E422:K422)-P422-Q422,1)/(Dommere!$C$12-2),(SUM(E422:K422)/Dommere!$C$12)))</f>
        <v>0</v>
      </c>
      <c r="M422" s="56">
        <f t="shared" si="52"/>
        <v>0</v>
      </c>
      <c r="P422" s="19">
        <f t="shared" si="53"/>
        <v>0</v>
      </c>
      <c r="Q422" s="19">
        <f t="shared" si="54"/>
        <v>0</v>
      </c>
      <c r="R422" s="19">
        <f t="shared" si="55"/>
        <v>0</v>
      </c>
    </row>
    <row r="423" spans="1:18" x14ac:dyDescent="0.2">
      <c r="A423" s="20">
        <f>+Oversikt!A423</f>
        <v>0</v>
      </c>
      <c r="B423" s="16">
        <f>IF(O$289&lt;6,"",Oversikt!B423)</f>
        <v>0</v>
      </c>
      <c r="C423" s="16" t="str">
        <f>IF(Oversikt!E423="","",Oversikt!E423)</f>
        <v/>
      </c>
      <c r="D423" s="17" t="str">
        <f>IF(Oversikt!B423="","",VLOOKUP(Oversikt!#REF!,Mønster!$A$4:$B$21,2))</f>
        <v/>
      </c>
      <c r="L423" s="133">
        <f>IF(B423="",,IF(Dommere!$C$12&gt;4,ROUND(SUM(E423:K423)-P423-Q423,1)/(Dommere!$C$12-2),(SUM(E423:K423)/Dommere!$C$12)))</f>
        <v>0</v>
      </c>
      <c r="M423" s="56">
        <f t="shared" si="52"/>
        <v>0</v>
      </c>
      <c r="P423" s="19">
        <f t="shared" si="53"/>
        <v>0</v>
      </c>
      <c r="Q423" s="19">
        <f t="shared" si="54"/>
        <v>0</v>
      </c>
      <c r="R423" s="19">
        <f t="shared" si="55"/>
        <v>0</v>
      </c>
    </row>
    <row r="424" spans="1:18" x14ac:dyDescent="0.2">
      <c r="A424" s="20">
        <f>+Oversikt!A424</f>
        <v>0</v>
      </c>
      <c r="B424" s="16">
        <f>IF(O$289&lt;6,"",Oversikt!B424)</f>
        <v>0</v>
      </c>
      <c r="C424" s="16" t="str">
        <f>IF(Oversikt!E424="","",Oversikt!E424)</f>
        <v/>
      </c>
      <c r="D424" s="17" t="str">
        <f>IF(Oversikt!B424="","",VLOOKUP(Oversikt!#REF!,Mønster!$A$4:$B$21,2))</f>
        <v/>
      </c>
      <c r="L424" s="133">
        <f>IF(B424="",,IF(Dommere!$C$12&gt;4,ROUND(SUM(E424:K424)-P424-Q424,1)/(Dommere!$C$12-2),(SUM(E424:K424)/Dommere!$C$12)))</f>
        <v>0</v>
      </c>
      <c r="M424" s="56">
        <f t="shared" si="52"/>
        <v>0</v>
      </c>
      <c r="P424" s="19">
        <f t="shared" si="53"/>
        <v>0</v>
      </c>
      <c r="Q424" s="19">
        <f t="shared" si="54"/>
        <v>0</v>
      </c>
      <c r="R424" s="19">
        <f t="shared" si="55"/>
        <v>0</v>
      </c>
    </row>
    <row r="425" spans="1:18" x14ac:dyDescent="0.2">
      <c r="A425" s="20">
        <f>+Oversikt!A425</f>
        <v>0</v>
      </c>
      <c r="B425" s="16">
        <f>IF(O$289&lt;6,"",Oversikt!B425)</f>
        <v>0</v>
      </c>
      <c r="C425" s="16" t="str">
        <f>IF(Oversikt!E425="","",Oversikt!E425)</f>
        <v/>
      </c>
      <c r="D425" s="17" t="str">
        <f>IF(Oversikt!B425="","",VLOOKUP(Oversikt!#REF!,Mønster!$A$4:$B$21,2))</f>
        <v/>
      </c>
      <c r="L425" s="133">
        <f>IF(B425="",,IF(Dommere!$C$12&gt;4,ROUND(SUM(E425:K425)-P425-Q425,1)/(Dommere!$C$12-2),(SUM(E425:K425)/Dommere!$C$12)))</f>
        <v>0</v>
      </c>
      <c r="M425" s="56">
        <f t="shared" si="52"/>
        <v>0</v>
      </c>
      <c r="P425" s="19">
        <f t="shared" si="53"/>
        <v>0</v>
      </c>
      <c r="Q425" s="19">
        <f t="shared" si="54"/>
        <v>0</v>
      </c>
      <c r="R425" s="19">
        <f t="shared" si="55"/>
        <v>0</v>
      </c>
    </row>
    <row r="426" spans="1:18" x14ac:dyDescent="0.2">
      <c r="A426" s="20">
        <f>+Oversikt!A426</f>
        <v>0</v>
      </c>
      <c r="B426" s="16">
        <f>IF(O$289&lt;6,"",Oversikt!B426)</f>
        <v>0</v>
      </c>
      <c r="C426" s="16" t="str">
        <f>IF(Oversikt!E426="","",Oversikt!E426)</f>
        <v/>
      </c>
      <c r="D426" s="17" t="str">
        <f>IF(Oversikt!B426="","",VLOOKUP(Oversikt!#REF!,Mønster!$A$4:$B$21,2))</f>
        <v/>
      </c>
      <c r="L426" s="133">
        <f>IF(B426="",,IF(Dommere!$C$12&gt;4,ROUND(SUM(E426:K426)-P426-Q426,1)/(Dommere!$C$12-2),(SUM(E426:K426)/Dommere!$C$12)))</f>
        <v>0</v>
      </c>
      <c r="M426" s="56">
        <f t="shared" si="52"/>
        <v>0</v>
      </c>
      <c r="P426" s="19">
        <f t="shared" si="53"/>
        <v>0</v>
      </c>
      <c r="Q426" s="19">
        <f t="shared" si="54"/>
        <v>0</v>
      </c>
      <c r="R426" s="19">
        <f t="shared" si="55"/>
        <v>0</v>
      </c>
    </row>
    <row r="427" spans="1:18" x14ac:dyDescent="0.2">
      <c r="A427" s="20">
        <f>+Oversikt!A427</f>
        <v>0</v>
      </c>
      <c r="B427" s="16">
        <f>IF(O$289&lt;6,"",Oversikt!B427)</f>
        <v>0</v>
      </c>
      <c r="C427" s="16" t="str">
        <f>IF(Oversikt!E427="","",Oversikt!E427)</f>
        <v/>
      </c>
      <c r="D427" s="17" t="str">
        <f>IF(Oversikt!B427="","",VLOOKUP(Oversikt!#REF!,Mønster!$A$4:$B$21,2))</f>
        <v/>
      </c>
      <c r="L427" s="133">
        <f>IF(B427="",,IF(Dommere!$C$12&gt;4,ROUND(SUM(E427:K427)-P427-Q427,1)/(Dommere!$C$12-2),(SUM(E427:K427)/Dommere!$C$12)))</f>
        <v>0</v>
      </c>
      <c r="M427" s="56">
        <f t="shared" si="52"/>
        <v>0</v>
      </c>
      <c r="P427" s="19">
        <f t="shared" si="53"/>
        <v>0</v>
      </c>
      <c r="Q427" s="19">
        <f t="shared" si="54"/>
        <v>0</v>
      </c>
      <c r="R427" s="19">
        <f t="shared" si="55"/>
        <v>0</v>
      </c>
    </row>
    <row r="428" spans="1:18" x14ac:dyDescent="0.2">
      <c r="A428" s="20">
        <f>+Oversikt!A428</f>
        <v>0</v>
      </c>
      <c r="B428" s="16">
        <f>IF(O$289&lt;6,"",Oversikt!B428)</f>
        <v>0</v>
      </c>
      <c r="C428" s="16" t="str">
        <f>IF(Oversikt!E428="","",Oversikt!E428)</f>
        <v/>
      </c>
      <c r="D428" s="17" t="str">
        <f>IF(Oversikt!B428="","",VLOOKUP(Oversikt!#REF!,Mønster!$A$4:$B$21,2))</f>
        <v/>
      </c>
      <c r="L428" s="133">
        <f>IF(B428="",,IF(Dommere!$C$12&gt;4,ROUND(SUM(E428:K428)-P428-Q428,1)/(Dommere!$C$12-2),(SUM(E428:K428)/Dommere!$C$12)))</f>
        <v>0</v>
      </c>
      <c r="M428" s="56">
        <f t="shared" si="52"/>
        <v>0</v>
      </c>
      <c r="P428" s="19">
        <f t="shared" si="53"/>
        <v>0</v>
      </c>
      <c r="Q428" s="19">
        <f t="shared" si="54"/>
        <v>0</v>
      </c>
      <c r="R428" s="19">
        <f t="shared" si="55"/>
        <v>0</v>
      </c>
    </row>
    <row r="429" spans="1:18" x14ac:dyDescent="0.2">
      <c r="A429" s="20">
        <f>+Oversikt!A429</f>
        <v>0</v>
      </c>
      <c r="B429" s="16">
        <f>IF(O$289&lt;6,"",Oversikt!B429)</f>
        <v>0</v>
      </c>
      <c r="C429" s="16" t="str">
        <f>IF(Oversikt!E429="","",Oversikt!E429)</f>
        <v/>
      </c>
      <c r="D429" s="17" t="str">
        <f>IF(Oversikt!B429="","",VLOOKUP(Oversikt!#REF!,Mønster!$A$4:$B$21,2))</f>
        <v/>
      </c>
      <c r="L429" s="133">
        <f>IF(B429="",,IF(Dommere!$C$12&gt;4,ROUND(SUM(E429:K429)-P429-Q429,1)/(Dommere!$C$12-2),(SUM(E429:K429)/Dommere!$C$12)))</f>
        <v>0</v>
      </c>
      <c r="M429" s="56">
        <f t="shared" si="52"/>
        <v>0</v>
      </c>
      <c r="P429" s="19">
        <f t="shared" si="53"/>
        <v>0</v>
      </c>
      <c r="Q429" s="19">
        <f t="shared" si="54"/>
        <v>0</v>
      </c>
      <c r="R429" s="19">
        <f t="shared" si="55"/>
        <v>0</v>
      </c>
    </row>
    <row r="430" spans="1:18" x14ac:dyDescent="0.2">
      <c r="A430" s="20">
        <f>+Oversikt!A430</f>
        <v>0</v>
      </c>
      <c r="B430" s="16">
        <f>IF(O$289&lt;6,"",Oversikt!B430)</f>
        <v>0</v>
      </c>
      <c r="C430" s="16" t="str">
        <f>IF(Oversikt!E430="","",Oversikt!E430)</f>
        <v/>
      </c>
      <c r="D430" s="17" t="str">
        <f>IF(Oversikt!B430="","",VLOOKUP(Oversikt!#REF!,Mønster!$A$4:$B$21,2))</f>
        <v/>
      </c>
      <c r="L430" s="133">
        <f>IF(B430="",,IF(Dommere!$C$12&gt;4,ROUND(SUM(E430:K430)-P430-Q430,1)/(Dommere!$C$12-2),(SUM(E430:K430)/Dommere!$C$12)))</f>
        <v>0</v>
      </c>
      <c r="M430" s="56">
        <f t="shared" si="52"/>
        <v>0</v>
      </c>
      <c r="P430" s="19">
        <f t="shared" si="53"/>
        <v>0</v>
      </c>
      <c r="Q430" s="19">
        <f t="shared" si="54"/>
        <v>0</v>
      </c>
      <c r="R430" s="19">
        <f t="shared" si="55"/>
        <v>0</v>
      </c>
    </row>
    <row r="431" spans="1:18" x14ac:dyDescent="0.2">
      <c r="A431" s="20">
        <f>+Oversikt!A431</f>
        <v>0</v>
      </c>
      <c r="B431" s="16">
        <f>IF(O$289&lt;6,"",Oversikt!B431)</f>
        <v>0</v>
      </c>
      <c r="C431" s="16" t="str">
        <f>IF(Oversikt!E431="","",Oversikt!E431)</f>
        <v/>
      </c>
      <c r="D431" s="17" t="str">
        <f>IF(Oversikt!B431="","",VLOOKUP(Oversikt!#REF!,Mønster!$A$4:$B$21,2))</f>
        <v/>
      </c>
      <c r="L431" s="133">
        <f>IF(B431="",,IF(Dommere!$C$12&gt;4,ROUND(SUM(E431:K431)-P431-Q431,1)/(Dommere!$C$12-2),(SUM(E431:K431)/Dommere!$C$12)))</f>
        <v>0</v>
      </c>
      <c r="M431" s="56">
        <f t="shared" si="52"/>
        <v>0</v>
      </c>
      <c r="P431" s="19">
        <f t="shared" si="53"/>
        <v>0</v>
      </c>
      <c r="Q431" s="19">
        <f t="shared" si="54"/>
        <v>0</v>
      </c>
      <c r="R431" s="19">
        <f t="shared" si="55"/>
        <v>0</v>
      </c>
    </row>
    <row r="432" spans="1:18" x14ac:dyDescent="0.2">
      <c r="A432" s="20">
        <f>+Oversikt!A432</f>
        <v>0</v>
      </c>
      <c r="B432" s="16">
        <f>IF(O$289&lt;6,"",Oversikt!B432)</f>
        <v>0</v>
      </c>
      <c r="C432" s="16" t="str">
        <f>IF(Oversikt!E432="","",Oversikt!E432)</f>
        <v/>
      </c>
      <c r="D432" s="17" t="str">
        <f>IF(Oversikt!B432="","",VLOOKUP(Oversikt!#REF!,Mønster!$A$4:$B$21,2))</f>
        <v/>
      </c>
      <c r="L432" s="133">
        <f>IF(B432="",,IF(Dommere!$C$12&gt;4,ROUND(SUM(E432:K432)-P432-Q432,1)/(Dommere!$C$12-2),(SUM(E432:K432)/Dommere!$C$12)))</f>
        <v>0</v>
      </c>
      <c r="M432" s="56">
        <f t="shared" si="52"/>
        <v>0</v>
      </c>
      <c r="P432" s="19">
        <f t="shared" si="53"/>
        <v>0</v>
      </c>
      <c r="Q432" s="19">
        <f t="shared" si="54"/>
        <v>0</v>
      </c>
      <c r="R432" s="19">
        <f t="shared" si="55"/>
        <v>0</v>
      </c>
    </row>
    <row r="433" spans="1:18" x14ac:dyDescent="0.2">
      <c r="A433" s="20">
        <f>+Oversikt!A433</f>
        <v>0</v>
      </c>
      <c r="B433" s="16">
        <f>IF(O$289&lt;6,"",Oversikt!B433)</f>
        <v>0</v>
      </c>
      <c r="C433" s="16" t="str">
        <f>IF(Oversikt!E433="","",Oversikt!E433)</f>
        <v/>
      </c>
      <c r="D433" s="17" t="str">
        <f>IF(Oversikt!B433="","",VLOOKUP(Oversikt!#REF!,Mønster!$A$4:$B$21,2))</f>
        <v/>
      </c>
      <c r="L433" s="133">
        <f>IF(B433="",,IF(Dommere!$C$12&gt;4,ROUND(SUM(E433:K433)-P433-Q433,1)/(Dommere!$C$12-2),(SUM(E433:K433)/Dommere!$C$12)))</f>
        <v>0</v>
      </c>
      <c r="M433" s="56">
        <f t="shared" si="52"/>
        <v>0</v>
      </c>
      <c r="P433" s="19">
        <f t="shared" si="53"/>
        <v>0</v>
      </c>
      <c r="Q433" s="19">
        <f t="shared" si="54"/>
        <v>0</v>
      </c>
      <c r="R433" s="19">
        <f t="shared" si="55"/>
        <v>0</v>
      </c>
    </row>
    <row r="434" spans="1:18" x14ac:dyDescent="0.2">
      <c r="A434" s="20">
        <f>+Oversikt!A434</f>
        <v>0</v>
      </c>
      <c r="B434" s="16">
        <f>IF(O$289&lt;6,"",Oversikt!B434)</f>
        <v>0</v>
      </c>
      <c r="C434" s="16" t="str">
        <f>IF(Oversikt!E434="","",Oversikt!E434)</f>
        <v/>
      </c>
      <c r="D434" s="17" t="str">
        <f>IF(Oversikt!B434="","",VLOOKUP(Oversikt!#REF!,Mønster!$A$4:$B$21,2))</f>
        <v/>
      </c>
      <c r="L434" s="133">
        <f>IF(B434="",,IF(Dommere!$C$12&gt;4,ROUND(SUM(E434:K434)-P434-Q434,1)/(Dommere!$C$12-2),(SUM(E434:K434)/Dommere!$C$12)))</f>
        <v>0</v>
      </c>
      <c r="M434" s="56">
        <f t="shared" si="52"/>
        <v>0</v>
      </c>
      <c r="P434" s="19">
        <f t="shared" si="53"/>
        <v>0</v>
      </c>
      <c r="Q434" s="19">
        <f t="shared" si="54"/>
        <v>0</v>
      </c>
      <c r="R434" s="19">
        <f t="shared" si="55"/>
        <v>0</v>
      </c>
    </row>
    <row r="435" spans="1:18" x14ac:dyDescent="0.2">
      <c r="A435" s="20">
        <f>+Oversikt!A435</f>
        <v>0</v>
      </c>
      <c r="B435" s="16">
        <f>IF(O$289&lt;6,"",Oversikt!B435)</f>
        <v>0</v>
      </c>
      <c r="C435" s="16" t="str">
        <f>IF(Oversikt!E435="","",Oversikt!E435)</f>
        <v/>
      </c>
      <c r="D435" s="17" t="str">
        <f>IF(Oversikt!B435="","",VLOOKUP(Oversikt!#REF!,Mønster!$A$4:$B$21,2))</f>
        <v/>
      </c>
      <c r="L435" s="133">
        <f>IF(B435="",,IF(Dommere!$C$12&gt;4,ROUND(SUM(E435:K435)-P435-Q435,1)/(Dommere!$C$12-2),(SUM(E435:K435)/Dommere!$C$12)))</f>
        <v>0</v>
      </c>
      <c r="M435" s="56">
        <f t="shared" si="52"/>
        <v>0</v>
      </c>
      <c r="P435" s="19">
        <f t="shared" si="53"/>
        <v>0</v>
      </c>
      <c r="Q435" s="19">
        <f t="shared" si="54"/>
        <v>0</v>
      </c>
      <c r="R435" s="19">
        <f t="shared" si="55"/>
        <v>0</v>
      </c>
    </row>
    <row r="436" spans="1:18" x14ac:dyDescent="0.2">
      <c r="A436" s="20">
        <f>+Oversikt!A436</f>
        <v>0</v>
      </c>
      <c r="B436" s="16">
        <f>IF(O$289&lt;6,"",Oversikt!B436)</f>
        <v>0</v>
      </c>
      <c r="C436" s="16" t="str">
        <f>IF(Oversikt!E436="","",Oversikt!E436)</f>
        <v/>
      </c>
      <c r="D436" s="17" t="str">
        <f>IF(Oversikt!B436="","",VLOOKUP(Oversikt!#REF!,Mønster!$A$4:$B$21,2))</f>
        <v/>
      </c>
      <c r="L436" s="133">
        <f>IF(B436="",,IF(Dommere!$C$12&gt;4,ROUND(SUM(E436:K436)-P436-Q436,1)/(Dommere!$C$12-2),(SUM(E436:K436)/Dommere!$C$12)))</f>
        <v>0</v>
      </c>
      <c r="M436" s="56">
        <f t="shared" si="52"/>
        <v>0</v>
      </c>
      <c r="P436" s="19">
        <f t="shared" si="53"/>
        <v>0</v>
      </c>
      <c r="Q436" s="19">
        <f t="shared" si="54"/>
        <v>0</v>
      </c>
      <c r="R436" s="19">
        <f t="shared" si="55"/>
        <v>0</v>
      </c>
    </row>
    <row r="437" spans="1:18" x14ac:dyDescent="0.2">
      <c r="A437" s="20">
        <f>+Oversikt!A437</f>
        <v>0</v>
      </c>
      <c r="B437" s="16">
        <f>IF(O$289&lt;6,"",Oversikt!B437)</f>
        <v>0</v>
      </c>
      <c r="C437" s="16" t="str">
        <f>IF(Oversikt!E437="","",Oversikt!E437)</f>
        <v/>
      </c>
      <c r="D437" s="17" t="str">
        <f>IF(Oversikt!B437="","",VLOOKUP(Oversikt!#REF!,Mønster!$A$4:$B$21,2))</f>
        <v/>
      </c>
      <c r="L437" s="133">
        <f>IF(B437="",,IF(Dommere!$C$12&gt;4,ROUND(SUM(E437:K437)-P437-Q437,1)/(Dommere!$C$12-2),(SUM(E437:K437)/Dommere!$C$12)))</f>
        <v>0</v>
      </c>
      <c r="M437" s="56">
        <f t="shared" si="52"/>
        <v>0</v>
      </c>
      <c r="P437" s="19">
        <f t="shared" si="53"/>
        <v>0</v>
      </c>
      <c r="Q437" s="19">
        <f t="shared" si="54"/>
        <v>0</v>
      </c>
      <c r="R437" s="19">
        <f t="shared" si="55"/>
        <v>0</v>
      </c>
    </row>
    <row r="438" spans="1:18" x14ac:dyDescent="0.2">
      <c r="A438" s="20">
        <f>+Oversikt!A438</f>
        <v>0</v>
      </c>
      <c r="B438" s="16">
        <f>IF(O$289&lt;6,"",Oversikt!B438)</f>
        <v>0</v>
      </c>
      <c r="C438" s="16" t="str">
        <f>IF(Oversikt!E438="","",Oversikt!E438)</f>
        <v/>
      </c>
      <c r="D438" s="17" t="str">
        <f>IF(Oversikt!B438="","",VLOOKUP(Oversikt!#REF!,Mønster!$A$4:$B$21,2))</f>
        <v/>
      </c>
      <c r="L438" s="133">
        <f>IF(B438="",,IF(Dommere!$C$12&gt;4,ROUND(SUM(E438:K438)-P438-Q438,1)/(Dommere!$C$12-2),(SUM(E438:K438)/Dommere!$C$12)))</f>
        <v>0</v>
      </c>
      <c r="M438" s="56">
        <f t="shared" si="52"/>
        <v>0</v>
      </c>
      <c r="P438" s="19">
        <f t="shared" si="53"/>
        <v>0</v>
      </c>
      <c r="Q438" s="19">
        <f t="shared" si="54"/>
        <v>0</v>
      </c>
      <c r="R438" s="19">
        <f t="shared" si="55"/>
        <v>0</v>
      </c>
    </row>
    <row r="439" spans="1:18" x14ac:dyDescent="0.2">
      <c r="A439" s="20">
        <f>+Oversikt!A439</f>
        <v>0</v>
      </c>
      <c r="B439" s="16">
        <f>IF(O$289&lt;6,"",Oversikt!B439)</f>
        <v>0</v>
      </c>
      <c r="C439" s="16" t="str">
        <f>IF(Oversikt!E439="","",Oversikt!E439)</f>
        <v/>
      </c>
      <c r="D439" s="17" t="str">
        <f>IF(Oversikt!B439="","",VLOOKUP(Oversikt!#REF!,Mønster!$A$4:$B$21,2))</f>
        <v/>
      </c>
      <c r="L439" s="133">
        <f>IF(B439="",,IF(Dommere!$C$12&gt;4,ROUND(SUM(E439:K439)-P439-Q439,1)/(Dommere!$C$12-2),(SUM(E439:K439)/Dommere!$C$12)))</f>
        <v>0</v>
      </c>
      <c r="M439" s="56">
        <f t="shared" si="52"/>
        <v>0</v>
      </c>
      <c r="P439" s="19">
        <f t="shared" si="53"/>
        <v>0</v>
      </c>
      <c r="Q439" s="19">
        <f t="shared" si="54"/>
        <v>0</v>
      </c>
      <c r="R439" s="19">
        <f t="shared" si="55"/>
        <v>0</v>
      </c>
    </row>
    <row r="440" spans="1:18" x14ac:dyDescent="0.2">
      <c r="A440" s="20">
        <f>+Oversikt!A440</f>
        <v>0</v>
      </c>
      <c r="B440" s="16">
        <f>IF(O$289&lt;6,"",Oversikt!B440)</f>
        <v>0</v>
      </c>
      <c r="C440" s="16" t="str">
        <f>IF(Oversikt!E440="","",Oversikt!E440)</f>
        <v/>
      </c>
      <c r="D440" s="17" t="str">
        <f>IF(Oversikt!B440="","",VLOOKUP(Oversikt!#REF!,Mønster!$A$4:$B$21,2))</f>
        <v/>
      </c>
      <c r="L440" s="133">
        <f>IF(B440="",,IF(Dommere!$C$12&gt;4,ROUND(SUM(E440:K440)-P440-Q440,1)/(Dommere!$C$12-2),(SUM(E440:K440)/Dommere!$C$12)))</f>
        <v>0</v>
      </c>
      <c r="M440" s="56">
        <f t="shared" si="52"/>
        <v>0</v>
      </c>
      <c r="P440" s="19">
        <f t="shared" si="53"/>
        <v>0</v>
      </c>
      <c r="Q440" s="19">
        <f t="shared" si="54"/>
        <v>0</v>
      </c>
      <c r="R440" s="19">
        <f t="shared" si="55"/>
        <v>0</v>
      </c>
    </row>
    <row r="441" spans="1:18" x14ac:dyDescent="0.2">
      <c r="A441" s="20">
        <f>+Oversikt!A441</f>
        <v>0</v>
      </c>
      <c r="B441" s="16">
        <f>IF(O$289&lt;6,"",Oversikt!B441)</f>
        <v>0</v>
      </c>
      <c r="C441" s="16" t="str">
        <f>IF(Oversikt!E441="","",Oversikt!E441)</f>
        <v/>
      </c>
      <c r="D441" s="17" t="str">
        <f>IF(Oversikt!B441="","",VLOOKUP(Oversikt!#REF!,Mønster!$A$4:$B$21,2))</f>
        <v/>
      </c>
      <c r="L441" s="133">
        <f>IF(B441="",,IF(Dommere!$C$12&gt;4,ROUND(SUM(E441:K441)-P441-Q441,1)/(Dommere!$C$12-2),(SUM(E441:K441)/Dommere!$C$12)))</f>
        <v>0</v>
      </c>
      <c r="M441" s="56">
        <f t="shared" si="52"/>
        <v>0</v>
      </c>
      <c r="P441" s="19">
        <f t="shared" si="53"/>
        <v>0</v>
      </c>
      <c r="Q441" s="19">
        <f t="shared" si="54"/>
        <v>0</v>
      </c>
      <c r="R441" s="19">
        <f t="shared" si="55"/>
        <v>0</v>
      </c>
    </row>
    <row r="442" spans="1:18" x14ac:dyDescent="0.2">
      <c r="A442" s="20">
        <f>+Oversikt!A442</f>
        <v>0</v>
      </c>
      <c r="B442" s="16">
        <f>IF(O$289&lt;6,"",Oversikt!B442)</f>
        <v>0</v>
      </c>
      <c r="C442" s="16" t="str">
        <f>IF(Oversikt!E442="","",Oversikt!E442)</f>
        <v/>
      </c>
      <c r="D442" s="17" t="str">
        <f>IF(Oversikt!B442="","",VLOOKUP(Oversikt!#REF!,Mønster!$A$4:$B$21,2))</f>
        <v/>
      </c>
      <c r="L442" s="133">
        <f>IF(B442="",,IF(Dommere!$C$12&gt;4,ROUND(SUM(E442:K442)-P442-Q442,1)/(Dommere!$C$12-2),(SUM(E442:K442)/Dommere!$C$12)))</f>
        <v>0</v>
      </c>
      <c r="M442" s="56">
        <f t="shared" si="52"/>
        <v>0</v>
      </c>
      <c r="P442" s="19">
        <f t="shared" si="53"/>
        <v>0</v>
      </c>
      <c r="Q442" s="19">
        <f t="shared" si="54"/>
        <v>0</v>
      </c>
      <c r="R442" s="19">
        <f t="shared" si="55"/>
        <v>0</v>
      </c>
    </row>
    <row r="443" spans="1:18" x14ac:dyDescent="0.2">
      <c r="A443" s="20">
        <f>+Oversikt!A443</f>
        <v>0</v>
      </c>
      <c r="B443" s="16">
        <f>IF(O$289&lt;6,"",Oversikt!B443)</f>
        <v>0</v>
      </c>
      <c r="C443" s="16" t="str">
        <f>IF(Oversikt!E443="","",Oversikt!E443)</f>
        <v/>
      </c>
      <c r="D443" s="17" t="str">
        <f>IF(Oversikt!B443="","",VLOOKUP(Oversikt!#REF!,Mønster!$A$4:$B$21,2))</f>
        <v/>
      </c>
      <c r="L443" s="133">
        <f>IF(B443="",,IF(Dommere!$C$12&gt;4,ROUND(SUM(E443:K443)-P443-Q443,1)/(Dommere!$C$12-2),(SUM(E443:K443)/Dommere!$C$12)))</f>
        <v>0</v>
      </c>
      <c r="M443" s="56">
        <f t="shared" ref="M443:M506" si="56">IF(L443=0,,RANK(L443,L$290:L$314,0))</f>
        <v>0</v>
      </c>
      <c r="P443" s="19">
        <f t="shared" ref="P443:P506" si="57">MAX(E443:K443)</f>
        <v>0</v>
      </c>
      <c r="Q443" s="19">
        <f t="shared" ref="Q443:Q506" si="58">MIN(E443:K443)</f>
        <v>0</v>
      </c>
      <c r="R443" s="19">
        <f t="shared" ref="R443:R506" si="59">SUM(E443:K443)</f>
        <v>0</v>
      </c>
    </row>
    <row r="444" spans="1:18" x14ac:dyDescent="0.2">
      <c r="A444" s="20">
        <f>+Oversikt!A444</f>
        <v>0</v>
      </c>
      <c r="B444" s="16">
        <f>IF(O$289&lt;6,"",Oversikt!B444)</f>
        <v>0</v>
      </c>
      <c r="C444" s="16" t="str">
        <f>IF(Oversikt!E444="","",Oversikt!E444)</f>
        <v/>
      </c>
      <c r="D444" s="17" t="str">
        <f>IF(Oversikt!B444="","",VLOOKUP(Oversikt!#REF!,Mønster!$A$4:$B$21,2))</f>
        <v/>
      </c>
      <c r="L444" s="133">
        <f>IF(B444="",,IF(Dommere!$C$12&gt;4,ROUND(SUM(E444:K444)-P444-Q444,1)/(Dommere!$C$12-2),(SUM(E444:K444)/Dommere!$C$12)))</f>
        <v>0</v>
      </c>
      <c r="M444" s="56">
        <f t="shared" si="56"/>
        <v>0</v>
      </c>
      <c r="P444" s="19">
        <f t="shared" si="57"/>
        <v>0</v>
      </c>
      <c r="Q444" s="19">
        <f t="shared" si="58"/>
        <v>0</v>
      </c>
      <c r="R444" s="19">
        <f t="shared" si="59"/>
        <v>0</v>
      </c>
    </row>
    <row r="445" spans="1:18" x14ac:dyDescent="0.2">
      <c r="A445" s="20">
        <f>+Oversikt!A445</f>
        <v>0</v>
      </c>
      <c r="B445" s="16">
        <f>IF(O$289&lt;6,"",Oversikt!B445)</f>
        <v>0</v>
      </c>
      <c r="C445" s="16" t="str">
        <f>IF(Oversikt!E445="","",Oversikt!E445)</f>
        <v/>
      </c>
      <c r="D445" s="17" t="str">
        <f>IF(Oversikt!B445="","",VLOOKUP(Oversikt!#REF!,Mønster!$A$4:$B$21,2))</f>
        <v/>
      </c>
      <c r="L445" s="133">
        <f>IF(B445="",,IF(Dommere!$C$12&gt;4,ROUND(SUM(E445:K445)-P445-Q445,1)/(Dommere!$C$12-2),(SUM(E445:K445)/Dommere!$C$12)))</f>
        <v>0</v>
      </c>
      <c r="M445" s="56">
        <f t="shared" si="56"/>
        <v>0</v>
      </c>
      <c r="P445" s="19">
        <f t="shared" si="57"/>
        <v>0</v>
      </c>
      <c r="Q445" s="19">
        <f t="shared" si="58"/>
        <v>0</v>
      </c>
      <c r="R445" s="19">
        <f t="shared" si="59"/>
        <v>0</v>
      </c>
    </row>
    <row r="446" spans="1:18" x14ac:dyDescent="0.2">
      <c r="A446" s="20">
        <f>+Oversikt!A446</f>
        <v>0</v>
      </c>
      <c r="B446" s="16">
        <f>IF(O$289&lt;6,"",Oversikt!B446)</f>
        <v>0</v>
      </c>
      <c r="C446" s="16" t="str">
        <f>IF(Oversikt!E446="","",Oversikt!E446)</f>
        <v/>
      </c>
      <c r="D446" s="17" t="str">
        <f>IF(Oversikt!B446="","",VLOOKUP(Oversikt!#REF!,Mønster!$A$4:$B$21,2))</f>
        <v/>
      </c>
      <c r="L446" s="133">
        <f>IF(B446="",,IF(Dommere!$C$12&gt;4,ROUND(SUM(E446:K446)-P446-Q446,1)/(Dommere!$C$12-2),(SUM(E446:K446)/Dommere!$C$12)))</f>
        <v>0</v>
      </c>
      <c r="M446" s="56">
        <f t="shared" si="56"/>
        <v>0</v>
      </c>
      <c r="P446" s="19">
        <f t="shared" si="57"/>
        <v>0</v>
      </c>
      <c r="Q446" s="19">
        <f t="shared" si="58"/>
        <v>0</v>
      </c>
      <c r="R446" s="19">
        <f t="shared" si="59"/>
        <v>0</v>
      </c>
    </row>
    <row r="447" spans="1:18" x14ac:dyDescent="0.2">
      <c r="A447" s="20">
        <f>+Oversikt!A447</f>
        <v>0</v>
      </c>
      <c r="B447" s="16">
        <f>IF(O$289&lt;6,"",Oversikt!B447)</f>
        <v>0</v>
      </c>
      <c r="C447" s="16" t="str">
        <f>IF(Oversikt!E447="","",Oversikt!E447)</f>
        <v/>
      </c>
      <c r="D447" s="17" t="str">
        <f>IF(Oversikt!B447="","",VLOOKUP(Oversikt!#REF!,Mønster!$A$4:$B$21,2))</f>
        <v/>
      </c>
      <c r="L447" s="133">
        <f>IF(B447="",,IF(Dommere!$C$12&gt;4,ROUND(SUM(E447:K447)-P447-Q447,1)/(Dommere!$C$12-2),(SUM(E447:K447)/Dommere!$C$12)))</f>
        <v>0</v>
      </c>
      <c r="M447" s="56">
        <f t="shared" si="56"/>
        <v>0</v>
      </c>
      <c r="P447" s="19">
        <f t="shared" si="57"/>
        <v>0</v>
      </c>
      <c r="Q447" s="19">
        <f t="shared" si="58"/>
        <v>0</v>
      </c>
      <c r="R447" s="19">
        <f t="shared" si="59"/>
        <v>0</v>
      </c>
    </row>
    <row r="448" spans="1:18" x14ac:dyDescent="0.2">
      <c r="A448" s="20">
        <f>+Oversikt!A448</f>
        <v>0</v>
      </c>
      <c r="B448" s="16">
        <f>IF(O$289&lt;6,"",Oversikt!B448)</f>
        <v>0</v>
      </c>
      <c r="C448" s="16" t="str">
        <f>IF(Oversikt!E448="","",Oversikt!E448)</f>
        <v/>
      </c>
      <c r="D448" s="17" t="str">
        <f>IF(Oversikt!B448="","",VLOOKUP(Oversikt!#REF!,Mønster!$A$4:$B$21,2))</f>
        <v/>
      </c>
      <c r="L448" s="133">
        <f>IF(B448="",,IF(Dommere!$C$12&gt;4,ROUND(SUM(E448:K448)-P448-Q448,1)/(Dommere!$C$12-2),(SUM(E448:K448)/Dommere!$C$12)))</f>
        <v>0</v>
      </c>
      <c r="M448" s="56">
        <f t="shared" si="56"/>
        <v>0</v>
      </c>
      <c r="P448" s="19">
        <f t="shared" si="57"/>
        <v>0</v>
      </c>
      <c r="Q448" s="19">
        <f t="shared" si="58"/>
        <v>0</v>
      </c>
      <c r="R448" s="19">
        <f t="shared" si="59"/>
        <v>0</v>
      </c>
    </row>
    <row r="449" spans="1:18" x14ac:dyDescent="0.2">
      <c r="A449" s="20">
        <f>+Oversikt!A449</f>
        <v>0</v>
      </c>
      <c r="B449" s="16">
        <f>IF(O$289&lt;6,"",Oversikt!B449)</f>
        <v>0</v>
      </c>
      <c r="C449" s="16" t="str">
        <f>IF(Oversikt!E449="","",Oversikt!E449)</f>
        <v/>
      </c>
      <c r="D449" s="17" t="str">
        <f>IF(Oversikt!B449="","",VLOOKUP(Oversikt!#REF!,Mønster!$A$4:$B$21,2))</f>
        <v/>
      </c>
      <c r="L449" s="133">
        <f>IF(B449="",,IF(Dommere!$C$12&gt;4,ROUND(SUM(E449:K449)-P449-Q449,1)/(Dommere!$C$12-2),(SUM(E449:K449)/Dommere!$C$12)))</f>
        <v>0</v>
      </c>
      <c r="M449" s="56">
        <f t="shared" si="56"/>
        <v>0</v>
      </c>
      <c r="P449" s="19">
        <f t="shared" si="57"/>
        <v>0</v>
      </c>
      <c r="Q449" s="19">
        <f t="shared" si="58"/>
        <v>0</v>
      </c>
      <c r="R449" s="19">
        <f t="shared" si="59"/>
        <v>0</v>
      </c>
    </row>
    <row r="450" spans="1:18" x14ac:dyDescent="0.2">
      <c r="A450" s="20">
        <f>+Oversikt!A450</f>
        <v>0</v>
      </c>
      <c r="B450" s="16">
        <f>IF(O$289&lt;6,"",Oversikt!B450)</f>
        <v>0</v>
      </c>
      <c r="C450" s="16" t="str">
        <f>IF(Oversikt!E450="","",Oversikt!E450)</f>
        <v/>
      </c>
      <c r="D450" s="17" t="str">
        <f>IF(Oversikt!B450="","",VLOOKUP(Oversikt!#REF!,Mønster!$A$4:$B$21,2))</f>
        <v/>
      </c>
      <c r="L450" s="133">
        <f>IF(B450="",,IF(Dommere!$C$12&gt;4,ROUND(SUM(E450:K450)-P450-Q450,1)/(Dommere!$C$12-2),(SUM(E450:K450)/Dommere!$C$12)))</f>
        <v>0</v>
      </c>
      <c r="M450" s="56">
        <f t="shared" si="56"/>
        <v>0</v>
      </c>
      <c r="P450" s="19">
        <f t="shared" si="57"/>
        <v>0</v>
      </c>
      <c r="Q450" s="19">
        <f t="shared" si="58"/>
        <v>0</v>
      </c>
      <c r="R450" s="19">
        <f t="shared" si="59"/>
        <v>0</v>
      </c>
    </row>
    <row r="451" spans="1:18" x14ac:dyDescent="0.2">
      <c r="A451" s="20">
        <f>+Oversikt!A451</f>
        <v>0</v>
      </c>
      <c r="B451" s="16">
        <f>IF(O$289&lt;6,"",Oversikt!B451)</f>
        <v>0</v>
      </c>
      <c r="C451" s="16" t="str">
        <f>IF(Oversikt!E451="","",Oversikt!E451)</f>
        <v/>
      </c>
      <c r="D451" s="17" t="str">
        <f>IF(Oversikt!B451="","",VLOOKUP(Oversikt!#REF!,Mønster!$A$4:$B$21,2))</f>
        <v/>
      </c>
      <c r="L451" s="133">
        <f>IF(B451="",,IF(Dommere!$C$12&gt;4,ROUND(SUM(E451:K451)-P451-Q451,1)/(Dommere!$C$12-2),(SUM(E451:K451)/Dommere!$C$12)))</f>
        <v>0</v>
      </c>
      <c r="M451" s="56">
        <f t="shared" si="56"/>
        <v>0</v>
      </c>
      <c r="P451" s="19">
        <f t="shared" si="57"/>
        <v>0</v>
      </c>
      <c r="Q451" s="19">
        <f t="shared" si="58"/>
        <v>0</v>
      </c>
      <c r="R451" s="19">
        <f t="shared" si="59"/>
        <v>0</v>
      </c>
    </row>
    <row r="452" spans="1:18" x14ac:dyDescent="0.2">
      <c r="A452" s="20">
        <f>+Oversikt!A452</f>
        <v>0</v>
      </c>
      <c r="B452" s="16">
        <f>IF(O$289&lt;6,"",Oversikt!B452)</f>
        <v>0</v>
      </c>
      <c r="C452" s="16" t="str">
        <f>IF(Oversikt!E452="","",Oversikt!E452)</f>
        <v/>
      </c>
      <c r="D452" s="17" t="str">
        <f>IF(Oversikt!B452="","",VLOOKUP(Oversikt!#REF!,Mønster!$A$4:$B$21,2))</f>
        <v/>
      </c>
      <c r="L452" s="133">
        <f>IF(B452="",,IF(Dommere!$C$12&gt;4,ROUND(SUM(E452:K452)-P452-Q452,1)/(Dommere!$C$12-2),(SUM(E452:K452)/Dommere!$C$12)))</f>
        <v>0</v>
      </c>
      <c r="M452" s="56">
        <f t="shared" si="56"/>
        <v>0</v>
      </c>
      <c r="P452" s="19">
        <f t="shared" si="57"/>
        <v>0</v>
      </c>
      <c r="Q452" s="19">
        <f t="shared" si="58"/>
        <v>0</v>
      </c>
      <c r="R452" s="19">
        <f t="shared" si="59"/>
        <v>0</v>
      </c>
    </row>
    <row r="453" spans="1:18" x14ac:dyDescent="0.2">
      <c r="A453" s="20">
        <f>+Oversikt!A453</f>
        <v>0</v>
      </c>
      <c r="B453" s="16">
        <f>IF(O$289&lt;6,"",Oversikt!B453)</f>
        <v>0</v>
      </c>
      <c r="C453" s="16" t="str">
        <f>IF(Oversikt!E453="","",Oversikt!E453)</f>
        <v/>
      </c>
      <c r="D453" s="17" t="str">
        <f>IF(Oversikt!B453="","",VLOOKUP(Oversikt!#REF!,Mønster!$A$4:$B$21,2))</f>
        <v/>
      </c>
      <c r="L453" s="133">
        <f>IF(B453="",,IF(Dommere!$C$12&gt;4,ROUND(SUM(E453:K453)-P453-Q453,1)/(Dommere!$C$12-2),(SUM(E453:K453)/Dommere!$C$12)))</f>
        <v>0</v>
      </c>
      <c r="M453" s="56">
        <f t="shared" si="56"/>
        <v>0</v>
      </c>
      <c r="P453" s="19">
        <f t="shared" si="57"/>
        <v>0</v>
      </c>
      <c r="Q453" s="19">
        <f t="shared" si="58"/>
        <v>0</v>
      </c>
      <c r="R453" s="19">
        <f t="shared" si="59"/>
        <v>0</v>
      </c>
    </row>
    <row r="454" spans="1:18" x14ac:dyDescent="0.2">
      <c r="A454" s="20">
        <f>+Oversikt!A454</f>
        <v>0</v>
      </c>
      <c r="B454" s="16">
        <f>IF(O$289&lt;6,"",Oversikt!B454)</f>
        <v>0</v>
      </c>
      <c r="C454" s="16" t="str">
        <f>IF(Oversikt!E454="","",Oversikt!E454)</f>
        <v/>
      </c>
      <c r="D454" s="17" t="str">
        <f>IF(Oversikt!B454="","",VLOOKUP(Oversikt!#REF!,Mønster!$A$4:$B$21,2))</f>
        <v/>
      </c>
      <c r="L454" s="133">
        <f>IF(B454="",,IF(Dommere!$C$12&gt;4,ROUND(SUM(E454:K454)-P454-Q454,1)/(Dommere!$C$12-2),(SUM(E454:K454)/Dommere!$C$12)))</f>
        <v>0</v>
      </c>
      <c r="M454" s="56">
        <f t="shared" si="56"/>
        <v>0</v>
      </c>
      <c r="P454" s="19">
        <f t="shared" si="57"/>
        <v>0</v>
      </c>
      <c r="Q454" s="19">
        <f t="shared" si="58"/>
        <v>0</v>
      </c>
      <c r="R454" s="19">
        <f t="shared" si="59"/>
        <v>0</v>
      </c>
    </row>
    <row r="455" spans="1:18" x14ac:dyDescent="0.2">
      <c r="A455" s="20">
        <f>+Oversikt!A455</f>
        <v>0</v>
      </c>
      <c r="B455" s="16">
        <f>IF(O$289&lt;6,"",Oversikt!B455)</f>
        <v>0</v>
      </c>
      <c r="C455" s="16" t="str">
        <f>IF(Oversikt!E455="","",Oversikt!E455)</f>
        <v/>
      </c>
      <c r="D455" s="17" t="str">
        <f>IF(Oversikt!B455="","",VLOOKUP(Oversikt!#REF!,Mønster!$A$4:$B$21,2))</f>
        <v/>
      </c>
      <c r="L455" s="133">
        <f>IF(B455="",,IF(Dommere!$C$12&gt;4,ROUND(SUM(E455:K455)-P455-Q455,1)/(Dommere!$C$12-2),(SUM(E455:K455)/Dommere!$C$12)))</f>
        <v>0</v>
      </c>
      <c r="M455" s="56">
        <f t="shared" si="56"/>
        <v>0</v>
      </c>
      <c r="P455" s="19">
        <f t="shared" si="57"/>
        <v>0</v>
      </c>
      <c r="Q455" s="19">
        <f t="shared" si="58"/>
        <v>0</v>
      </c>
      <c r="R455" s="19">
        <f t="shared" si="59"/>
        <v>0</v>
      </c>
    </row>
    <row r="456" spans="1:18" x14ac:dyDescent="0.2">
      <c r="A456" s="20">
        <f>+Oversikt!A456</f>
        <v>0</v>
      </c>
      <c r="B456" s="16">
        <f>IF(O$289&lt;6,"",Oversikt!B456)</f>
        <v>0</v>
      </c>
      <c r="C456" s="16" t="str">
        <f>IF(Oversikt!E456="","",Oversikt!E456)</f>
        <v/>
      </c>
      <c r="D456" s="17" t="str">
        <f>IF(Oversikt!B456="","",VLOOKUP(Oversikt!#REF!,Mønster!$A$4:$B$21,2))</f>
        <v/>
      </c>
      <c r="L456" s="133">
        <f>IF(B456="",,IF(Dommere!$C$12&gt;4,ROUND(SUM(E456:K456)-P456-Q456,1)/(Dommere!$C$12-2),(SUM(E456:K456)/Dommere!$C$12)))</f>
        <v>0</v>
      </c>
      <c r="M456" s="56">
        <f t="shared" si="56"/>
        <v>0</v>
      </c>
      <c r="P456" s="19">
        <f t="shared" si="57"/>
        <v>0</v>
      </c>
      <c r="Q456" s="19">
        <f t="shared" si="58"/>
        <v>0</v>
      </c>
      <c r="R456" s="19">
        <f t="shared" si="59"/>
        <v>0</v>
      </c>
    </row>
    <row r="457" spans="1:18" x14ac:dyDescent="0.2">
      <c r="A457" s="20">
        <f>+Oversikt!A457</f>
        <v>0</v>
      </c>
      <c r="B457" s="16">
        <f>IF(O$289&lt;6,"",Oversikt!B457)</f>
        <v>0</v>
      </c>
      <c r="C457" s="16" t="str">
        <f>IF(Oversikt!E457="","",Oversikt!E457)</f>
        <v/>
      </c>
      <c r="D457" s="17" t="str">
        <f>IF(Oversikt!B457="","",VLOOKUP(Oversikt!#REF!,Mønster!$A$4:$B$21,2))</f>
        <v/>
      </c>
      <c r="L457" s="133">
        <f>IF(B457="",,IF(Dommere!$C$12&gt;4,ROUND(SUM(E457:K457)-P457-Q457,1)/(Dommere!$C$12-2),(SUM(E457:K457)/Dommere!$C$12)))</f>
        <v>0</v>
      </c>
      <c r="M457" s="56">
        <f t="shared" si="56"/>
        <v>0</v>
      </c>
      <c r="P457" s="19">
        <f t="shared" si="57"/>
        <v>0</v>
      </c>
      <c r="Q457" s="19">
        <f t="shared" si="58"/>
        <v>0</v>
      </c>
      <c r="R457" s="19">
        <f t="shared" si="59"/>
        <v>0</v>
      </c>
    </row>
    <row r="458" spans="1:18" x14ac:dyDescent="0.2">
      <c r="A458" s="20">
        <f>+Oversikt!A458</f>
        <v>0</v>
      </c>
      <c r="B458" s="16">
        <f>IF(O$289&lt;6,"",Oversikt!B458)</f>
        <v>0</v>
      </c>
      <c r="C458" s="16" t="str">
        <f>IF(Oversikt!E458="","",Oversikt!E458)</f>
        <v/>
      </c>
      <c r="D458" s="17" t="str">
        <f>IF(Oversikt!B458="","",VLOOKUP(Oversikt!#REF!,Mønster!$A$4:$B$21,2))</f>
        <v/>
      </c>
      <c r="L458" s="133">
        <f>IF(B458="",,IF(Dommere!$C$12&gt;4,ROUND(SUM(E458:K458)-P458-Q458,1)/(Dommere!$C$12-2),(SUM(E458:K458)/Dommere!$C$12)))</f>
        <v>0</v>
      </c>
      <c r="M458" s="56">
        <f t="shared" si="56"/>
        <v>0</v>
      </c>
      <c r="P458" s="19">
        <f t="shared" si="57"/>
        <v>0</v>
      </c>
      <c r="Q458" s="19">
        <f t="shared" si="58"/>
        <v>0</v>
      </c>
      <c r="R458" s="19">
        <f t="shared" si="59"/>
        <v>0</v>
      </c>
    </row>
    <row r="459" spans="1:18" x14ac:dyDescent="0.2">
      <c r="A459" s="20">
        <f>+Oversikt!A459</f>
        <v>0</v>
      </c>
      <c r="B459" s="16">
        <f>IF(O$289&lt;6,"",Oversikt!B459)</f>
        <v>0</v>
      </c>
      <c r="C459" s="16" t="str">
        <f>IF(Oversikt!E459="","",Oversikt!E459)</f>
        <v/>
      </c>
      <c r="D459" s="17" t="str">
        <f>IF(Oversikt!B459="","",VLOOKUP(Oversikt!#REF!,Mønster!$A$4:$B$21,2))</f>
        <v/>
      </c>
      <c r="L459" s="133">
        <f>IF(B459="",,IF(Dommere!$C$12&gt;4,ROUND(SUM(E459:K459)-P459-Q459,1)/(Dommere!$C$12-2),(SUM(E459:K459)/Dommere!$C$12)))</f>
        <v>0</v>
      </c>
      <c r="M459" s="56">
        <f t="shared" si="56"/>
        <v>0</v>
      </c>
      <c r="P459" s="19">
        <f t="shared" si="57"/>
        <v>0</v>
      </c>
      <c r="Q459" s="19">
        <f t="shared" si="58"/>
        <v>0</v>
      </c>
      <c r="R459" s="19">
        <f t="shared" si="59"/>
        <v>0</v>
      </c>
    </row>
    <row r="460" spans="1:18" x14ac:dyDescent="0.2">
      <c r="A460" s="20">
        <f>+Oversikt!A460</f>
        <v>0</v>
      </c>
      <c r="B460" s="16">
        <f>IF(O$289&lt;6,"",Oversikt!B460)</f>
        <v>0</v>
      </c>
      <c r="C460" s="16" t="str">
        <f>IF(Oversikt!E460="","",Oversikt!E460)</f>
        <v/>
      </c>
      <c r="D460" s="17" t="str">
        <f>IF(Oversikt!B460="","",VLOOKUP(Oversikt!#REF!,Mønster!$A$4:$B$21,2))</f>
        <v/>
      </c>
      <c r="L460" s="133">
        <f>IF(B460="",,IF(Dommere!$C$12&gt;4,ROUND(SUM(E460:K460)-P460-Q460,1)/(Dommere!$C$12-2),(SUM(E460:K460)/Dommere!$C$12)))</f>
        <v>0</v>
      </c>
      <c r="M460" s="56">
        <f t="shared" si="56"/>
        <v>0</v>
      </c>
      <c r="P460" s="19">
        <f t="shared" si="57"/>
        <v>0</v>
      </c>
      <c r="Q460" s="19">
        <f t="shared" si="58"/>
        <v>0</v>
      </c>
      <c r="R460" s="19">
        <f t="shared" si="59"/>
        <v>0</v>
      </c>
    </row>
    <row r="461" spans="1:18" x14ac:dyDescent="0.2">
      <c r="A461" s="20">
        <f>+Oversikt!A461</f>
        <v>0</v>
      </c>
      <c r="B461" s="16">
        <f>IF(O$289&lt;6,"",Oversikt!B461)</f>
        <v>0</v>
      </c>
      <c r="C461" s="16" t="str">
        <f>IF(Oversikt!E461="","",Oversikt!E461)</f>
        <v/>
      </c>
      <c r="D461" s="17" t="str">
        <f>IF(Oversikt!B461="","",VLOOKUP(Oversikt!#REF!,Mønster!$A$4:$B$21,2))</f>
        <v/>
      </c>
      <c r="L461" s="133">
        <f>IF(B461="",,IF(Dommere!$C$12&gt;4,ROUND(SUM(E461:K461)-P461-Q461,1)/(Dommere!$C$12-2),(SUM(E461:K461)/Dommere!$C$12)))</f>
        <v>0</v>
      </c>
      <c r="M461" s="56">
        <f t="shared" si="56"/>
        <v>0</v>
      </c>
      <c r="P461" s="19">
        <f t="shared" si="57"/>
        <v>0</v>
      </c>
      <c r="Q461" s="19">
        <f t="shared" si="58"/>
        <v>0</v>
      </c>
      <c r="R461" s="19">
        <f t="shared" si="59"/>
        <v>0</v>
      </c>
    </row>
    <row r="462" spans="1:18" x14ac:dyDescent="0.2">
      <c r="A462" s="20">
        <f>+Oversikt!A462</f>
        <v>0</v>
      </c>
      <c r="B462" s="16">
        <f>IF(O$289&lt;6,"",Oversikt!B462)</f>
        <v>0</v>
      </c>
      <c r="C462" s="16" t="str">
        <f>IF(Oversikt!E462="","",Oversikt!E462)</f>
        <v/>
      </c>
      <c r="D462" s="17" t="str">
        <f>IF(Oversikt!B462="","",VLOOKUP(Oversikt!#REF!,Mønster!$A$4:$B$21,2))</f>
        <v/>
      </c>
      <c r="L462" s="133">
        <f>IF(B462="",,IF(Dommere!$C$12&gt;4,ROUND(SUM(E462:K462)-P462-Q462,1)/(Dommere!$C$12-2),(SUM(E462:K462)/Dommere!$C$12)))</f>
        <v>0</v>
      </c>
      <c r="M462" s="56">
        <f t="shared" si="56"/>
        <v>0</v>
      </c>
      <c r="P462" s="19">
        <f t="shared" si="57"/>
        <v>0</v>
      </c>
      <c r="Q462" s="19">
        <f t="shared" si="58"/>
        <v>0</v>
      </c>
      <c r="R462" s="19">
        <f t="shared" si="59"/>
        <v>0</v>
      </c>
    </row>
    <row r="463" spans="1:18" x14ac:dyDescent="0.2">
      <c r="A463" s="20">
        <f>+Oversikt!A463</f>
        <v>0</v>
      </c>
      <c r="B463" s="16">
        <f>IF(O$289&lt;6,"",Oversikt!B463)</f>
        <v>0</v>
      </c>
      <c r="C463" s="16" t="str">
        <f>IF(Oversikt!E463="","",Oversikt!E463)</f>
        <v/>
      </c>
      <c r="D463" s="17" t="str">
        <f>IF(Oversikt!B463="","",VLOOKUP(Oversikt!#REF!,Mønster!$A$4:$B$21,2))</f>
        <v/>
      </c>
      <c r="L463" s="133">
        <f>IF(B463="",,IF(Dommere!$C$12&gt;4,ROUND(SUM(E463:K463)-P463-Q463,1)/(Dommere!$C$12-2),(SUM(E463:K463)/Dommere!$C$12)))</f>
        <v>0</v>
      </c>
      <c r="M463" s="56">
        <f t="shared" si="56"/>
        <v>0</v>
      </c>
      <c r="P463" s="19">
        <f t="shared" si="57"/>
        <v>0</v>
      </c>
      <c r="Q463" s="19">
        <f t="shared" si="58"/>
        <v>0</v>
      </c>
      <c r="R463" s="19">
        <f t="shared" si="59"/>
        <v>0</v>
      </c>
    </row>
    <row r="464" spans="1:18" x14ac:dyDescent="0.2">
      <c r="A464" s="20">
        <f>+Oversikt!A464</f>
        <v>0</v>
      </c>
      <c r="B464" s="16">
        <f>IF(O$289&lt;6,"",Oversikt!B464)</f>
        <v>0</v>
      </c>
      <c r="C464" s="16" t="str">
        <f>IF(Oversikt!E464="","",Oversikt!E464)</f>
        <v/>
      </c>
      <c r="D464" s="17" t="str">
        <f>IF(Oversikt!B464="","",VLOOKUP(Oversikt!#REF!,Mønster!$A$4:$B$21,2))</f>
        <v/>
      </c>
      <c r="L464" s="133">
        <f>IF(B464="",,IF(Dommere!$C$12&gt;4,ROUND(SUM(E464:K464)-P464-Q464,1)/(Dommere!$C$12-2),(SUM(E464:K464)/Dommere!$C$12)))</f>
        <v>0</v>
      </c>
      <c r="M464" s="56">
        <f t="shared" si="56"/>
        <v>0</v>
      </c>
      <c r="P464" s="19">
        <f t="shared" si="57"/>
        <v>0</v>
      </c>
      <c r="Q464" s="19">
        <f t="shared" si="58"/>
        <v>0</v>
      </c>
      <c r="R464" s="19">
        <f t="shared" si="59"/>
        <v>0</v>
      </c>
    </row>
    <row r="465" spans="1:18" x14ac:dyDescent="0.2">
      <c r="A465" s="20">
        <f>+Oversikt!A465</f>
        <v>0</v>
      </c>
      <c r="B465" s="16">
        <f>IF(O$289&lt;6,"",Oversikt!B465)</f>
        <v>0</v>
      </c>
      <c r="C465" s="16" t="str">
        <f>IF(Oversikt!E465="","",Oversikt!E465)</f>
        <v/>
      </c>
      <c r="D465" s="17" t="str">
        <f>IF(Oversikt!B465="","",VLOOKUP(Oversikt!#REF!,Mønster!$A$4:$B$21,2))</f>
        <v/>
      </c>
      <c r="L465" s="133">
        <f>IF(B465="",,IF(Dommere!$C$12&gt;4,ROUND(SUM(E465:K465)-P465-Q465,1)/(Dommere!$C$12-2),(SUM(E465:K465)/Dommere!$C$12)))</f>
        <v>0</v>
      </c>
      <c r="M465" s="56">
        <f t="shared" si="56"/>
        <v>0</v>
      </c>
      <c r="P465" s="19">
        <f t="shared" si="57"/>
        <v>0</v>
      </c>
      <c r="Q465" s="19">
        <f t="shared" si="58"/>
        <v>0</v>
      </c>
      <c r="R465" s="19">
        <f t="shared" si="59"/>
        <v>0</v>
      </c>
    </row>
    <row r="466" spans="1:18" x14ac:dyDescent="0.2">
      <c r="A466" s="20">
        <f>+Oversikt!A466</f>
        <v>0</v>
      </c>
      <c r="B466" s="16">
        <f>IF(O$289&lt;6,"",Oversikt!B466)</f>
        <v>0</v>
      </c>
      <c r="C466" s="16" t="str">
        <f>IF(Oversikt!E466="","",Oversikt!E466)</f>
        <v/>
      </c>
      <c r="D466" s="17" t="str">
        <f>IF(Oversikt!B466="","",VLOOKUP(Oversikt!#REF!,Mønster!$A$4:$B$21,2))</f>
        <v/>
      </c>
      <c r="L466" s="133">
        <f>IF(B466="",,IF(Dommere!$C$12&gt;4,ROUND(SUM(E466:K466)-P466-Q466,1)/(Dommere!$C$12-2),(SUM(E466:K466)/Dommere!$C$12)))</f>
        <v>0</v>
      </c>
      <c r="M466" s="56">
        <f t="shared" si="56"/>
        <v>0</v>
      </c>
      <c r="P466" s="19">
        <f t="shared" si="57"/>
        <v>0</v>
      </c>
      <c r="Q466" s="19">
        <f t="shared" si="58"/>
        <v>0</v>
      </c>
      <c r="R466" s="19">
        <f t="shared" si="59"/>
        <v>0</v>
      </c>
    </row>
    <row r="467" spans="1:18" x14ac:dyDescent="0.2">
      <c r="A467" s="20">
        <f>+Oversikt!A467</f>
        <v>0</v>
      </c>
      <c r="B467" s="16">
        <f>IF(O$289&lt;6,"",Oversikt!B467)</f>
        <v>0</v>
      </c>
      <c r="C467" s="16" t="str">
        <f>IF(Oversikt!E467="","",Oversikt!E467)</f>
        <v/>
      </c>
      <c r="D467" s="17" t="str">
        <f>IF(Oversikt!B467="","",VLOOKUP(Oversikt!#REF!,Mønster!$A$4:$B$21,2))</f>
        <v/>
      </c>
      <c r="L467" s="133">
        <f>IF(B467="",,IF(Dommere!$C$12&gt;4,ROUND(SUM(E467:K467)-P467-Q467,1)/(Dommere!$C$12-2),(SUM(E467:K467)/Dommere!$C$12)))</f>
        <v>0</v>
      </c>
      <c r="M467" s="56">
        <f t="shared" si="56"/>
        <v>0</v>
      </c>
      <c r="P467" s="19">
        <f t="shared" si="57"/>
        <v>0</v>
      </c>
      <c r="Q467" s="19">
        <f t="shared" si="58"/>
        <v>0</v>
      </c>
      <c r="R467" s="19">
        <f t="shared" si="59"/>
        <v>0</v>
      </c>
    </row>
    <row r="468" spans="1:18" x14ac:dyDescent="0.2">
      <c r="A468" s="20">
        <f>+Oversikt!A468</f>
        <v>0</v>
      </c>
      <c r="B468" s="16">
        <f>IF(O$289&lt;6,"",Oversikt!B468)</f>
        <v>0</v>
      </c>
      <c r="C468" s="16" t="str">
        <f>IF(Oversikt!E468="","",Oversikt!E468)</f>
        <v/>
      </c>
      <c r="D468" s="17" t="str">
        <f>IF(Oversikt!B468="","",VLOOKUP(Oversikt!#REF!,Mønster!$A$4:$B$21,2))</f>
        <v/>
      </c>
      <c r="L468" s="133">
        <f>IF(B468="",,IF(Dommere!$C$12&gt;4,ROUND(SUM(E468:K468)-P468-Q468,1)/(Dommere!$C$12-2),(SUM(E468:K468)/Dommere!$C$12)))</f>
        <v>0</v>
      </c>
      <c r="M468" s="56">
        <f t="shared" si="56"/>
        <v>0</v>
      </c>
      <c r="P468" s="19">
        <f t="shared" si="57"/>
        <v>0</v>
      </c>
      <c r="Q468" s="19">
        <f t="shared" si="58"/>
        <v>0</v>
      </c>
      <c r="R468" s="19">
        <f t="shared" si="59"/>
        <v>0</v>
      </c>
    </row>
    <row r="469" spans="1:18" x14ac:dyDescent="0.2">
      <c r="A469" s="20">
        <f>+Oversikt!A469</f>
        <v>0</v>
      </c>
      <c r="B469" s="16">
        <f>IF(O$289&lt;6,"",Oversikt!B469)</f>
        <v>0</v>
      </c>
      <c r="C469" s="16" t="str">
        <f>IF(Oversikt!E469="","",Oversikt!E469)</f>
        <v/>
      </c>
      <c r="D469" s="17" t="str">
        <f>IF(Oversikt!B469="","",VLOOKUP(Oversikt!#REF!,Mønster!$A$4:$B$21,2))</f>
        <v/>
      </c>
      <c r="L469" s="133">
        <f>IF(B469="",,IF(Dommere!$C$12&gt;4,ROUND(SUM(E469:K469)-P469-Q469,1)/(Dommere!$C$12-2),(SUM(E469:K469)/Dommere!$C$12)))</f>
        <v>0</v>
      </c>
      <c r="M469" s="56">
        <f t="shared" si="56"/>
        <v>0</v>
      </c>
      <c r="P469" s="19">
        <f t="shared" si="57"/>
        <v>0</v>
      </c>
      <c r="Q469" s="19">
        <f t="shared" si="58"/>
        <v>0</v>
      </c>
      <c r="R469" s="19">
        <f t="shared" si="59"/>
        <v>0</v>
      </c>
    </row>
    <row r="470" spans="1:18" x14ac:dyDescent="0.2">
      <c r="A470" s="20">
        <f>+Oversikt!A470</f>
        <v>0</v>
      </c>
      <c r="B470" s="16">
        <f>IF(O$289&lt;6,"",Oversikt!B470)</f>
        <v>0</v>
      </c>
      <c r="C470" s="16" t="str">
        <f>IF(Oversikt!E470="","",Oversikt!E470)</f>
        <v/>
      </c>
      <c r="D470" s="17" t="str">
        <f>IF(Oversikt!B470="","",VLOOKUP(Oversikt!#REF!,Mønster!$A$4:$B$21,2))</f>
        <v/>
      </c>
      <c r="L470" s="133">
        <f>IF(B470="",,IF(Dommere!$C$12&gt;4,ROUND(SUM(E470:K470)-P470-Q470,1)/(Dommere!$C$12-2),(SUM(E470:K470)/Dommere!$C$12)))</f>
        <v>0</v>
      </c>
      <c r="M470" s="56">
        <f t="shared" si="56"/>
        <v>0</v>
      </c>
      <c r="P470" s="19">
        <f t="shared" si="57"/>
        <v>0</v>
      </c>
      <c r="Q470" s="19">
        <f t="shared" si="58"/>
        <v>0</v>
      </c>
      <c r="R470" s="19">
        <f t="shared" si="59"/>
        <v>0</v>
      </c>
    </row>
    <row r="471" spans="1:18" x14ac:dyDescent="0.2">
      <c r="A471" s="20">
        <f>+Oversikt!A471</f>
        <v>0</v>
      </c>
      <c r="B471" s="16">
        <f>IF(O$289&lt;6,"",Oversikt!B471)</f>
        <v>0</v>
      </c>
      <c r="C471" s="16" t="str">
        <f>IF(Oversikt!E471="","",Oversikt!E471)</f>
        <v/>
      </c>
      <c r="D471" s="17" t="str">
        <f>IF(Oversikt!B471="","",VLOOKUP(Oversikt!#REF!,Mønster!$A$4:$B$21,2))</f>
        <v/>
      </c>
      <c r="L471" s="133">
        <f>IF(B471="",,IF(Dommere!$C$12&gt;4,ROUND(SUM(E471:K471)-P471-Q471,1)/(Dommere!$C$12-2),(SUM(E471:K471)/Dommere!$C$12)))</f>
        <v>0</v>
      </c>
      <c r="M471" s="56">
        <f t="shared" si="56"/>
        <v>0</v>
      </c>
      <c r="P471" s="19">
        <f t="shared" si="57"/>
        <v>0</v>
      </c>
      <c r="Q471" s="19">
        <f t="shared" si="58"/>
        <v>0</v>
      </c>
      <c r="R471" s="19">
        <f t="shared" si="59"/>
        <v>0</v>
      </c>
    </row>
    <row r="472" spans="1:18" x14ac:dyDescent="0.2">
      <c r="A472" s="20">
        <f>+Oversikt!A472</f>
        <v>0</v>
      </c>
      <c r="B472" s="16">
        <f>IF(O$289&lt;6,"",Oversikt!B472)</f>
        <v>0</v>
      </c>
      <c r="C472" s="16" t="str">
        <f>IF(Oversikt!E472="","",Oversikt!E472)</f>
        <v/>
      </c>
      <c r="D472" s="17" t="str">
        <f>IF(Oversikt!B472="","",VLOOKUP(Oversikt!#REF!,Mønster!$A$4:$B$21,2))</f>
        <v/>
      </c>
      <c r="L472" s="133">
        <f>IF(B472="",,IF(Dommere!$C$12&gt;4,ROUND(SUM(E472:K472)-P472-Q472,1)/(Dommere!$C$12-2),(SUM(E472:K472)/Dommere!$C$12)))</f>
        <v>0</v>
      </c>
      <c r="M472" s="56">
        <f t="shared" si="56"/>
        <v>0</v>
      </c>
      <c r="P472" s="19">
        <f t="shared" si="57"/>
        <v>0</v>
      </c>
      <c r="Q472" s="19">
        <f t="shared" si="58"/>
        <v>0</v>
      </c>
      <c r="R472" s="19">
        <f t="shared" si="59"/>
        <v>0</v>
      </c>
    </row>
    <row r="473" spans="1:18" x14ac:dyDescent="0.2">
      <c r="A473" s="20">
        <f>+Oversikt!A473</f>
        <v>0</v>
      </c>
      <c r="B473" s="16">
        <f>IF(O$289&lt;6,"",Oversikt!B473)</f>
        <v>0</v>
      </c>
      <c r="C473" s="16" t="str">
        <f>IF(Oversikt!E473="","",Oversikt!E473)</f>
        <v/>
      </c>
      <c r="D473" s="17" t="str">
        <f>IF(Oversikt!B473="","",VLOOKUP(Oversikt!#REF!,Mønster!$A$4:$B$21,2))</f>
        <v/>
      </c>
      <c r="L473" s="133">
        <f>IF(B473="",,IF(Dommere!$C$12&gt;4,ROUND(SUM(E473:K473)-P473-Q473,1)/(Dommere!$C$12-2),(SUM(E473:K473)/Dommere!$C$12)))</f>
        <v>0</v>
      </c>
      <c r="M473" s="56">
        <f t="shared" si="56"/>
        <v>0</v>
      </c>
      <c r="P473" s="19">
        <f t="shared" si="57"/>
        <v>0</v>
      </c>
      <c r="Q473" s="19">
        <f t="shared" si="58"/>
        <v>0</v>
      </c>
      <c r="R473" s="19">
        <f t="shared" si="59"/>
        <v>0</v>
      </c>
    </row>
    <row r="474" spans="1:18" x14ac:dyDescent="0.2">
      <c r="A474" s="20">
        <f>+Oversikt!A474</f>
        <v>0</v>
      </c>
      <c r="B474" s="16">
        <f>IF(O$289&lt;6,"",Oversikt!B474)</f>
        <v>0</v>
      </c>
      <c r="C474" s="16" t="str">
        <f>IF(Oversikt!E474="","",Oversikt!E474)</f>
        <v/>
      </c>
      <c r="D474" s="17" t="str">
        <f>IF(Oversikt!B474="","",VLOOKUP(Oversikt!#REF!,Mønster!$A$4:$B$21,2))</f>
        <v/>
      </c>
      <c r="L474" s="133">
        <f>IF(B474="",,IF(Dommere!$C$12&gt;4,ROUND(SUM(E474:K474)-P474-Q474,1)/(Dommere!$C$12-2),(SUM(E474:K474)/Dommere!$C$12)))</f>
        <v>0</v>
      </c>
      <c r="M474" s="56">
        <f t="shared" si="56"/>
        <v>0</v>
      </c>
      <c r="P474" s="19">
        <f t="shared" si="57"/>
        <v>0</v>
      </c>
      <c r="Q474" s="19">
        <f t="shared" si="58"/>
        <v>0</v>
      </c>
      <c r="R474" s="19">
        <f t="shared" si="59"/>
        <v>0</v>
      </c>
    </row>
    <row r="475" spans="1:18" x14ac:dyDescent="0.2">
      <c r="A475" s="20">
        <f>+Oversikt!A475</f>
        <v>0</v>
      </c>
      <c r="B475" s="16">
        <f>IF(O$289&lt;6,"",Oversikt!B475)</f>
        <v>0</v>
      </c>
      <c r="C475" s="16" t="str">
        <f>IF(Oversikt!E475="","",Oversikt!E475)</f>
        <v/>
      </c>
      <c r="D475" s="17" t="str">
        <f>IF(Oversikt!B475="","",VLOOKUP(Oversikt!#REF!,Mønster!$A$4:$B$21,2))</f>
        <v/>
      </c>
      <c r="L475" s="133">
        <f>IF(B475="",,IF(Dommere!$C$12&gt;4,ROUND(SUM(E475:K475)-P475-Q475,1)/(Dommere!$C$12-2),(SUM(E475:K475)/Dommere!$C$12)))</f>
        <v>0</v>
      </c>
      <c r="M475" s="56">
        <f t="shared" si="56"/>
        <v>0</v>
      </c>
      <c r="P475" s="19">
        <f t="shared" si="57"/>
        <v>0</v>
      </c>
      <c r="Q475" s="19">
        <f t="shared" si="58"/>
        <v>0</v>
      </c>
      <c r="R475" s="19">
        <f t="shared" si="59"/>
        <v>0</v>
      </c>
    </row>
    <row r="476" spans="1:18" x14ac:dyDescent="0.2">
      <c r="A476" s="20">
        <f>+Oversikt!A476</f>
        <v>0</v>
      </c>
      <c r="B476" s="16">
        <f>IF(O$289&lt;6,"",Oversikt!B476)</f>
        <v>0</v>
      </c>
      <c r="C476" s="16" t="str">
        <f>IF(Oversikt!E476="","",Oversikt!E476)</f>
        <v/>
      </c>
      <c r="D476" s="17" t="str">
        <f>IF(Oversikt!B476="","",VLOOKUP(Oversikt!#REF!,Mønster!$A$4:$B$21,2))</f>
        <v/>
      </c>
      <c r="L476" s="133">
        <f>IF(B476="",,IF(Dommere!$C$12&gt;4,ROUND(SUM(E476:K476)-P476-Q476,1)/(Dommere!$C$12-2),(SUM(E476:K476)/Dommere!$C$12)))</f>
        <v>0</v>
      </c>
      <c r="M476" s="56">
        <f t="shared" si="56"/>
        <v>0</v>
      </c>
      <c r="P476" s="19">
        <f t="shared" si="57"/>
        <v>0</v>
      </c>
      <c r="Q476" s="19">
        <f t="shared" si="58"/>
        <v>0</v>
      </c>
      <c r="R476" s="19">
        <f t="shared" si="59"/>
        <v>0</v>
      </c>
    </row>
    <row r="477" spans="1:18" x14ac:dyDescent="0.2">
      <c r="A477" s="20">
        <f>+Oversikt!A477</f>
        <v>0</v>
      </c>
      <c r="B477" s="16">
        <f>IF(O$289&lt;6,"",Oversikt!B477)</f>
        <v>0</v>
      </c>
      <c r="C477" s="16" t="str">
        <f>IF(Oversikt!E477="","",Oversikt!E477)</f>
        <v/>
      </c>
      <c r="D477" s="17" t="str">
        <f>IF(Oversikt!B477="","",VLOOKUP(Oversikt!#REF!,Mønster!$A$4:$B$21,2))</f>
        <v/>
      </c>
      <c r="L477" s="133">
        <f>IF(B477="",,IF(Dommere!$C$12&gt;4,ROUND(SUM(E477:K477)-P477-Q477,1)/(Dommere!$C$12-2),(SUM(E477:K477)/Dommere!$C$12)))</f>
        <v>0</v>
      </c>
      <c r="M477" s="56">
        <f t="shared" si="56"/>
        <v>0</v>
      </c>
      <c r="P477" s="19">
        <f t="shared" si="57"/>
        <v>0</v>
      </c>
      <c r="Q477" s="19">
        <f t="shared" si="58"/>
        <v>0</v>
      </c>
      <c r="R477" s="19">
        <f t="shared" si="59"/>
        <v>0</v>
      </c>
    </row>
    <row r="478" spans="1:18" x14ac:dyDescent="0.2">
      <c r="A478" s="20">
        <f>+Oversikt!A478</f>
        <v>0</v>
      </c>
      <c r="B478" s="16">
        <f>IF(O$289&lt;6,"",Oversikt!B478)</f>
        <v>0</v>
      </c>
      <c r="C478" s="16" t="str">
        <f>IF(Oversikt!E478="","",Oversikt!E478)</f>
        <v/>
      </c>
      <c r="D478" s="17" t="str">
        <f>IF(Oversikt!B478="","",VLOOKUP(Oversikt!#REF!,Mønster!$A$4:$B$21,2))</f>
        <v/>
      </c>
      <c r="L478" s="133">
        <f>IF(B478="",,IF(Dommere!$C$12&gt;4,ROUND(SUM(E478:K478)-P478-Q478,1)/(Dommere!$C$12-2),(SUM(E478:K478)/Dommere!$C$12)))</f>
        <v>0</v>
      </c>
      <c r="M478" s="56">
        <f t="shared" si="56"/>
        <v>0</v>
      </c>
      <c r="P478" s="19">
        <f t="shared" si="57"/>
        <v>0</v>
      </c>
      <c r="Q478" s="19">
        <f t="shared" si="58"/>
        <v>0</v>
      </c>
      <c r="R478" s="19">
        <f t="shared" si="59"/>
        <v>0</v>
      </c>
    </row>
    <row r="479" spans="1:18" x14ac:dyDescent="0.2">
      <c r="A479" s="20">
        <f>+Oversikt!A479</f>
        <v>0</v>
      </c>
      <c r="B479" s="16">
        <f>IF(O$289&lt;6,"",Oversikt!B479)</f>
        <v>0</v>
      </c>
      <c r="C479" s="16" t="str">
        <f>IF(Oversikt!E479="","",Oversikt!E479)</f>
        <v/>
      </c>
      <c r="D479" s="17" t="str">
        <f>IF(Oversikt!B479="","",VLOOKUP(Oversikt!#REF!,Mønster!$A$4:$B$21,2))</f>
        <v/>
      </c>
      <c r="L479" s="133">
        <f>IF(B479="",,IF(Dommere!$C$12&gt;4,ROUND(SUM(E479:K479)-P479-Q479,1)/(Dommere!$C$12-2),(SUM(E479:K479)/Dommere!$C$12)))</f>
        <v>0</v>
      </c>
      <c r="M479" s="56">
        <f t="shared" si="56"/>
        <v>0</v>
      </c>
      <c r="P479" s="19">
        <f t="shared" si="57"/>
        <v>0</v>
      </c>
      <c r="Q479" s="19">
        <f t="shared" si="58"/>
        <v>0</v>
      </c>
      <c r="R479" s="19">
        <f t="shared" si="59"/>
        <v>0</v>
      </c>
    </row>
    <row r="480" spans="1:18" x14ac:dyDescent="0.2">
      <c r="A480" s="20">
        <f>+Oversikt!A480</f>
        <v>0</v>
      </c>
      <c r="B480" s="16">
        <f>IF(O$289&lt;6,"",Oversikt!B480)</f>
        <v>0</v>
      </c>
      <c r="C480" s="16" t="str">
        <f>IF(Oversikt!E480="","",Oversikt!E480)</f>
        <v/>
      </c>
      <c r="D480" s="17" t="str">
        <f>IF(Oversikt!B480="","",VLOOKUP(Oversikt!#REF!,Mønster!$A$4:$B$21,2))</f>
        <v/>
      </c>
      <c r="L480" s="133">
        <f>IF(B480="",,IF(Dommere!$C$12&gt;4,ROUND(SUM(E480:K480)-P480-Q480,1)/(Dommere!$C$12-2),(SUM(E480:K480)/Dommere!$C$12)))</f>
        <v>0</v>
      </c>
      <c r="M480" s="56">
        <f t="shared" si="56"/>
        <v>0</v>
      </c>
      <c r="P480" s="19">
        <f t="shared" si="57"/>
        <v>0</v>
      </c>
      <c r="Q480" s="19">
        <f t="shared" si="58"/>
        <v>0</v>
      </c>
      <c r="R480" s="19">
        <f t="shared" si="59"/>
        <v>0</v>
      </c>
    </row>
    <row r="481" spans="1:18" x14ac:dyDescent="0.2">
      <c r="A481" s="20">
        <f>+Oversikt!A481</f>
        <v>0</v>
      </c>
      <c r="B481" s="16">
        <f>IF(O$289&lt;6,"",Oversikt!B481)</f>
        <v>0</v>
      </c>
      <c r="C481" s="16" t="str">
        <f>IF(Oversikt!E481="","",Oversikt!E481)</f>
        <v/>
      </c>
      <c r="D481" s="17" t="str">
        <f>IF(Oversikt!B481="","",VLOOKUP(Oversikt!#REF!,Mønster!$A$4:$B$21,2))</f>
        <v/>
      </c>
      <c r="L481" s="133">
        <f>IF(B481="",,IF(Dommere!$C$12&gt;4,ROUND(SUM(E481:K481)-P481-Q481,1)/(Dommere!$C$12-2),(SUM(E481:K481)/Dommere!$C$12)))</f>
        <v>0</v>
      </c>
      <c r="M481" s="56">
        <f t="shared" si="56"/>
        <v>0</v>
      </c>
      <c r="P481" s="19">
        <f t="shared" si="57"/>
        <v>0</v>
      </c>
      <c r="Q481" s="19">
        <f t="shared" si="58"/>
        <v>0</v>
      </c>
      <c r="R481" s="19">
        <f t="shared" si="59"/>
        <v>0</v>
      </c>
    </row>
    <row r="482" spans="1:18" x14ac:dyDescent="0.2">
      <c r="A482" s="20">
        <f>+Oversikt!A482</f>
        <v>0</v>
      </c>
      <c r="B482" s="16">
        <f>IF(O$289&lt;6,"",Oversikt!B482)</f>
        <v>0</v>
      </c>
      <c r="C482" s="16" t="str">
        <f>IF(Oversikt!E482="","",Oversikt!E482)</f>
        <v/>
      </c>
      <c r="D482" s="17" t="str">
        <f>IF(Oversikt!B482="","",VLOOKUP(Oversikt!#REF!,Mønster!$A$4:$B$21,2))</f>
        <v/>
      </c>
      <c r="L482" s="133">
        <f>IF(B482="",,IF(Dommere!$C$12&gt;4,ROUND(SUM(E482:K482)-P482-Q482,1)/(Dommere!$C$12-2),(SUM(E482:K482)/Dommere!$C$12)))</f>
        <v>0</v>
      </c>
      <c r="M482" s="56">
        <f t="shared" si="56"/>
        <v>0</v>
      </c>
      <c r="P482" s="19">
        <f t="shared" si="57"/>
        <v>0</v>
      </c>
      <c r="Q482" s="19">
        <f t="shared" si="58"/>
        <v>0</v>
      </c>
      <c r="R482" s="19">
        <f t="shared" si="59"/>
        <v>0</v>
      </c>
    </row>
    <row r="483" spans="1:18" x14ac:dyDescent="0.2">
      <c r="A483" s="20">
        <f>+Oversikt!A483</f>
        <v>0</v>
      </c>
      <c r="B483" s="16">
        <f>IF(O$289&lt;6,"",Oversikt!B483)</f>
        <v>0</v>
      </c>
      <c r="C483" s="16" t="str">
        <f>IF(Oversikt!E483="","",Oversikt!E483)</f>
        <v/>
      </c>
      <c r="D483" s="17" t="str">
        <f>IF(Oversikt!B483="","",VLOOKUP(Oversikt!#REF!,Mønster!$A$4:$B$21,2))</f>
        <v/>
      </c>
      <c r="L483" s="133">
        <f>IF(B483="",,IF(Dommere!$C$12&gt;4,ROUND(SUM(E483:K483)-P483-Q483,1)/(Dommere!$C$12-2),(SUM(E483:K483)/Dommere!$C$12)))</f>
        <v>0</v>
      </c>
      <c r="M483" s="56">
        <f t="shared" si="56"/>
        <v>0</v>
      </c>
      <c r="P483" s="19">
        <f t="shared" si="57"/>
        <v>0</v>
      </c>
      <c r="Q483" s="19">
        <f t="shared" si="58"/>
        <v>0</v>
      </c>
      <c r="R483" s="19">
        <f t="shared" si="59"/>
        <v>0</v>
      </c>
    </row>
    <row r="484" spans="1:18" x14ac:dyDescent="0.2">
      <c r="A484" s="20">
        <f>+Oversikt!A484</f>
        <v>0</v>
      </c>
      <c r="B484" s="16">
        <f>IF(O$289&lt;6,"",Oversikt!B484)</f>
        <v>0</v>
      </c>
      <c r="C484" s="16" t="str">
        <f>IF(Oversikt!E484="","",Oversikt!E484)</f>
        <v/>
      </c>
      <c r="D484" s="17" t="str">
        <f>IF(Oversikt!B484="","",VLOOKUP(Oversikt!#REF!,Mønster!$A$4:$B$21,2))</f>
        <v/>
      </c>
      <c r="L484" s="133">
        <f>IF(B484="",,IF(Dommere!$C$12&gt;4,ROUND(SUM(E484:K484)-P484-Q484,1)/(Dommere!$C$12-2),(SUM(E484:K484)/Dommere!$C$12)))</f>
        <v>0</v>
      </c>
      <c r="M484" s="56">
        <f t="shared" si="56"/>
        <v>0</v>
      </c>
      <c r="P484" s="19">
        <f t="shared" si="57"/>
        <v>0</v>
      </c>
      <c r="Q484" s="19">
        <f t="shared" si="58"/>
        <v>0</v>
      </c>
      <c r="R484" s="19">
        <f t="shared" si="59"/>
        <v>0</v>
      </c>
    </row>
    <row r="485" spans="1:18" x14ac:dyDescent="0.2">
      <c r="A485" s="20">
        <f>+Oversikt!A485</f>
        <v>0</v>
      </c>
      <c r="B485" s="16">
        <f>IF(O$289&lt;6,"",Oversikt!B485)</f>
        <v>0</v>
      </c>
      <c r="C485" s="16" t="str">
        <f>IF(Oversikt!E485="","",Oversikt!E485)</f>
        <v/>
      </c>
      <c r="D485" s="17" t="str">
        <f>IF(Oversikt!B485="","",VLOOKUP(Oversikt!#REF!,Mønster!$A$4:$B$21,2))</f>
        <v/>
      </c>
      <c r="L485" s="133">
        <f>IF(B485="",,IF(Dommere!$C$12&gt;4,ROUND(SUM(E485:K485)-P485-Q485,1)/(Dommere!$C$12-2),(SUM(E485:K485)/Dommere!$C$12)))</f>
        <v>0</v>
      </c>
      <c r="M485" s="56">
        <f t="shared" si="56"/>
        <v>0</v>
      </c>
      <c r="P485" s="19">
        <f t="shared" si="57"/>
        <v>0</v>
      </c>
      <c r="Q485" s="19">
        <f t="shared" si="58"/>
        <v>0</v>
      </c>
      <c r="R485" s="19">
        <f t="shared" si="59"/>
        <v>0</v>
      </c>
    </row>
    <row r="486" spans="1:18" x14ac:dyDescent="0.2">
      <c r="A486" s="20">
        <f>+Oversikt!A486</f>
        <v>0</v>
      </c>
      <c r="B486" s="16">
        <f>IF(O$289&lt;6,"",Oversikt!B486)</f>
        <v>0</v>
      </c>
      <c r="C486" s="16" t="str">
        <f>IF(Oversikt!E486="","",Oversikt!E486)</f>
        <v/>
      </c>
      <c r="D486" s="17" t="str">
        <f>IF(Oversikt!B486="","",VLOOKUP(Oversikt!#REF!,Mønster!$A$4:$B$21,2))</f>
        <v/>
      </c>
      <c r="L486" s="133">
        <f>IF(B486="",,IF(Dommere!$C$12&gt;4,ROUND(SUM(E486:K486)-P486-Q486,1)/(Dommere!$C$12-2),(SUM(E486:K486)/Dommere!$C$12)))</f>
        <v>0</v>
      </c>
      <c r="M486" s="56">
        <f t="shared" si="56"/>
        <v>0</v>
      </c>
      <c r="P486" s="19">
        <f t="shared" si="57"/>
        <v>0</v>
      </c>
      <c r="Q486" s="19">
        <f t="shared" si="58"/>
        <v>0</v>
      </c>
      <c r="R486" s="19">
        <f t="shared" si="59"/>
        <v>0</v>
      </c>
    </row>
    <row r="487" spans="1:18" x14ac:dyDescent="0.2">
      <c r="A487" s="20">
        <f>+Oversikt!A487</f>
        <v>0</v>
      </c>
      <c r="B487" s="16">
        <f>IF(O$289&lt;6,"",Oversikt!B487)</f>
        <v>0</v>
      </c>
      <c r="C487" s="16" t="str">
        <f>IF(Oversikt!E487="","",Oversikt!E487)</f>
        <v/>
      </c>
      <c r="D487" s="17" t="str">
        <f>IF(Oversikt!B487="","",VLOOKUP(Oversikt!#REF!,Mønster!$A$4:$B$21,2))</f>
        <v/>
      </c>
      <c r="L487" s="133">
        <f>IF(B487="",,IF(Dommere!$C$12&gt;4,ROUND(SUM(E487:K487)-P487-Q487,1)/(Dommere!$C$12-2),(SUM(E487:K487)/Dommere!$C$12)))</f>
        <v>0</v>
      </c>
      <c r="M487" s="56">
        <f t="shared" si="56"/>
        <v>0</v>
      </c>
      <c r="P487" s="19">
        <f t="shared" si="57"/>
        <v>0</v>
      </c>
      <c r="Q487" s="19">
        <f t="shared" si="58"/>
        <v>0</v>
      </c>
      <c r="R487" s="19">
        <f t="shared" si="59"/>
        <v>0</v>
      </c>
    </row>
    <row r="488" spans="1:18" x14ac:dyDescent="0.2">
      <c r="A488" s="20">
        <f>+Oversikt!A488</f>
        <v>0</v>
      </c>
      <c r="B488" s="16">
        <f>IF(O$289&lt;6,"",Oversikt!B488)</f>
        <v>0</v>
      </c>
      <c r="C488" s="16" t="str">
        <f>IF(Oversikt!E488="","",Oversikt!E488)</f>
        <v/>
      </c>
      <c r="D488" s="17" t="str">
        <f>IF(Oversikt!B488="","",VLOOKUP(Oversikt!#REF!,Mønster!$A$4:$B$21,2))</f>
        <v/>
      </c>
      <c r="L488" s="133">
        <f>IF(B488="",,IF(Dommere!$C$12&gt;4,ROUND(SUM(E488:K488)-P488-Q488,1)/(Dommere!$C$12-2),(SUM(E488:K488)/Dommere!$C$12)))</f>
        <v>0</v>
      </c>
      <c r="M488" s="56">
        <f t="shared" si="56"/>
        <v>0</v>
      </c>
      <c r="P488" s="19">
        <f t="shared" si="57"/>
        <v>0</v>
      </c>
      <c r="Q488" s="19">
        <f t="shared" si="58"/>
        <v>0</v>
      </c>
      <c r="R488" s="19">
        <f t="shared" si="59"/>
        <v>0</v>
      </c>
    </row>
    <row r="489" spans="1:18" x14ac:dyDescent="0.2">
      <c r="A489" s="20">
        <f>+Oversikt!A489</f>
        <v>0</v>
      </c>
      <c r="B489" s="16">
        <f>IF(O$289&lt;6,"",Oversikt!B489)</f>
        <v>0</v>
      </c>
      <c r="C489" s="16" t="str">
        <f>IF(Oversikt!E489="","",Oversikt!E489)</f>
        <v/>
      </c>
      <c r="D489" s="17" t="str">
        <f>IF(Oversikt!B489="","",VLOOKUP(Oversikt!#REF!,Mønster!$A$4:$B$21,2))</f>
        <v/>
      </c>
      <c r="L489" s="133">
        <f>IF(B489="",,IF(Dommere!$C$12&gt;4,ROUND(SUM(E489:K489)-P489-Q489,1)/(Dommere!$C$12-2),(SUM(E489:K489)/Dommere!$C$12)))</f>
        <v>0</v>
      </c>
      <c r="M489" s="56">
        <f t="shared" si="56"/>
        <v>0</v>
      </c>
      <c r="P489" s="19">
        <f t="shared" si="57"/>
        <v>0</v>
      </c>
      <c r="Q489" s="19">
        <f t="shared" si="58"/>
        <v>0</v>
      </c>
      <c r="R489" s="19">
        <f t="shared" si="59"/>
        <v>0</v>
      </c>
    </row>
    <row r="490" spans="1:18" x14ac:dyDescent="0.2">
      <c r="A490" s="20">
        <f>+Oversikt!A490</f>
        <v>0</v>
      </c>
      <c r="B490" s="16">
        <f>IF(O$289&lt;6,"",Oversikt!B490)</f>
        <v>0</v>
      </c>
      <c r="C490" s="16" t="str">
        <f>IF(Oversikt!E490="","",Oversikt!E490)</f>
        <v/>
      </c>
      <c r="D490" s="17" t="str">
        <f>IF(Oversikt!B490="","",VLOOKUP(Oversikt!#REF!,Mønster!$A$4:$B$21,2))</f>
        <v/>
      </c>
      <c r="L490" s="133">
        <f>IF(B490="",,IF(Dommere!$C$12&gt;4,ROUND(SUM(E490:K490)-P490-Q490,1)/(Dommere!$C$12-2),(SUM(E490:K490)/Dommere!$C$12)))</f>
        <v>0</v>
      </c>
      <c r="M490" s="56">
        <f t="shared" si="56"/>
        <v>0</v>
      </c>
      <c r="P490" s="19">
        <f t="shared" si="57"/>
        <v>0</v>
      </c>
      <c r="Q490" s="19">
        <f t="shared" si="58"/>
        <v>0</v>
      </c>
      <c r="R490" s="19">
        <f t="shared" si="59"/>
        <v>0</v>
      </c>
    </row>
    <row r="491" spans="1:18" x14ac:dyDescent="0.2">
      <c r="A491" s="20">
        <f>+Oversikt!A491</f>
        <v>0</v>
      </c>
      <c r="B491" s="16">
        <f>IF(O$289&lt;6,"",Oversikt!B491)</f>
        <v>0</v>
      </c>
      <c r="C491" s="16" t="str">
        <f>IF(Oversikt!E491="","",Oversikt!E491)</f>
        <v/>
      </c>
      <c r="D491" s="17" t="str">
        <f>IF(Oversikt!B491="","",VLOOKUP(Oversikt!#REF!,Mønster!$A$4:$B$21,2))</f>
        <v/>
      </c>
      <c r="L491" s="133">
        <f>IF(B491="",,IF(Dommere!$C$12&gt;4,ROUND(SUM(E491:K491)-P491-Q491,1)/(Dommere!$C$12-2),(SUM(E491:K491)/Dommere!$C$12)))</f>
        <v>0</v>
      </c>
      <c r="M491" s="56">
        <f t="shared" si="56"/>
        <v>0</v>
      </c>
      <c r="P491" s="19">
        <f t="shared" si="57"/>
        <v>0</v>
      </c>
      <c r="Q491" s="19">
        <f t="shared" si="58"/>
        <v>0</v>
      </c>
      <c r="R491" s="19">
        <f t="shared" si="59"/>
        <v>0</v>
      </c>
    </row>
    <row r="492" spans="1:18" x14ac:dyDescent="0.2">
      <c r="A492" s="20">
        <f>+Oversikt!A492</f>
        <v>0</v>
      </c>
      <c r="B492" s="16">
        <f>IF(O$289&lt;6,"",Oversikt!B492)</f>
        <v>0</v>
      </c>
      <c r="C492" s="16" t="str">
        <f>IF(Oversikt!E492="","",Oversikt!E492)</f>
        <v/>
      </c>
      <c r="D492" s="17" t="str">
        <f>IF(Oversikt!B492="","",VLOOKUP(Oversikt!#REF!,Mønster!$A$4:$B$21,2))</f>
        <v/>
      </c>
      <c r="L492" s="133">
        <f>IF(B492="",,IF(Dommere!$C$12&gt;4,ROUND(SUM(E492:K492)-P492-Q492,1)/(Dommere!$C$12-2),(SUM(E492:K492)/Dommere!$C$12)))</f>
        <v>0</v>
      </c>
      <c r="M492" s="56">
        <f t="shared" si="56"/>
        <v>0</v>
      </c>
      <c r="P492" s="19">
        <f t="shared" si="57"/>
        <v>0</v>
      </c>
      <c r="Q492" s="19">
        <f t="shared" si="58"/>
        <v>0</v>
      </c>
      <c r="R492" s="19">
        <f t="shared" si="59"/>
        <v>0</v>
      </c>
    </row>
    <row r="493" spans="1:18" x14ac:dyDescent="0.2">
      <c r="A493" s="20">
        <f>+Oversikt!A493</f>
        <v>0</v>
      </c>
      <c r="B493" s="16">
        <f>IF(O$289&lt;6,"",Oversikt!B493)</f>
        <v>0</v>
      </c>
      <c r="C493" s="16" t="str">
        <f>IF(Oversikt!E493="","",Oversikt!E493)</f>
        <v/>
      </c>
      <c r="D493" s="17" t="str">
        <f>IF(Oversikt!B493="","",VLOOKUP(Oversikt!#REF!,Mønster!$A$4:$B$21,2))</f>
        <v/>
      </c>
      <c r="L493" s="133">
        <f>IF(B493="",,IF(Dommere!$C$12&gt;4,ROUND(SUM(E493:K493)-P493-Q493,1)/(Dommere!$C$12-2),(SUM(E493:K493)/Dommere!$C$12)))</f>
        <v>0</v>
      </c>
      <c r="M493" s="56">
        <f t="shared" si="56"/>
        <v>0</v>
      </c>
      <c r="P493" s="19">
        <f t="shared" si="57"/>
        <v>0</v>
      </c>
      <c r="Q493" s="19">
        <f t="shared" si="58"/>
        <v>0</v>
      </c>
      <c r="R493" s="19">
        <f t="shared" si="59"/>
        <v>0</v>
      </c>
    </row>
    <row r="494" spans="1:18" x14ac:dyDescent="0.2">
      <c r="A494" s="20">
        <f>+Oversikt!A494</f>
        <v>0</v>
      </c>
      <c r="B494" s="16">
        <f>IF(O$289&lt;6,"",Oversikt!B494)</f>
        <v>0</v>
      </c>
      <c r="C494" s="16" t="str">
        <f>IF(Oversikt!E494="","",Oversikt!E494)</f>
        <v/>
      </c>
      <c r="D494" s="17" t="str">
        <f>IF(Oversikt!B494="","",VLOOKUP(Oversikt!#REF!,Mønster!$A$4:$B$21,2))</f>
        <v/>
      </c>
      <c r="L494" s="133">
        <f>IF(B494="",,IF(Dommere!$C$12&gt;4,ROUND(SUM(E494:K494)-P494-Q494,1)/(Dommere!$C$12-2),(SUM(E494:K494)/Dommere!$C$12)))</f>
        <v>0</v>
      </c>
      <c r="M494" s="56">
        <f t="shared" si="56"/>
        <v>0</v>
      </c>
      <c r="P494" s="19">
        <f t="shared" si="57"/>
        <v>0</v>
      </c>
      <c r="Q494" s="19">
        <f t="shared" si="58"/>
        <v>0</v>
      </c>
      <c r="R494" s="19">
        <f t="shared" si="59"/>
        <v>0</v>
      </c>
    </row>
    <row r="495" spans="1:18" x14ac:dyDescent="0.2">
      <c r="A495" s="20">
        <f>+Oversikt!A495</f>
        <v>0</v>
      </c>
      <c r="B495" s="16">
        <f>IF(O$289&lt;6,"",Oversikt!B495)</f>
        <v>0</v>
      </c>
      <c r="C495" s="16" t="str">
        <f>IF(Oversikt!E495="","",Oversikt!E495)</f>
        <v/>
      </c>
      <c r="D495" s="17" t="str">
        <f>IF(Oversikt!B495="","",VLOOKUP(Oversikt!#REF!,Mønster!$A$4:$B$21,2))</f>
        <v/>
      </c>
      <c r="L495" s="133">
        <f>IF(B495="",,IF(Dommere!$C$12&gt;4,ROUND(SUM(E495:K495)-P495-Q495,1)/(Dommere!$C$12-2),(SUM(E495:K495)/Dommere!$C$12)))</f>
        <v>0</v>
      </c>
      <c r="M495" s="56">
        <f t="shared" si="56"/>
        <v>0</v>
      </c>
      <c r="P495" s="19">
        <f t="shared" si="57"/>
        <v>0</v>
      </c>
      <c r="Q495" s="19">
        <f t="shared" si="58"/>
        <v>0</v>
      </c>
      <c r="R495" s="19">
        <f t="shared" si="59"/>
        <v>0</v>
      </c>
    </row>
    <row r="496" spans="1:18" x14ac:dyDescent="0.2">
      <c r="A496" s="20">
        <f>+Oversikt!A496</f>
        <v>0</v>
      </c>
      <c r="B496" s="16">
        <f>IF(O$289&lt;6,"",Oversikt!B496)</f>
        <v>0</v>
      </c>
      <c r="C496" s="16" t="str">
        <f>IF(Oversikt!E496="","",Oversikt!E496)</f>
        <v/>
      </c>
      <c r="D496" s="17" t="str">
        <f>IF(Oversikt!B496="","",VLOOKUP(Oversikt!#REF!,Mønster!$A$4:$B$21,2))</f>
        <v/>
      </c>
      <c r="L496" s="133">
        <f>IF(B496="",,IF(Dommere!$C$12&gt;4,ROUND(SUM(E496:K496)-P496-Q496,1)/(Dommere!$C$12-2),(SUM(E496:K496)/Dommere!$C$12)))</f>
        <v>0</v>
      </c>
      <c r="M496" s="56">
        <f t="shared" si="56"/>
        <v>0</v>
      </c>
      <c r="P496" s="19">
        <f t="shared" si="57"/>
        <v>0</v>
      </c>
      <c r="Q496" s="19">
        <f t="shared" si="58"/>
        <v>0</v>
      </c>
      <c r="R496" s="19">
        <f t="shared" si="59"/>
        <v>0</v>
      </c>
    </row>
    <row r="497" spans="1:18" x14ac:dyDescent="0.2">
      <c r="A497" s="20">
        <f>+Oversikt!A497</f>
        <v>0</v>
      </c>
      <c r="B497" s="16">
        <f>IF(O$289&lt;6,"",Oversikt!B497)</f>
        <v>0</v>
      </c>
      <c r="C497" s="16" t="str">
        <f>IF(Oversikt!E497="","",Oversikt!E497)</f>
        <v/>
      </c>
      <c r="D497" s="17" t="str">
        <f>IF(Oversikt!B497="","",VLOOKUP(Oversikt!#REF!,Mønster!$A$4:$B$21,2))</f>
        <v/>
      </c>
      <c r="L497" s="133">
        <f>IF(B497="",,IF(Dommere!$C$12&gt;4,ROUND(SUM(E497:K497)-P497-Q497,1)/(Dommere!$C$12-2),(SUM(E497:K497)/Dommere!$C$12)))</f>
        <v>0</v>
      </c>
      <c r="M497" s="56">
        <f t="shared" si="56"/>
        <v>0</v>
      </c>
      <c r="P497" s="19">
        <f t="shared" si="57"/>
        <v>0</v>
      </c>
      <c r="Q497" s="19">
        <f t="shared" si="58"/>
        <v>0</v>
      </c>
      <c r="R497" s="19">
        <f t="shared" si="59"/>
        <v>0</v>
      </c>
    </row>
    <row r="498" spans="1:18" x14ac:dyDescent="0.2">
      <c r="A498" s="20">
        <f>+Oversikt!A498</f>
        <v>0</v>
      </c>
      <c r="B498" s="16">
        <f>IF(O$289&lt;6,"",Oversikt!B498)</f>
        <v>0</v>
      </c>
      <c r="C498" s="16" t="str">
        <f>IF(Oversikt!E498="","",Oversikt!E498)</f>
        <v/>
      </c>
      <c r="D498" s="17" t="str">
        <f>IF(Oversikt!B498="","",VLOOKUP(Oversikt!#REF!,Mønster!$A$4:$B$21,2))</f>
        <v/>
      </c>
      <c r="L498" s="133">
        <f>IF(B498="",,IF(Dommere!$C$12&gt;4,ROUND(SUM(E498:K498)-P498-Q498,1)/(Dommere!$C$12-2),(SUM(E498:K498)/Dommere!$C$12)))</f>
        <v>0</v>
      </c>
      <c r="M498" s="56">
        <f t="shared" si="56"/>
        <v>0</v>
      </c>
      <c r="P498" s="19">
        <f t="shared" si="57"/>
        <v>0</v>
      </c>
      <c r="Q498" s="19">
        <f t="shared" si="58"/>
        <v>0</v>
      </c>
      <c r="R498" s="19">
        <f t="shared" si="59"/>
        <v>0</v>
      </c>
    </row>
    <row r="499" spans="1:18" x14ac:dyDescent="0.2">
      <c r="A499" s="20">
        <f>+Oversikt!A499</f>
        <v>0</v>
      </c>
      <c r="B499" s="16">
        <f>IF(O$289&lt;6,"",Oversikt!B499)</f>
        <v>0</v>
      </c>
      <c r="C499" s="16" t="str">
        <f>IF(Oversikt!E499="","",Oversikt!E499)</f>
        <v/>
      </c>
      <c r="D499" s="17" t="str">
        <f>IF(Oversikt!B499="","",VLOOKUP(Oversikt!#REF!,Mønster!$A$4:$B$21,2))</f>
        <v/>
      </c>
      <c r="L499" s="133">
        <f>IF(B499="",,IF(Dommere!$C$12&gt;4,ROUND(SUM(E499:K499)-P499-Q499,1)/(Dommere!$C$12-2),(SUM(E499:K499)/Dommere!$C$12)))</f>
        <v>0</v>
      </c>
      <c r="M499" s="56">
        <f t="shared" si="56"/>
        <v>0</v>
      </c>
      <c r="P499" s="19">
        <f t="shared" si="57"/>
        <v>0</v>
      </c>
      <c r="Q499" s="19">
        <f t="shared" si="58"/>
        <v>0</v>
      </c>
      <c r="R499" s="19">
        <f t="shared" si="59"/>
        <v>0</v>
      </c>
    </row>
    <row r="500" spans="1:18" x14ac:dyDescent="0.2">
      <c r="A500" s="20">
        <f>+Oversikt!A500</f>
        <v>0</v>
      </c>
      <c r="B500" s="16">
        <f>IF(O$289&lt;6,"",Oversikt!B500)</f>
        <v>0</v>
      </c>
      <c r="C500" s="16" t="str">
        <f>IF(Oversikt!E500="","",Oversikt!E500)</f>
        <v/>
      </c>
      <c r="D500" s="17" t="str">
        <f>IF(Oversikt!B500="","",VLOOKUP(Oversikt!#REF!,Mønster!$A$4:$B$21,2))</f>
        <v/>
      </c>
      <c r="L500" s="133">
        <f>IF(B500="",,IF(Dommere!$C$12&gt;4,ROUND(SUM(E500:K500)-P500-Q500,1)/(Dommere!$C$12-2),(SUM(E500:K500)/Dommere!$C$12)))</f>
        <v>0</v>
      </c>
      <c r="M500" s="56">
        <f t="shared" si="56"/>
        <v>0</v>
      </c>
      <c r="P500" s="19">
        <f t="shared" si="57"/>
        <v>0</v>
      </c>
      <c r="Q500" s="19">
        <f t="shared" si="58"/>
        <v>0</v>
      </c>
      <c r="R500" s="19">
        <f t="shared" si="59"/>
        <v>0</v>
      </c>
    </row>
    <row r="501" spans="1:18" x14ac:dyDescent="0.2">
      <c r="A501" s="20">
        <f>+Oversikt!A501</f>
        <v>0</v>
      </c>
      <c r="B501" s="16">
        <f>IF(O$289&lt;6,"",Oversikt!B501)</f>
        <v>0</v>
      </c>
      <c r="C501" s="16" t="str">
        <f>IF(Oversikt!E501="","",Oversikt!E501)</f>
        <v/>
      </c>
      <c r="D501" s="17" t="str">
        <f>IF(Oversikt!B501="","",VLOOKUP(Oversikt!#REF!,Mønster!$A$4:$B$21,2))</f>
        <v/>
      </c>
      <c r="L501" s="133">
        <f>IF(B501="",,IF(Dommere!$C$12&gt;4,ROUND(SUM(E501:K501)-P501-Q501,1)/(Dommere!$C$12-2),(SUM(E501:K501)/Dommere!$C$12)))</f>
        <v>0</v>
      </c>
      <c r="M501" s="56">
        <f t="shared" si="56"/>
        <v>0</v>
      </c>
      <c r="P501" s="19">
        <f t="shared" si="57"/>
        <v>0</v>
      </c>
      <c r="Q501" s="19">
        <f t="shared" si="58"/>
        <v>0</v>
      </c>
      <c r="R501" s="19">
        <f t="shared" si="59"/>
        <v>0</v>
      </c>
    </row>
    <row r="502" spans="1:18" x14ac:dyDescent="0.2">
      <c r="A502" s="20">
        <f>+Oversikt!A502</f>
        <v>0</v>
      </c>
      <c r="B502" s="16">
        <f>IF(O$289&lt;6,"",Oversikt!B502)</f>
        <v>0</v>
      </c>
      <c r="C502" s="16" t="str">
        <f>IF(Oversikt!E502="","",Oversikt!E502)</f>
        <v/>
      </c>
      <c r="D502" s="17" t="str">
        <f>IF(Oversikt!B502="","",VLOOKUP(Oversikt!#REF!,Mønster!$A$4:$B$21,2))</f>
        <v/>
      </c>
      <c r="L502" s="133">
        <f>IF(B502="",,IF(Dommere!$C$12&gt;4,ROUND(SUM(E502:K502)-P502-Q502,1)/(Dommere!$C$12-2),(SUM(E502:K502)/Dommere!$C$12)))</f>
        <v>0</v>
      </c>
      <c r="M502" s="56">
        <f t="shared" si="56"/>
        <v>0</v>
      </c>
      <c r="P502" s="19">
        <f t="shared" si="57"/>
        <v>0</v>
      </c>
      <c r="Q502" s="19">
        <f t="shared" si="58"/>
        <v>0</v>
      </c>
      <c r="R502" s="19">
        <f t="shared" si="59"/>
        <v>0</v>
      </c>
    </row>
    <row r="503" spans="1:18" x14ac:dyDescent="0.2">
      <c r="A503" s="20">
        <f>+Oversikt!A503</f>
        <v>0</v>
      </c>
      <c r="B503" s="16">
        <f>IF(O$289&lt;6,"",Oversikt!B503)</f>
        <v>0</v>
      </c>
      <c r="C503" s="16" t="str">
        <f>IF(Oversikt!E503="","",Oversikt!E503)</f>
        <v/>
      </c>
      <c r="D503" s="17" t="str">
        <f>IF(Oversikt!B503="","",VLOOKUP(Oversikt!#REF!,Mønster!$A$4:$B$21,2))</f>
        <v/>
      </c>
      <c r="L503" s="133">
        <f>IF(B503="",,IF(Dommere!$C$12&gt;4,ROUND(SUM(E503:K503)-P503-Q503,1)/(Dommere!$C$12-2),(SUM(E503:K503)/Dommere!$C$12)))</f>
        <v>0</v>
      </c>
      <c r="M503" s="56">
        <f t="shared" si="56"/>
        <v>0</v>
      </c>
      <c r="P503" s="19">
        <f t="shared" si="57"/>
        <v>0</v>
      </c>
      <c r="Q503" s="19">
        <f t="shared" si="58"/>
        <v>0</v>
      </c>
      <c r="R503" s="19">
        <f t="shared" si="59"/>
        <v>0</v>
      </c>
    </row>
    <row r="504" spans="1:18" x14ac:dyDescent="0.2">
      <c r="A504" s="20">
        <f>+Oversikt!A504</f>
        <v>0</v>
      </c>
      <c r="B504" s="16">
        <f>IF(O$289&lt;6,"",Oversikt!B504)</f>
        <v>0</v>
      </c>
      <c r="C504" s="16" t="str">
        <f>IF(Oversikt!E504="","",Oversikt!E504)</f>
        <v/>
      </c>
      <c r="D504" s="17" t="str">
        <f>IF(Oversikt!B504="","",VLOOKUP(Oversikt!#REF!,Mønster!$A$4:$B$21,2))</f>
        <v/>
      </c>
      <c r="L504" s="133">
        <f>IF(B504="",,IF(Dommere!$C$12&gt;4,ROUND(SUM(E504:K504)-P504-Q504,1)/(Dommere!$C$12-2),(SUM(E504:K504)/Dommere!$C$12)))</f>
        <v>0</v>
      </c>
      <c r="M504" s="56">
        <f t="shared" si="56"/>
        <v>0</v>
      </c>
      <c r="P504" s="19">
        <f t="shared" si="57"/>
        <v>0</v>
      </c>
      <c r="Q504" s="19">
        <f t="shared" si="58"/>
        <v>0</v>
      </c>
      <c r="R504" s="19">
        <f t="shared" si="59"/>
        <v>0</v>
      </c>
    </row>
    <row r="505" spans="1:18" x14ac:dyDescent="0.2">
      <c r="A505" s="20">
        <f>+Oversikt!A505</f>
        <v>0</v>
      </c>
      <c r="B505" s="16">
        <f>IF(O$289&lt;6,"",Oversikt!B505)</f>
        <v>0</v>
      </c>
      <c r="C505" s="16" t="str">
        <f>IF(Oversikt!E505="","",Oversikt!E505)</f>
        <v/>
      </c>
      <c r="D505" s="17" t="str">
        <f>IF(Oversikt!B505="","",VLOOKUP(Oversikt!#REF!,Mønster!$A$4:$B$21,2))</f>
        <v/>
      </c>
      <c r="L505" s="133">
        <f>IF(B505="",,IF(Dommere!$C$12&gt;4,ROUND(SUM(E505:K505)-P505-Q505,1)/(Dommere!$C$12-2),(SUM(E505:K505)/Dommere!$C$12)))</f>
        <v>0</v>
      </c>
      <c r="M505" s="56">
        <f t="shared" si="56"/>
        <v>0</v>
      </c>
      <c r="P505" s="19">
        <f t="shared" si="57"/>
        <v>0</v>
      </c>
      <c r="Q505" s="19">
        <f t="shared" si="58"/>
        <v>0</v>
      </c>
      <c r="R505" s="19">
        <f t="shared" si="59"/>
        <v>0</v>
      </c>
    </row>
    <row r="506" spans="1:18" x14ac:dyDescent="0.2">
      <c r="A506" s="20">
        <f>+Oversikt!A506</f>
        <v>0</v>
      </c>
      <c r="B506" s="16">
        <f>IF(O$289&lt;6,"",Oversikt!B506)</f>
        <v>0</v>
      </c>
      <c r="C506" s="16" t="str">
        <f>IF(Oversikt!E506="","",Oversikt!E506)</f>
        <v/>
      </c>
      <c r="D506" s="17" t="str">
        <f>IF(Oversikt!B506="","",VLOOKUP(Oversikt!#REF!,Mønster!$A$4:$B$21,2))</f>
        <v/>
      </c>
      <c r="L506" s="133">
        <f>IF(B506="",,IF(Dommere!$C$12&gt;4,ROUND(SUM(E506:K506)-P506-Q506,1)/(Dommere!$C$12-2),(SUM(E506:K506)/Dommere!$C$12)))</f>
        <v>0</v>
      </c>
      <c r="M506" s="56">
        <f t="shared" si="56"/>
        <v>0</v>
      </c>
      <c r="P506" s="19">
        <f t="shared" si="57"/>
        <v>0</v>
      </c>
      <c r="Q506" s="19">
        <f t="shared" si="58"/>
        <v>0</v>
      </c>
      <c r="R506" s="19">
        <f t="shared" si="59"/>
        <v>0</v>
      </c>
    </row>
    <row r="507" spans="1:18" x14ac:dyDescent="0.2">
      <c r="A507" s="20">
        <f>+Oversikt!A507</f>
        <v>0</v>
      </c>
      <c r="B507" s="16">
        <f>IF(O$289&lt;6,"",Oversikt!B507)</f>
        <v>0</v>
      </c>
      <c r="C507" s="16" t="str">
        <f>IF(Oversikt!E507="","",Oversikt!E507)</f>
        <v/>
      </c>
      <c r="D507" s="17" t="str">
        <f>IF(Oversikt!B507="","",VLOOKUP(Oversikt!#REF!,Mønster!$A$4:$B$21,2))</f>
        <v/>
      </c>
      <c r="L507" s="133">
        <f>IF(B507="",,IF(Dommere!$C$12&gt;4,ROUND(SUM(E507:K507)-P507-Q507,1)/(Dommere!$C$12-2),(SUM(E507:K507)/Dommere!$C$12)))</f>
        <v>0</v>
      </c>
      <c r="M507" s="56">
        <f t="shared" ref="M507:M570" si="60">IF(L507=0,,RANK(L507,L$290:L$314,0))</f>
        <v>0</v>
      </c>
      <c r="P507" s="19">
        <f t="shared" ref="P507:P570" si="61">MAX(E507:K507)</f>
        <v>0</v>
      </c>
      <c r="Q507" s="19">
        <f t="shared" ref="Q507:Q570" si="62">MIN(E507:K507)</f>
        <v>0</v>
      </c>
      <c r="R507" s="19">
        <f t="shared" ref="R507:R570" si="63">SUM(E507:K507)</f>
        <v>0</v>
      </c>
    </row>
    <row r="508" spans="1:18" x14ac:dyDescent="0.2">
      <c r="A508" s="20">
        <f>+Oversikt!A508</f>
        <v>0</v>
      </c>
      <c r="B508" s="16">
        <f>IF(O$289&lt;6,"",Oversikt!B508)</f>
        <v>0</v>
      </c>
      <c r="C508" s="16" t="str">
        <f>IF(Oversikt!E508="","",Oversikt!E508)</f>
        <v/>
      </c>
      <c r="D508" s="17" t="str">
        <f>IF(Oversikt!B508="","",VLOOKUP(Oversikt!#REF!,Mønster!$A$4:$B$21,2))</f>
        <v/>
      </c>
      <c r="L508" s="133">
        <f>IF(B508="",,IF(Dommere!$C$12&gt;4,ROUND(SUM(E508:K508)-P508-Q508,1)/(Dommere!$C$12-2),(SUM(E508:K508)/Dommere!$C$12)))</f>
        <v>0</v>
      </c>
      <c r="M508" s="56">
        <f t="shared" si="60"/>
        <v>0</v>
      </c>
      <c r="P508" s="19">
        <f t="shared" si="61"/>
        <v>0</v>
      </c>
      <c r="Q508" s="19">
        <f t="shared" si="62"/>
        <v>0</v>
      </c>
      <c r="R508" s="19">
        <f t="shared" si="63"/>
        <v>0</v>
      </c>
    </row>
    <row r="509" spans="1:18" x14ac:dyDescent="0.2">
      <c r="A509" s="20">
        <f>+Oversikt!A509</f>
        <v>0</v>
      </c>
      <c r="B509" s="16">
        <f>IF(O$289&lt;6,"",Oversikt!B509)</f>
        <v>0</v>
      </c>
      <c r="C509" s="16" t="str">
        <f>IF(Oversikt!E509="","",Oversikt!E509)</f>
        <v/>
      </c>
      <c r="D509" s="17" t="str">
        <f>IF(Oversikt!B509="","",VLOOKUP(Oversikt!#REF!,Mønster!$A$4:$B$21,2))</f>
        <v/>
      </c>
      <c r="L509" s="133">
        <f>IF(B509="",,IF(Dommere!$C$12&gt;4,ROUND(SUM(E509:K509)-P509-Q509,1)/(Dommere!$C$12-2),(SUM(E509:K509)/Dommere!$C$12)))</f>
        <v>0</v>
      </c>
      <c r="M509" s="56">
        <f t="shared" si="60"/>
        <v>0</v>
      </c>
      <c r="P509" s="19">
        <f t="shared" si="61"/>
        <v>0</v>
      </c>
      <c r="Q509" s="19">
        <f t="shared" si="62"/>
        <v>0</v>
      </c>
      <c r="R509" s="19">
        <f t="shared" si="63"/>
        <v>0</v>
      </c>
    </row>
    <row r="510" spans="1:18" x14ac:dyDescent="0.2">
      <c r="A510" s="20">
        <f>+Oversikt!A510</f>
        <v>0</v>
      </c>
      <c r="B510" s="16">
        <f>IF(O$289&lt;6,"",Oversikt!B510)</f>
        <v>0</v>
      </c>
      <c r="C510" s="16" t="str">
        <f>IF(Oversikt!E510="","",Oversikt!E510)</f>
        <v/>
      </c>
      <c r="D510" s="17" t="str">
        <f>IF(Oversikt!B510="","",VLOOKUP(Oversikt!#REF!,Mønster!$A$4:$B$21,2))</f>
        <v/>
      </c>
      <c r="L510" s="133">
        <f>IF(B510="",,IF(Dommere!$C$12&gt;4,ROUND(SUM(E510:K510)-P510-Q510,1)/(Dommere!$C$12-2),(SUM(E510:K510)/Dommere!$C$12)))</f>
        <v>0</v>
      </c>
      <c r="M510" s="56">
        <f t="shared" si="60"/>
        <v>0</v>
      </c>
      <c r="P510" s="19">
        <f t="shared" si="61"/>
        <v>0</v>
      </c>
      <c r="Q510" s="19">
        <f t="shared" si="62"/>
        <v>0</v>
      </c>
      <c r="R510" s="19">
        <f t="shared" si="63"/>
        <v>0</v>
      </c>
    </row>
    <row r="511" spans="1:18" x14ac:dyDescent="0.2">
      <c r="A511" s="20">
        <f>+Oversikt!A511</f>
        <v>0</v>
      </c>
      <c r="B511" s="16">
        <f>IF(O$289&lt;6,"",Oversikt!B511)</f>
        <v>0</v>
      </c>
      <c r="C511" s="16" t="str">
        <f>IF(Oversikt!E511="","",Oversikt!E511)</f>
        <v/>
      </c>
      <c r="D511" s="17" t="str">
        <f>IF(Oversikt!B511="","",VLOOKUP(Oversikt!#REF!,Mønster!$A$4:$B$21,2))</f>
        <v/>
      </c>
      <c r="L511" s="133">
        <f>IF(B511="",,IF(Dommere!$C$12&gt;4,ROUND(SUM(E511:K511)-P511-Q511,1)/(Dommere!$C$12-2),(SUM(E511:K511)/Dommere!$C$12)))</f>
        <v>0</v>
      </c>
      <c r="M511" s="56">
        <f t="shared" si="60"/>
        <v>0</v>
      </c>
      <c r="P511" s="19">
        <f t="shared" si="61"/>
        <v>0</v>
      </c>
      <c r="Q511" s="19">
        <f t="shared" si="62"/>
        <v>0</v>
      </c>
      <c r="R511" s="19">
        <f t="shared" si="63"/>
        <v>0</v>
      </c>
    </row>
    <row r="512" spans="1:18" x14ac:dyDescent="0.2">
      <c r="A512" s="20">
        <f>+Oversikt!A512</f>
        <v>0</v>
      </c>
      <c r="B512" s="16">
        <f>IF(O$289&lt;6,"",Oversikt!B512)</f>
        <v>0</v>
      </c>
      <c r="C512" s="16" t="str">
        <f>IF(Oversikt!E512="","",Oversikt!E512)</f>
        <v/>
      </c>
      <c r="D512" s="17" t="str">
        <f>IF(Oversikt!B512="","",VLOOKUP(Oversikt!#REF!,Mønster!$A$4:$B$21,2))</f>
        <v/>
      </c>
      <c r="L512" s="133">
        <f>IF(B512="",,IF(Dommere!$C$12&gt;4,ROUND(SUM(E512:K512)-P512-Q512,1)/(Dommere!$C$12-2),(SUM(E512:K512)/Dommere!$C$12)))</f>
        <v>0</v>
      </c>
      <c r="M512" s="56">
        <f t="shared" si="60"/>
        <v>0</v>
      </c>
      <c r="P512" s="19">
        <f t="shared" si="61"/>
        <v>0</v>
      </c>
      <c r="Q512" s="19">
        <f t="shared" si="62"/>
        <v>0</v>
      </c>
      <c r="R512" s="19">
        <f t="shared" si="63"/>
        <v>0</v>
      </c>
    </row>
    <row r="513" spans="1:18" x14ac:dyDescent="0.2">
      <c r="A513" s="20">
        <f>+Oversikt!A513</f>
        <v>0</v>
      </c>
      <c r="B513" s="16">
        <f>IF(O$289&lt;6,"",Oversikt!B513)</f>
        <v>0</v>
      </c>
      <c r="C513" s="16" t="str">
        <f>IF(Oversikt!E513="","",Oversikt!E513)</f>
        <v/>
      </c>
      <c r="D513" s="17" t="str">
        <f>IF(Oversikt!B513="","",VLOOKUP(Oversikt!#REF!,Mønster!$A$4:$B$21,2))</f>
        <v/>
      </c>
      <c r="L513" s="133">
        <f>IF(B513="",,IF(Dommere!$C$12&gt;4,ROUND(SUM(E513:K513)-P513-Q513,1)/(Dommere!$C$12-2),(SUM(E513:K513)/Dommere!$C$12)))</f>
        <v>0</v>
      </c>
      <c r="M513" s="56">
        <f t="shared" si="60"/>
        <v>0</v>
      </c>
      <c r="P513" s="19">
        <f t="shared" si="61"/>
        <v>0</v>
      </c>
      <c r="Q513" s="19">
        <f t="shared" si="62"/>
        <v>0</v>
      </c>
      <c r="R513" s="19">
        <f t="shared" si="63"/>
        <v>0</v>
      </c>
    </row>
    <row r="514" spans="1:18" x14ac:dyDescent="0.2">
      <c r="A514" s="20">
        <f>+Oversikt!A514</f>
        <v>0</v>
      </c>
      <c r="B514" s="16">
        <f>IF(O$289&lt;6,"",Oversikt!B514)</f>
        <v>0</v>
      </c>
      <c r="C514" s="16" t="str">
        <f>IF(Oversikt!E514="","",Oversikt!E514)</f>
        <v/>
      </c>
      <c r="D514" s="17" t="str">
        <f>IF(Oversikt!B514="","",VLOOKUP(Oversikt!#REF!,Mønster!$A$4:$B$21,2))</f>
        <v/>
      </c>
      <c r="L514" s="133">
        <f>IF(B514="",,IF(Dommere!$C$12&gt;4,ROUND(SUM(E514:K514)-P514-Q514,1)/(Dommere!$C$12-2),(SUM(E514:K514)/Dommere!$C$12)))</f>
        <v>0</v>
      </c>
      <c r="M514" s="56">
        <f t="shared" si="60"/>
        <v>0</v>
      </c>
      <c r="P514" s="19">
        <f t="shared" si="61"/>
        <v>0</v>
      </c>
      <c r="Q514" s="19">
        <f t="shared" si="62"/>
        <v>0</v>
      </c>
      <c r="R514" s="19">
        <f t="shared" si="63"/>
        <v>0</v>
      </c>
    </row>
    <row r="515" spans="1:18" x14ac:dyDescent="0.2">
      <c r="A515" s="20">
        <f>+Oversikt!A515</f>
        <v>0</v>
      </c>
      <c r="B515" s="16">
        <f>IF(O$289&lt;6,"",Oversikt!B515)</f>
        <v>0</v>
      </c>
      <c r="C515" s="16" t="str">
        <f>IF(Oversikt!E515="","",Oversikt!E515)</f>
        <v/>
      </c>
      <c r="D515" s="17" t="str">
        <f>IF(Oversikt!B515="","",VLOOKUP(Oversikt!#REF!,Mønster!$A$4:$B$21,2))</f>
        <v/>
      </c>
      <c r="L515" s="133">
        <f>IF(B515="",,IF(Dommere!$C$12&gt;4,ROUND(SUM(E515:K515)-P515-Q515,1)/(Dommere!$C$12-2),(SUM(E515:K515)/Dommere!$C$12)))</f>
        <v>0</v>
      </c>
      <c r="M515" s="56">
        <f t="shared" si="60"/>
        <v>0</v>
      </c>
      <c r="P515" s="19">
        <f t="shared" si="61"/>
        <v>0</v>
      </c>
      <c r="Q515" s="19">
        <f t="shared" si="62"/>
        <v>0</v>
      </c>
      <c r="R515" s="19">
        <f t="shared" si="63"/>
        <v>0</v>
      </c>
    </row>
    <row r="516" spans="1:18" x14ac:dyDescent="0.2">
      <c r="A516" s="20">
        <f>+Oversikt!A516</f>
        <v>0</v>
      </c>
      <c r="B516" s="16">
        <f>IF(O$289&lt;6,"",Oversikt!B516)</f>
        <v>0</v>
      </c>
      <c r="C516" s="16" t="str">
        <f>IF(Oversikt!E516="","",Oversikt!E516)</f>
        <v/>
      </c>
      <c r="D516" s="17" t="str">
        <f>IF(Oversikt!B516="","",VLOOKUP(Oversikt!#REF!,Mønster!$A$4:$B$21,2))</f>
        <v/>
      </c>
      <c r="L516" s="133">
        <f>IF(B516="",,IF(Dommere!$C$12&gt;4,ROUND(SUM(E516:K516)-P516-Q516,1)/(Dommere!$C$12-2),(SUM(E516:K516)/Dommere!$C$12)))</f>
        <v>0</v>
      </c>
      <c r="M516" s="56">
        <f t="shared" si="60"/>
        <v>0</v>
      </c>
      <c r="P516" s="19">
        <f t="shared" si="61"/>
        <v>0</v>
      </c>
      <c r="Q516" s="19">
        <f t="shared" si="62"/>
        <v>0</v>
      </c>
      <c r="R516" s="19">
        <f t="shared" si="63"/>
        <v>0</v>
      </c>
    </row>
    <row r="517" spans="1:18" x14ac:dyDescent="0.2">
      <c r="A517" s="20">
        <f>+Oversikt!A517</f>
        <v>0</v>
      </c>
      <c r="B517" s="16">
        <f>IF(O$289&lt;6,"",Oversikt!B517)</f>
        <v>0</v>
      </c>
      <c r="C517" s="16" t="str">
        <f>IF(Oversikt!E517="","",Oversikt!E517)</f>
        <v/>
      </c>
      <c r="D517" s="17" t="str">
        <f>IF(Oversikt!B517="","",VLOOKUP(Oversikt!#REF!,Mønster!$A$4:$B$21,2))</f>
        <v/>
      </c>
      <c r="L517" s="133">
        <f>IF(B517="",,IF(Dommere!$C$12&gt;4,ROUND(SUM(E517:K517)-P517-Q517,1)/(Dommere!$C$12-2),(SUM(E517:K517)/Dommere!$C$12)))</f>
        <v>0</v>
      </c>
      <c r="M517" s="56">
        <f t="shared" si="60"/>
        <v>0</v>
      </c>
      <c r="P517" s="19">
        <f t="shared" si="61"/>
        <v>0</v>
      </c>
      <c r="Q517" s="19">
        <f t="shared" si="62"/>
        <v>0</v>
      </c>
      <c r="R517" s="19">
        <f t="shared" si="63"/>
        <v>0</v>
      </c>
    </row>
    <row r="518" spans="1:18" x14ac:dyDescent="0.2">
      <c r="A518" s="20">
        <f>+Oversikt!A518</f>
        <v>0</v>
      </c>
      <c r="B518" s="16">
        <f>IF(O$289&lt;6,"",Oversikt!B518)</f>
        <v>0</v>
      </c>
      <c r="C518" s="16" t="str">
        <f>IF(Oversikt!E518="","",Oversikt!E518)</f>
        <v/>
      </c>
      <c r="D518" s="17" t="str">
        <f>IF(Oversikt!B518="","",VLOOKUP(Oversikt!#REF!,Mønster!$A$4:$B$21,2))</f>
        <v/>
      </c>
      <c r="L518" s="133">
        <f>IF(B518="",,IF(Dommere!$C$12&gt;4,ROUND(SUM(E518:K518)-P518-Q518,1)/(Dommere!$C$12-2),(SUM(E518:K518)/Dommere!$C$12)))</f>
        <v>0</v>
      </c>
      <c r="M518" s="56">
        <f t="shared" si="60"/>
        <v>0</v>
      </c>
      <c r="P518" s="19">
        <f t="shared" si="61"/>
        <v>0</v>
      </c>
      <c r="Q518" s="19">
        <f t="shared" si="62"/>
        <v>0</v>
      </c>
      <c r="R518" s="19">
        <f t="shared" si="63"/>
        <v>0</v>
      </c>
    </row>
    <row r="519" spans="1:18" x14ac:dyDescent="0.2">
      <c r="A519" s="20">
        <f>+Oversikt!A519</f>
        <v>0</v>
      </c>
      <c r="B519" s="16">
        <f>IF(O$289&lt;6,"",Oversikt!B519)</f>
        <v>0</v>
      </c>
      <c r="C519" s="16" t="str">
        <f>IF(Oversikt!E519="","",Oversikt!E519)</f>
        <v/>
      </c>
      <c r="D519" s="17" t="str">
        <f>IF(Oversikt!B519="","",VLOOKUP(Oversikt!#REF!,Mønster!$A$4:$B$21,2))</f>
        <v/>
      </c>
      <c r="L519" s="133">
        <f>IF(B519="",,IF(Dommere!$C$12&gt;4,ROUND(SUM(E519:K519)-P519-Q519,1)/(Dommere!$C$12-2),(SUM(E519:K519)/Dommere!$C$12)))</f>
        <v>0</v>
      </c>
      <c r="M519" s="56">
        <f t="shared" si="60"/>
        <v>0</v>
      </c>
      <c r="P519" s="19">
        <f t="shared" si="61"/>
        <v>0</v>
      </c>
      <c r="Q519" s="19">
        <f t="shared" si="62"/>
        <v>0</v>
      </c>
      <c r="R519" s="19">
        <f t="shared" si="63"/>
        <v>0</v>
      </c>
    </row>
    <row r="520" spans="1:18" x14ac:dyDescent="0.2">
      <c r="A520" s="20">
        <f>+Oversikt!A520</f>
        <v>0</v>
      </c>
      <c r="B520" s="16">
        <f>IF(O$289&lt;6,"",Oversikt!B520)</f>
        <v>0</v>
      </c>
      <c r="C520" s="16" t="str">
        <f>IF(Oversikt!E520="","",Oversikt!E520)</f>
        <v/>
      </c>
      <c r="D520" s="17" t="str">
        <f>IF(Oversikt!B520="","",VLOOKUP(Oversikt!#REF!,Mønster!$A$4:$B$21,2))</f>
        <v/>
      </c>
      <c r="L520" s="133">
        <f>IF(B520="",,IF(Dommere!$C$12&gt;4,ROUND(SUM(E520:K520)-P520-Q520,1)/(Dommere!$C$12-2),(SUM(E520:K520)/Dommere!$C$12)))</f>
        <v>0</v>
      </c>
      <c r="M520" s="56">
        <f t="shared" si="60"/>
        <v>0</v>
      </c>
      <c r="P520" s="19">
        <f t="shared" si="61"/>
        <v>0</v>
      </c>
      <c r="Q520" s="19">
        <f t="shared" si="62"/>
        <v>0</v>
      </c>
      <c r="R520" s="19">
        <f t="shared" si="63"/>
        <v>0</v>
      </c>
    </row>
    <row r="521" spans="1:18" x14ac:dyDescent="0.2">
      <c r="A521" s="20">
        <f>+Oversikt!A521</f>
        <v>0</v>
      </c>
      <c r="B521" s="16">
        <f>IF(O$289&lt;6,"",Oversikt!B521)</f>
        <v>0</v>
      </c>
      <c r="C521" s="16" t="str">
        <f>IF(Oversikt!E521="","",Oversikt!E521)</f>
        <v/>
      </c>
      <c r="D521" s="17" t="str">
        <f>IF(Oversikt!B521="","",VLOOKUP(Oversikt!#REF!,Mønster!$A$4:$B$21,2))</f>
        <v/>
      </c>
      <c r="L521" s="133">
        <f>IF(B521="",,IF(Dommere!$C$12&gt;4,ROUND(SUM(E521:K521)-P521-Q521,1)/(Dommere!$C$12-2),(SUM(E521:K521)/Dommere!$C$12)))</f>
        <v>0</v>
      </c>
      <c r="M521" s="56">
        <f t="shared" si="60"/>
        <v>0</v>
      </c>
      <c r="P521" s="19">
        <f t="shared" si="61"/>
        <v>0</v>
      </c>
      <c r="Q521" s="19">
        <f t="shared" si="62"/>
        <v>0</v>
      </c>
      <c r="R521" s="19">
        <f t="shared" si="63"/>
        <v>0</v>
      </c>
    </row>
    <row r="522" spans="1:18" x14ac:dyDescent="0.2">
      <c r="A522" s="20">
        <f>+Oversikt!A522</f>
        <v>0</v>
      </c>
      <c r="B522" s="16">
        <f>IF(O$289&lt;6,"",Oversikt!B522)</f>
        <v>0</v>
      </c>
      <c r="C522" s="16" t="str">
        <f>IF(Oversikt!E522="","",Oversikt!E522)</f>
        <v/>
      </c>
      <c r="D522" s="17" t="str">
        <f>IF(Oversikt!B522="","",VLOOKUP(Oversikt!#REF!,Mønster!$A$4:$B$21,2))</f>
        <v/>
      </c>
      <c r="L522" s="133">
        <f>IF(B522="",,IF(Dommere!$C$12&gt;4,ROUND(SUM(E522:K522)-P522-Q522,1)/(Dommere!$C$12-2),(SUM(E522:K522)/Dommere!$C$12)))</f>
        <v>0</v>
      </c>
      <c r="M522" s="56">
        <f t="shared" si="60"/>
        <v>0</v>
      </c>
      <c r="P522" s="19">
        <f t="shared" si="61"/>
        <v>0</v>
      </c>
      <c r="Q522" s="19">
        <f t="shared" si="62"/>
        <v>0</v>
      </c>
      <c r="R522" s="19">
        <f t="shared" si="63"/>
        <v>0</v>
      </c>
    </row>
    <row r="523" spans="1:18" x14ac:dyDescent="0.2">
      <c r="A523" s="20">
        <f>+Oversikt!A523</f>
        <v>0</v>
      </c>
      <c r="B523" s="16">
        <f>IF(O$289&lt;6,"",Oversikt!B523)</f>
        <v>0</v>
      </c>
      <c r="C523" s="16" t="str">
        <f>IF(Oversikt!E523="","",Oversikt!E523)</f>
        <v/>
      </c>
      <c r="D523" s="17" t="str">
        <f>IF(Oversikt!B523="","",VLOOKUP(Oversikt!#REF!,Mønster!$A$4:$B$21,2))</f>
        <v/>
      </c>
      <c r="L523" s="133">
        <f>IF(B523="",,IF(Dommere!$C$12&gt;4,ROUND(SUM(E523:K523)-P523-Q523,1)/(Dommere!$C$12-2),(SUM(E523:K523)/Dommere!$C$12)))</f>
        <v>0</v>
      </c>
      <c r="M523" s="56">
        <f t="shared" si="60"/>
        <v>0</v>
      </c>
      <c r="P523" s="19">
        <f t="shared" si="61"/>
        <v>0</v>
      </c>
      <c r="Q523" s="19">
        <f t="shared" si="62"/>
        <v>0</v>
      </c>
      <c r="R523" s="19">
        <f t="shared" si="63"/>
        <v>0</v>
      </c>
    </row>
    <row r="524" spans="1:18" x14ac:dyDescent="0.2">
      <c r="A524" s="20">
        <f>+Oversikt!A524</f>
        <v>0</v>
      </c>
      <c r="B524" s="16">
        <f>IF(O$289&lt;6,"",Oversikt!B524)</f>
        <v>0</v>
      </c>
      <c r="C524" s="16" t="str">
        <f>IF(Oversikt!E524="","",Oversikt!E524)</f>
        <v/>
      </c>
      <c r="D524" s="17" t="str">
        <f>IF(Oversikt!B524="","",VLOOKUP(Oversikt!#REF!,Mønster!$A$4:$B$21,2))</f>
        <v/>
      </c>
      <c r="L524" s="133">
        <f>IF(B524="",,IF(Dommere!$C$12&gt;4,ROUND(SUM(E524:K524)-P524-Q524,1)/(Dommere!$C$12-2),(SUM(E524:K524)/Dommere!$C$12)))</f>
        <v>0</v>
      </c>
      <c r="M524" s="56">
        <f t="shared" si="60"/>
        <v>0</v>
      </c>
      <c r="P524" s="19">
        <f t="shared" si="61"/>
        <v>0</v>
      </c>
      <c r="Q524" s="19">
        <f t="shared" si="62"/>
        <v>0</v>
      </c>
      <c r="R524" s="19">
        <f t="shared" si="63"/>
        <v>0</v>
      </c>
    </row>
    <row r="525" spans="1:18" x14ac:dyDescent="0.2">
      <c r="A525" s="20">
        <f>+Oversikt!A525</f>
        <v>0</v>
      </c>
      <c r="B525" s="16">
        <f>IF(O$289&lt;6,"",Oversikt!B525)</f>
        <v>0</v>
      </c>
      <c r="C525" s="16" t="str">
        <f>IF(Oversikt!E525="","",Oversikt!E525)</f>
        <v/>
      </c>
      <c r="D525" s="17" t="str">
        <f>IF(Oversikt!B525="","",VLOOKUP(Oversikt!#REF!,Mønster!$A$4:$B$21,2))</f>
        <v/>
      </c>
      <c r="L525" s="133">
        <f>IF(B525="",,IF(Dommere!$C$12&gt;4,ROUND(SUM(E525:K525)-P525-Q525,1)/(Dommere!$C$12-2),(SUM(E525:K525)/Dommere!$C$12)))</f>
        <v>0</v>
      </c>
      <c r="M525" s="56">
        <f t="shared" si="60"/>
        <v>0</v>
      </c>
      <c r="P525" s="19">
        <f t="shared" si="61"/>
        <v>0</v>
      </c>
      <c r="Q525" s="19">
        <f t="shared" si="62"/>
        <v>0</v>
      </c>
      <c r="R525" s="19">
        <f t="shared" si="63"/>
        <v>0</v>
      </c>
    </row>
    <row r="526" spans="1:18" x14ac:dyDescent="0.2">
      <c r="A526" s="20">
        <f>+Oversikt!A526</f>
        <v>0</v>
      </c>
      <c r="B526" s="16">
        <f>IF(O$289&lt;6,"",Oversikt!B526)</f>
        <v>0</v>
      </c>
      <c r="C526" s="16" t="str">
        <f>IF(Oversikt!E526="","",Oversikt!E526)</f>
        <v/>
      </c>
      <c r="D526" s="17" t="str">
        <f>IF(Oversikt!B526="","",VLOOKUP(Oversikt!#REF!,Mønster!$A$4:$B$21,2))</f>
        <v/>
      </c>
      <c r="L526" s="133">
        <f>IF(B526="",,IF(Dommere!$C$12&gt;4,ROUND(SUM(E526:K526)-P526-Q526,1)/(Dommere!$C$12-2),(SUM(E526:K526)/Dommere!$C$12)))</f>
        <v>0</v>
      </c>
      <c r="M526" s="56">
        <f t="shared" si="60"/>
        <v>0</v>
      </c>
      <c r="P526" s="19">
        <f t="shared" si="61"/>
        <v>0</v>
      </c>
      <c r="Q526" s="19">
        <f t="shared" si="62"/>
        <v>0</v>
      </c>
      <c r="R526" s="19">
        <f t="shared" si="63"/>
        <v>0</v>
      </c>
    </row>
    <row r="527" spans="1:18" x14ac:dyDescent="0.2">
      <c r="A527" s="20">
        <f>+Oversikt!A527</f>
        <v>0</v>
      </c>
      <c r="B527" s="16">
        <f>IF(O$289&lt;6,"",Oversikt!B527)</f>
        <v>0</v>
      </c>
      <c r="C527" s="16" t="str">
        <f>IF(Oversikt!E527="","",Oversikt!E527)</f>
        <v/>
      </c>
      <c r="D527" s="17" t="str">
        <f>IF(Oversikt!B527="","",VLOOKUP(Oversikt!#REF!,Mønster!$A$4:$B$21,2))</f>
        <v/>
      </c>
      <c r="L527" s="133">
        <f>IF(B527="",,IF(Dommere!$C$12&gt;4,ROUND(SUM(E527:K527)-P527-Q527,1)/(Dommere!$C$12-2),(SUM(E527:K527)/Dommere!$C$12)))</f>
        <v>0</v>
      </c>
      <c r="M527" s="56">
        <f t="shared" si="60"/>
        <v>0</v>
      </c>
      <c r="P527" s="19">
        <f t="shared" si="61"/>
        <v>0</v>
      </c>
      <c r="Q527" s="19">
        <f t="shared" si="62"/>
        <v>0</v>
      </c>
      <c r="R527" s="19">
        <f t="shared" si="63"/>
        <v>0</v>
      </c>
    </row>
    <row r="528" spans="1:18" x14ac:dyDescent="0.2">
      <c r="A528" s="20">
        <f>+Oversikt!A528</f>
        <v>0</v>
      </c>
      <c r="B528" s="16">
        <f>IF(O$289&lt;6,"",Oversikt!B528)</f>
        <v>0</v>
      </c>
      <c r="C528" s="16" t="str">
        <f>IF(Oversikt!E528="","",Oversikt!E528)</f>
        <v/>
      </c>
      <c r="D528" s="17" t="str">
        <f>IF(Oversikt!B528="","",VLOOKUP(Oversikt!#REF!,Mønster!$A$4:$B$21,2))</f>
        <v/>
      </c>
      <c r="L528" s="133">
        <f>IF(B528="",,IF(Dommere!$C$12&gt;4,ROUND(SUM(E528:K528)-P528-Q528,1)/(Dommere!$C$12-2),(SUM(E528:K528)/Dommere!$C$12)))</f>
        <v>0</v>
      </c>
      <c r="M528" s="56">
        <f t="shared" si="60"/>
        <v>0</v>
      </c>
      <c r="P528" s="19">
        <f t="shared" si="61"/>
        <v>0</v>
      </c>
      <c r="Q528" s="19">
        <f t="shared" si="62"/>
        <v>0</v>
      </c>
      <c r="R528" s="19">
        <f t="shared" si="63"/>
        <v>0</v>
      </c>
    </row>
    <row r="529" spans="1:18" x14ac:dyDescent="0.2">
      <c r="A529" s="20">
        <f>+Oversikt!A529</f>
        <v>0</v>
      </c>
      <c r="B529" s="16">
        <f>IF(O$289&lt;6,"",Oversikt!B529)</f>
        <v>0</v>
      </c>
      <c r="C529" s="16" t="str">
        <f>IF(Oversikt!E529="","",Oversikt!E529)</f>
        <v/>
      </c>
      <c r="D529" s="17" t="str">
        <f>IF(Oversikt!B529="","",VLOOKUP(Oversikt!#REF!,Mønster!$A$4:$B$21,2))</f>
        <v/>
      </c>
      <c r="L529" s="133">
        <f>IF(B529="",,IF(Dommere!$C$12&gt;4,ROUND(SUM(E529:K529)-P529-Q529,1)/(Dommere!$C$12-2),(SUM(E529:K529)/Dommere!$C$12)))</f>
        <v>0</v>
      </c>
      <c r="M529" s="56">
        <f t="shared" si="60"/>
        <v>0</v>
      </c>
      <c r="P529" s="19">
        <f t="shared" si="61"/>
        <v>0</v>
      </c>
      <c r="Q529" s="19">
        <f t="shared" si="62"/>
        <v>0</v>
      </c>
      <c r="R529" s="19">
        <f t="shared" si="63"/>
        <v>0</v>
      </c>
    </row>
    <row r="530" spans="1:18" x14ac:dyDescent="0.2">
      <c r="A530" s="20">
        <f>+Oversikt!A530</f>
        <v>0</v>
      </c>
      <c r="B530" s="16">
        <f>IF(O$289&lt;6,"",Oversikt!B530)</f>
        <v>0</v>
      </c>
      <c r="C530" s="16" t="str">
        <f>IF(Oversikt!E530="","",Oversikt!E530)</f>
        <v/>
      </c>
      <c r="D530" s="17" t="str">
        <f>IF(Oversikt!B530="","",VLOOKUP(Oversikt!#REF!,Mønster!$A$4:$B$21,2))</f>
        <v/>
      </c>
      <c r="L530" s="133">
        <f>IF(B530="",,IF(Dommere!$C$12&gt;4,ROUND(SUM(E530:K530)-P530-Q530,1)/(Dommere!$C$12-2),(SUM(E530:K530)/Dommere!$C$12)))</f>
        <v>0</v>
      </c>
      <c r="M530" s="56">
        <f t="shared" si="60"/>
        <v>0</v>
      </c>
      <c r="P530" s="19">
        <f t="shared" si="61"/>
        <v>0</v>
      </c>
      <c r="Q530" s="19">
        <f t="shared" si="62"/>
        <v>0</v>
      </c>
      <c r="R530" s="19">
        <f t="shared" si="63"/>
        <v>0</v>
      </c>
    </row>
    <row r="531" spans="1:18" x14ac:dyDescent="0.2">
      <c r="A531" s="20">
        <f>+Oversikt!A531</f>
        <v>0</v>
      </c>
      <c r="B531" s="16">
        <f>IF(O$289&lt;6,"",Oversikt!B531)</f>
        <v>0</v>
      </c>
      <c r="C531" s="16" t="str">
        <f>IF(Oversikt!E531="","",Oversikt!E531)</f>
        <v/>
      </c>
      <c r="D531" s="17" t="str">
        <f>IF(Oversikt!B531="","",VLOOKUP(Oversikt!#REF!,Mønster!$A$4:$B$21,2))</f>
        <v/>
      </c>
      <c r="L531" s="133">
        <f>IF(B531="",,IF(Dommere!$C$12&gt;4,ROUND(SUM(E531:K531)-P531-Q531,1)/(Dommere!$C$12-2),(SUM(E531:K531)/Dommere!$C$12)))</f>
        <v>0</v>
      </c>
      <c r="M531" s="56">
        <f t="shared" si="60"/>
        <v>0</v>
      </c>
      <c r="P531" s="19">
        <f t="shared" si="61"/>
        <v>0</v>
      </c>
      <c r="Q531" s="19">
        <f t="shared" si="62"/>
        <v>0</v>
      </c>
      <c r="R531" s="19">
        <f t="shared" si="63"/>
        <v>0</v>
      </c>
    </row>
    <row r="532" spans="1:18" x14ac:dyDescent="0.2">
      <c r="A532" s="20">
        <f>+Oversikt!A532</f>
        <v>0</v>
      </c>
      <c r="B532" s="16">
        <f>IF(O$289&lt;6,"",Oversikt!B532)</f>
        <v>0</v>
      </c>
      <c r="C532" s="16" t="str">
        <f>IF(Oversikt!E532="","",Oversikt!E532)</f>
        <v/>
      </c>
      <c r="D532" s="17" t="str">
        <f>IF(Oversikt!B532="","",VLOOKUP(Oversikt!#REF!,Mønster!$A$4:$B$21,2))</f>
        <v/>
      </c>
      <c r="L532" s="133">
        <f>IF(B532="",,IF(Dommere!$C$12&gt;4,ROUND(SUM(E532:K532)-P532-Q532,1)/(Dommere!$C$12-2),(SUM(E532:K532)/Dommere!$C$12)))</f>
        <v>0</v>
      </c>
      <c r="M532" s="56">
        <f t="shared" si="60"/>
        <v>0</v>
      </c>
      <c r="P532" s="19">
        <f t="shared" si="61"/>
        <v>0</v>
      </c>
      <c r="Q532" s="19">
        <f t="shared" si="62"/>
        <v>0</v>
      </c>
      <c r="R532" s="19">
        <f t="shared" si="63"/>
        <v>0</v>
      </c>
    </row>
    <row r="533" spans="1:18" x14ac:dyDescent="0.2">
      <c r="A533" s="20">
        <f>+Oversikt!A533</f>
        <v>0</v>
      </c>
      <c r="B533" s="16">
        <f>IF(O$289&lt;6,"",Oversikt!B533)</f>
        <v>0</v>
      </c>
      <c r="C533" s="16" t="str">
        <f>IF(Oversikt!E533="","",Oversikt!E533)</f>
        <v/>
      </c>
      <c r="D533" s="17" t="str">
        <f>IF(Oversikt!B533="","",VLOOKUP(Oversikt!#REF!,Mønster!$A$4:$B$21,2))</f>
        <v/>
      </c>
      <c r="L533" s="133">
        <f>IF(B533="",,IF(Dommere!$C$12&gt;4,ROUND(SUM(E533:K533)-P533-Q533,1)/(Dommere!$C$12-2),(SUM(E533:K533)/Dommere!$C$12)))</f>
        <v>0</v>
      </c>
      <c r="M533" s="56">
        <f t="shared" si="60"/>
        <v>0</v>
      </c>
      <c r="P533" s="19">
        <f t="shared" si="61"/>
        <v>0</v>
      </c>
      <c r="Q533" s="19">
        <f t="shared" si="62"/>
        <v>0</v>
      </c>
      <c r="R533" s="19">
        <f t="shared" si="63"/>
        <v>0</v>
      </c>
    </row>
    <row r="534" spans="1:18" x14ac:dyDescent="0.2">
      <c r="A534" s="20">
        <f>+Oversikt!A534</f>
        <v>0</v>
      </c>
      <c r="B534" s="16">
        <f>IF(O$289&lt;6,"",Oversikt!B534)</f>
        <v>0</v>
      </c>
      <c r="C534" s="16" t="str">
        <f>IF(Oversikt!E534="","",Oversikt!E534)</f>
        <v/>
      </c>
      <c r="D534" s="17" t="str">
        <f>IF(Oversikt!B534="","",VLOOKUP(Oversikt!#REF!,Mønster!$A$4:$B$21,2))</f>
        <v/>
      </c>
      <c r="L534" s="133">
        <f>IF(B534="",,IF(Dommere!$C$12&gt;4,ROUND(SUM(E534:K534)-P534-Q534,1)/(Dommere!$C$12-2),(SUM(E534:K534)/Dommere!$C$12)))</f>
        <v>0</v>
      </c>
      <c r="M534" s="56">
        <f t="shared" si="60"/>
        <v>0</v>
      </c>
      <c r="P534" s="19">
        <f t="shared" si="61"/>
        <v>0</v>
      </c>
      <c r="Q534" s="19">
        <f t="shared" si="62"/>
        <v>0</v>
      </c>
      <c r="R534" s="19">
        <f t="shared" si="63"/>
        <v>0</v>
      </c>
    </row>
    <row r="535" spans="1:18" x14ac:dyDescent="0.2">
      <c r="A535" s="20">
        <f>+Oversikt!A535</f>
        <v>0</v>
      </c>
      <c r="B535" s="16">
        <f>IF(O$289&lt;6,"",Oversikt!B535)</f>
        <v>0</v>
      </c>
      <c r="C535" s="16" t="str">
        <f>IF(Oversikt!E535="","",Oversikt!E535)</f>
        <v/>
      </c>
      <c r="D535" s="17" t="str">
        <f>IF(Oversikt!B535="","",VLOOKUP(Oversikt!#REF!,Mønster!$A$4:$B$21,2))</f>
        <v/>
      </c>
      <c r="L535" s="133">
        <f>IF(B535="",,IF(Dommere!$C$12&gt;4,ROUND(SUM(E535:K535)-P535-Q535,1)/(Dommere!$C$12-2),(SUM(E535:K535)/Dommere!$C$12)))</f>
        <v>0</v>
      </c>
      <c r="M535" s="56">
        <f t="shared" si="60"/>
        <v>0</v>
      </c>
      <c r="P535" s="19">
        <f t="shared" si="61"/>
        <v>0</v>
      </c>
      <c r="Q535" s="19">
        <f t="shared" si="62"/>
        <v>0</v>
      </c>
      <c r="R535" s="19">
        <f t="shared" si="63"/>
        <v>0</v>
      </c>
    </row>
    <row r="536" spans="1:18" x14ac:dyDescent="0.2">
      <c r="A536" s="20">
        <f>+Oversikt!A536</f>
        <v>0</v>
      </c>
      <c r="B536" s="16">
        <f>IF(O$289&lt;6,"",Oversikt!B536)</f>
        <v>0</v>
      </c>
      <c r="C536" s="16" t="str">
        <f>IF(Oversikt!E536="","",Oversikt!E536)</f>
        <v/>
      </c>
      <c r="D536" s="17" t="str">
        <f>IF(Oversikt!B536="","",VLOOKUP(Oversikt!#REF!,Mønster!$A$4:$B$21,2))</f>
        <v/>
      </c>
      <c r="L536" s="133">
        <f>IF(B536="",,IF(Dommere!$C$12&gt;4,ROUND(SUM(E536:K536)-P536-Q536,1)/(Dommere!$C$12-2),(SUM(E536:K536)/Dommere!$C$12)))</f>
        <v>0</v>
      </c>
      <c r="M536" s="56">
        <f t="shared" si="60"/>
        <v>0</v>
      </c>
      <c r="P536" s="19">
        <f t="shared" si="61"/>
        <v>0</v>
      </c>
      <c r="Q536" s="19">
        <f t="shared" si="62"/>
        <v>0</v>
      </c>
      <c r="R536" s="19">
        <f t="shared" si="63"/>
        <v>0</v>
      </c>
    </row>
    <row r="537" spans="1:18" x14ac:dyDescent="0.2">
      <c r="A537" s="20">
        <f>+Oversikt!A537</f>
        <v>0</v>
      </c>
      <c r="B537" s="16">
        <f>IF(O$289&lt;6,"",Oversikt!B537)</f>
        <v>0</v>
      </c>
      <c r="C537" s="16" t="str">
        <f>IF(Oversikt!E537="","",Oversikt!E537)</f>
        <v/>
      </c>
      <c r="D537" s="17" t="str">
        <f>IF(Oversikt!B537="","",VLOOKUP(Oversikt!#REF!,Mønster!$A$4:$B$21,2))</f>
        <v/>
      </c>
      <c r="L537" s="133">
        <f>IF(B537="",,IF(Dommere!$C$12&gt;4,ROUND(SUM(E537:K537)-P537-Q537,1)/(Dommere!$C$12-2),(SUM(E537:K537)/Dommere!$C$12)))</f>
        <v>0</v>
      </c>
      <c r="M537" s="56">
        <f t="shared" si="60"/>
        <v>0</v>
      </c>
      <c r="P537" s="19">
        <f t="shared" si="61"/>
        <v>0</v>
      </c>
      <c r="Q537" s="19">
        <f t="shared" si="62"/>
        <v>0</v>
      </c>
      <c r="R537" s="19">
        <f t="shared" si="63"/>
        <v>0</v>
      </c>
    </row>
    <row r="538" spans="1:18" x14ac:dyDescent="0.2">
      <c r="A538" s="20">
        <f>+Oversikt!A538</f>
        <v>0</v>
      </c>
      <c r="B538" s="16">
        <f>IF(O$289&lt;6,"",Oversikt!B538)</f>
        <v>0</v>
      </c>
      <c r="C538" s="16" t="str">
        <f>IF(Oversikt!E538="","",Oversikt!E538)</f>
        <v/>
      </c>
      <c r="D538" s="17" t="str">
        <f>IF(Oversikt!B538="","",VLOOKUP(Oversikt!#REF!,Mønster!$A$4:$B$21,2))</f>
        <v/>
      </c>
      <c r="L538" s="133">
        <f>IF(B538="",,IF(Dommere!$C$12&gt;4,ROUND(SUM(E538:K538)-P538-Q538,1)/(Dommere!$C$12-2),(SUM(E538:K538)/Dommere!$C$12)))</f>
        <v>0</v>
      </c>
      <c r="M538" s="56">
        <f t="shared" si="60"/>
        <v>0</v>
      </c>
      <c r="P538" s="19">
        <f t="shared" si="61"/>
        <v>0</v>
      </c>
      <c r="Q538" s="19">
        <f t="shared" si="62"/>
        <v>0</v>
      </c>
      <c r="R538" s="19">
        <f t="shared" si="63"/>
        <v>0</v>
      </c>
    </row>
    <row r="539" spans="1:18" x14ac:dyDescent="0.2">
      <c r="A539" s="20">
        <f>+Oversikt!A539</f>
        <v>0</v>
      </c>
      <c r="B539" s="16">
        <f>IF(O$289&lt;6,"",Oversikt!B539)</f>
        <v>0</v>
      </c>
      <c r="C539" s="16" t="str">
        <f>IF(Oversikt!E539="","",Oversikt!E539)</f>
        <v/>
      </c>
      <c r="D539" s="17" t="str">
        <f>IF(Oversikt!B539="","",VLOOKUP(Oversikt!#REF!,Mønster!$A$4:$B$21,2))</f>
        <v/>
      </c>
      <c r="L539" s="133">
        <f>IF(B539="",,IF(Dommere!$C$12&gt;4,ROUND(SUM(E539:K539)-P539-Q539,1)/(Dommere!$C$12-2),(SUM(E539:K539)/Dommere!$C$12)))</f>
        <v>0</v>
      </c>
      <c r="M539" s="56">
        <f t="shared" si="60"/>
        <v>0</v>
      </c>
      <c r="P539" s="19">
        <f t="shared" si="61"/>
        <v>0</v>
      </c>
      <c r="Q539" s="19">
        <f t="shared" si="62"/>
        <v>0</v>
      </c>
      <c r="R539" s="19">
        <f t="shared" si="63"/>
        <v>0</v>
      </c>
    </row>
    <row r="540" spans="1:18" x14ac:dyDescent="0.2">
      <c r="A540" s="20">
        <f>+Oversikt!A540</f>
        <v>0</v>
      </c>
      <c r="B540" s="16">
        <f>IF(O$289&lt;6,"",Oversikt!B540)</f>
        <v>0</v>
      </c>
      <c r="C540" s="16" t="str">
        <f>IF(Oversikt!E540="","",Oversikt!E540)</f>
        <v/>
      </c>
      <c r="D540" s="17" t="str">
        <f>IF(Oversikt!B540="","",VLOOKUP(Oversikt!#REF!,Mønster!$A$4:$B$21,2))</f>
        <v/>
      </c>
      <c r="L540" s="133">
        <f>IF(B540="",,IF(Dommere!$C$12&gt;4,ROUND(SUM(E540:K540)-P540-Q540,1)/(Dommere!$C$12-2),(SUM(E540:K540)/Dommere!$C$12)))</f>
        <v>0</v>
      </c>
      <c r="M540" s="56">
        <f t="shared" si="60"/>
        <v>0</v>
      </c>
      <c r="P540" s="19">
        <f t="shared" si="61"/>
        <v>0</v>
      </c>
      <c r="Q540" s="19">
        <f t="shared" si="62"/>
        <v>0</v>
      </c>
      <c r="R540" s="19">
        <f t="shared" si="63"/>
        <v>0</v>
      </c>
    </row>
    <row r="541" spans="1:18" x14ac:dyDescent="0.2">
      <c r="A541" s="20">
        <f>+Oversikt!A541</f>
        <v>0</v>
      </c>
      <c r="B541" s="16">
        <f>IF(O$289&lt;6,"",Oversikt!B541)</f>
        <v>0</v>
      </c>
      <c r="C541" s="16" t="str">
        <f>IF(Oversikt!E541="","",Oversikt!E541)</f>
        <v/>
      </c>
      <c r="D541" s="17" t="str">
        <f>IF(Oversikt!B541="","",VLOOKUP(Oversikt!#REF!,Mønster!$A$4:$B$21,2))</f>
        <v/>
      </c>
      <c r="L541" s="133">
        <f>IF(B541="",,IF(Dommere!$C$12&gt;4,ROUND(SUM(E541:K541)-P541-Q541,1)/(Dommere!$C$12-2),(SUM(E541:K541)/Dommere!$C$12)))</f>
        <v>0</v>
      </c>
      <c r="M541" s="56">
        <f t="shared" si="60"/>
        <v>0</v>
      </c>
      <c r="P541" s="19">
        <f t="shared" si="61"/>
        <v>0</v>
      </c>
      <c r="Q541" s="19">
        <f t="shared" si="62"/>
        <v>0</v>
      </c>
      <c r="R541" s="19">
        <f t="shared" si="63"/>
        <v>0</v>
      </c>
    </row>
    <row r="542" spans="1:18" x14ac:dyDescent="0.2">
      <c r="A542" s="20">
        <f>+Oversikt!A542</f>
        <v>0</v>
      </c>
      <c r="B542" s="16">
        <f>IF(O$289&lt;6,"",Oversikt!B542)</f>
        <v>0</v>
      </c>
      <c r="C542" s="16" t="str">
        <f>IF(Oversikt!E542="","",Oversikt!E542)</f>
        <v/>
      </c>
      <c r="D542" s="17" t="str">
        <f>IF(Oversikt!B542="","",VLOOKUP(Oversikt!#REF!,Mønster!$A$4:$B$21,2))</f>
        <v/>
      </c>
      <c r="L542" s="133">
        <f>IF(B542="",,IF(Dommere!$C$12&gt;4,ROUND(SUM(E542:K542)-P542-Q542,1)/(Dommere!$C$12-2),(SUM(E542:K542)/Dommere!$C$12)))</f>
        <v>0</v>
      </c>
      <c r="M542" s="56">
        <f t="shared" si="60"/>
        <v>0</v>
      </c>
      <c r="P542" s="19">
        <f t="shared" si="61"/>
        <v>0</v>
      </c>
      <c r="Q542" s="19">
        <f t="shared" si="62"/>
        <v>0</v>
      </c>
      <c r="R542" s="19">
        <f t="shared" si="63"/>
        <v>0</v>
      </c>
    </row>
    <row r="543" spans="1:18" x14ac:dyDescent="0.2">
      <c r="A543" s="20">
        <f>+Oversikt!A543</f>
        <v>0</v>
      </c>
      <c r="B543" s="16">
        <f>IF(O$289&lt;6,"",Oversikt!B543)</f>
        <v>0</v>
      </c>
      <c r="C543" s="16" t="str">
        <f>IF(Oversikt!E543="","",Oversikt!E543)</f>
        <v/>
      </c>
      <c r="D543" s="17" t="str">
        <f>IF(Oversikt!B543="","",VLOOKUP(Oversikt!#REF!,Mønster!$A$4:$B$21,2))</f>
        <v/>
      </c>
      <c r="L543" s="133">
        <f>IF(B543="",,IF(Dommere!$C$12&gt;4,ROUND(SUM(E543:K543)-P543-Q543,1)/(Dommere!$C$12-2),(SUM(E543:K543)/Dommere!$C$12)))</f>
        <v>0</v>
      </c>
      <c r="M543" s="56">
        <f t="shared" si="60"/>
        <v>0</v>
      </c>
      <c r="P543" s="19">
        <f t="shared" si="61"/>
        <v>0</v>
      </c>
      <c r="Q543" s="19">
        <f t="shared" si="62"/>
        <v>0</v>
      </c>
      <c r="R543" s="19">
        <f t="shared" si="63"/>
        <v>0</v>
      </c>
    </row>
    <row r="544" spans="1:18" x14ac:dyDescent="0.2">
      <c r="A544" s="20">
        <f>+Oversikt!A544</f>
        <v>0</v>
      </c>
      <c r="B544" s="16">
        <f>IF(O$289&lt;6,"",Oversikt!B544)</f>
        <v>0</v>
      </c>
      <c r="C544" s="16" t="str">
        <f>IF(Oversikt!E544="","",Oversikt!E544)</f>
        <v/>
      </c>
      <c r="D544" s="17" t="str">
        <f>IF(Oversikt!B544="","",VLOOKUP(Oversikt!#REF!,Mønster!$A$4:$B$21,2))</f>
        <v/>
      </c>
      <c r="L544" s="133">
        <f>IF(B544="",,IF(Dommere!$C$12&gt;4,ROUND(SUM(E544:K544)-P544-Q544,1)/(Dommere!$C$12-2),(SUM(E544:K544)/Dommere!$C$12)))</f>
        <v>0</v>
      </c>
      <c r="M544" s="56">
        <f t="shared" si="60"/>
        <v>0</v>
      </c>
      <c r="P544" s="19">
        <f t="shared" si="61"/>
        <v>0</v>
      </c>
      <c r="Q544" s="19">
        <f t="shared" si="62"/>
        <v>0</v>
      </c>
      <c r="R544" s="19">
        <f t="shared" si="63"/>
        <v>0</v>
      </c>
    </row>
    <row r="545" spans="1:18" x14ac:dyDescent="0.2">
      <c r="A545" s="20">
        <f>+Oversikt!A545</f>
        <v>0</v>
      </c>
      <c r="B545" s="16">
        <f>IF(O$289&lt;6,"",Oversikt!B545)</f>
        <v>0</v>
      </c>
      <c r="C545" s="16" t="str">
        <f>IF(Oversikt!E545="","",Oversikt!E545)</f>
        <v/>
      </c>
      <c r="D545" s="17" t="str">
        <f>IF(Oversikt!B545="","",VLOOKUP(Oversikt!#REF!,Mønster!$A$4:$B$21,2))</f>
        <v/>
      </c>
      <c r="L545" s="133">
        <f>IF(B545="",,IF(Dommere!$C$12&gt;4,ROUND(SUM(E545:K545)-P545-Q545,1)/(Dommere!$C$12-2),(SUM(E545:K545)/Dommere!$C$12)))</f>
        <v>0</v>
      </c>
      <c r="M545" s="56">
        <f t="shared" si="60"/>
        <v>0</v>
      </c>
      <c r="P545" s="19">
        <f t="shared" si="61"/>
        <v>0</v>
      </c>
      <c r="Q545" s="19">
        <f t="shared" si="62"/>
        <v>0</v>
      </c>
      <c r="R545" s="19">
        <f t="shared" si="63"/>
        <v>0</v>
      </c>
    </row>
    <row r="546" spans="1:18" x14ac:dyDescent="0.2">
      <c r="A546" s="20">
        <f>+Oversikt!A546</f>
        <v>0</v>
      </c>
      <c r="B546" s="16">
        <f>IF(O$289&lt;6,"",Oversikt!B546)</f>
        <v>0</v>
      </c>
      <c r="C546" s="16" t="str">
        <f>IF(Oversikt!E546="","",Oversikt!E546)</f>
        <v/>
      </c>
      <c r="D546" s="17" t="str">
        <f>IF(Oversikt!B546="","",VLOOKUP(Oversikt!#REF!,Mønster!$A$4:$B$21,2))</f>
        <v/>
      </c>
      <c r="L546" s="133">
        <f>IF(B546="",,IF(Dommere!$C$12&gt;4,ROUND(SUM(E546:K546)-P546-Q546,1)/(Dommere!$C$12-2),(SUM(E546:K546)/Dommere!$C$12)))</f>
        <v>0</v>
      </c>
      <c r="M546" s="56">
        <f t="shared" si="60"/>
        <v>0</v>
      </c>
      <c r="P546" s="19">
        <f t="shared" si="61"/>
        <v>0</v>
      </c>
      <c r="Q546" s="19">
        <f t="shared" si="62"/>
        <v>0</v>
      </c>
      <c r="R546" s="19">
        <f t="shared" si="63"/>
        <v>0</v>
      </c>
    </row>
    <row r="547" spans="1:18" x14ac:dyDescent="0.2">
      <c r="A547" s="20">
        <f>+Oversikt!A547</f>
        <v>0</v>
      </c>
      <c r="B547" s="16">
        <f>IF(O$289&lt;6,"",Oversikt!B547)</f>
        <v>0</v>
      </c>
      <c r="C547" s="16" t="str">
        <f>IF(Oversikt!E547="","",Oversikt!E547)</f>
        <v/>
      </c>
      <c r="D547" s="17" t="str">
        <f>IF(Oversikt!B547="","",VLOOKUP(Oversikt!#REF!,Mønster!$A$4:$B$21,2))</f>
        <v/>
      </c>
      <c r="L547" s="133">
        <f>IF(B547="",,IF(Dommere!$C$12&gt;4,ROUND(SUM(E547:K547)-P547-Q547,1)/(Dommere!$C$12-2),(SUM(E547:K547)/Dommere!$C$12)))</f>
        <v>0</v>
      </c>
      <c r="M547" s="56">
        <f t="shared" si="60"/>
        <v>0</v>
      </c>
      <c r="P547" s="19">
        <f t="shared" si="61"/>
        <v>0</v>
      </c>
      <c r="Q547" s="19">
        <f t="shared" si="62"/>
        <v>0</v>
      </c>
      <c r="R547" s="19">
        <f t="shared" si="63"/>
        <v>0</v>
      </c>
    </row>
    <row r="548" spans="1:18" x14ac:dyDescent="0.2">
      <c r="A548" s="20">
        <f>+Oversikt!A548</f>
        <v>0</v>
      </c>
      <c r="B548" s="16">
        <f>IF(O$289&lt;6,"",Oversikt!B548)</f>
        <v>0</v>
      </c>
      <c r="C548" s="16" t="str">
        <f>IF(Oversikt!E548="","",Oversikt!E548)</f>
        <v/>
      </c>
      <c r="D548" s="17" t="str">
        <f>IF(Oversikt!B548="","",VLOOKUP(Oversikt!#REF!,Mønster!$A$4:$B$21,2))</f>
        <v/>
      </c>
      <c r="L548" s="133">
        <f>IF(B548="",,IF(Dommere!$C$12&gt;4,ROUND(SUM(E548:K548)-P548-Q548,1)/(Dommere!$C$12-2),(SUM(E548:K548)/Dommere!$C$12)))</f>
        <v>0</v>
      </c>
      <c r="M548" s="56">
        <f t="shared" si="60"/>
        <v>0</v>
      </c>
      <c r="P548" s="19">
        <f t="shared" si="61"/>
        <v>0</v>
      </c>
      <c r="Q548" s="19">
        <f t="shared" si="62"/>
        <v>0</v>
      </c>
      <c r="R548" s="19">
        <f t="shared" si="63"/>
        <v>0</v>
      </c>
    </row>
    <row r="549" spans="1:18" x14ac:dyDescent="0.2">
      <c r="A549" s="20">
        <f>+Oversikt!A549</f>
        <v>0</v>
      </c>
      <c r="B549" s="16">
        <f>IF(O$289&lt;6,"",Oversikt!B549)</f>
        <v>0</v>
      </c>
      <c r="C549" s="16" t="str">
        <f>IF(Oversikt!E549="","",Oversikt!E549)</f>
        <v/>
      </c>
      <c r="D549" s="17" t="str">
        <f>IF(Oversikt!B549="","",VLOOKUP(Oversikt!#REF!,Mønster!$A$4:$B$21,2))</f>
        <v/>
      </c>
      <c r="L549" s="133">
        <f>IF(B549="",,IF(Dommere!$C$12&gt;4,ROUND(SUM(E549:K549)-P549-Q549,1)/(Dommere!$C$12-2),(SUM(E549:K549)/Dommere!$C$12)))</f>
        <v>0</v>
      </c>
      <c r="M549" s="56">
        <f t="shared" si="60"/>
        <v>0</v>
      </c>
      <c r="P549" s="19">
        <f t="shared" si="61"/>
        <v>0</v>
      </c>
      <c r="Q549" s="19">
        <f t="shared" si="62"/>
        <v>0</v>
      </c>
      <c r="R549" s="19">
        <f t="shared" si="63"/>
        <v>0</v>
      </c>
    </row>
    <row r="550" spans="1:18" x14ac:dyDescent="0.2">
      <c r="A550" s="20">
        <f>+Oversikt!A550</f>
        <v>0</v>
      </c>
      <c r="B550" s="16">
        <f>IF(O$289&lt;6,"",Oversikt!B550)</f>
        <v>0</v>
      </c>
      <c r="C550" s="16" t="str">
        <f>IF(Oversikt!E550="","",Oversikt!E550)</f>
        <v/>
      </c>
      <c r="D550" s="17" t="str">
        <f>IF(Oversikt!B550="","",VLOOKUP(Oversikt!#REF!,Mønster!$A$4:$B$21,2))</f>
        <v/>
      </c>
      <c r="L550" s="133">
        <f>IF(B550="",,IF(Dommere!$C$12&gt;4,ROUND(SUM(E550:K550)-P550-Q550,1)/(Dommere!$C$12-2),(SUM(E550:K550)/Dommere!$C$12)))</f>
        <v>0</v>
      </c>
      <c r="M550" s="56">
        <f t="shared" si="60"/>
        <v>0</v>
      </c>
      <c r="P550" s="19">
        <f t="shared" si="61"/>
        <v>0</v>
      </c>
      <c r="Q550" s="19">
        <f t="shared" si="62"/>
        <v>0</v>
      </c>
      <c r="R550" s="19">
        <f t="shared" si="63"/>
        <v>0</v>
      </c>
    </row>
    <row r="551" spans="1:18" x14ac:dyDescent="0.2">
      <c r="A551" s="20">
        <f>+Oversikt!A551</f>
        <v>0</v>
      </c>
      <c r="B551" s="16">
        <f>IF(O$289&lt;6,"",Oversikt!B551)</f>
        <v>0</v>
      </c>
      <c r="C551" s="16" t="str">
        <f>IF(Oversikt!E551="","",Oversikt!E551)</f>
        <v/>
      </c>
      <c r="D551" s="17" t="str">
        <f>IF(Oversikt!B551="","",VLOOKUP(Oversikt!#REF!,Mønster!$A$4:$B$21,2))</f>
        <v/>
      </c>
      <c r="L551" s="133">
        <f>IF(B551="",,IF(Dommere!$C$12&gt;4,ROUND(SUM(E551:K551)-P551-Q551,1)/(Dommere!$C$12-2),(SUM(E551:K551)/Dommere!$C$12)))</f>
        <v>0</v>
      </c>
      <c r="M551" s="56">
        <f t="shared" si="60"/>
        <v>0</v>
      </c>
      <c r="P551" s="19">
        <f t="shared" si="61"/>
        <v>0</v>
      </c>
      <c r="Q551" s="19">
        <f t="shared" si="62"/>
        <v>0</v>
      </c>
      <c r="R551" s="19">
        <f t="shared" si="63"/>
        <v>0</v>
      </c>
    </row>
    <row r="552" spans="1:18" x14ac:dyDescent="0.2">
      <c r="A552" s="20">
        <f>+Oversikt!A552</f>
        <v>0</v>
      </c>
      <c r="B552" s="16">
        <f>IF(O$289&lt;6,"",Oversikt!B552)</f>
        <v>0</v>
      </c>
      <c r="C552" s="16" t="str">
        <f>IF(Oversikt!E552="","",Oversikt!E552)</f>
        <v/>
      </c>
      <c r="D552" s="17" t="str">
        <f>IF(Oversikt!B552="","",VLOOKUP(Oversikt!#REF!,Mønster!$A$4:$B$21,2))</f>
        <v/>
      </c>
      <c r="L552" s="133">
        <f>IF(B552="",,IF(Dommere!$C$12&gt;4,ROUND(SUM(E552:K552)-P552-Q552,1)/(Dommere!$C$12-2),(SUM(E552:K552)/Dommere!$C$12)))</f>
        <v>0</v>
      </c>
      <c r="M552" s="56">
        <f t="shared" si="60"/>
        <v>0</v>
      </c>
      <c r="P552" s="19">
        <f t="shared" si="61"/>
        <v>0</v>
      </c>
      <c r="Q552" s="19">
        <f t="shared" si="62"/>
        <v>0</v>
      </c>
      <c r="R552" s="19">
        <f t="shared" si="63"/>
        <v>0</v>
      </c>
    </row>
    <row r="553" spans="1:18" x14ac:dyDescent="0.2">
      <c r="A553" s="20">
        <f>+Oversikt!A553</f>
        <v>0</v>
      </c>
      <c r="B553" s="16">
        <f>IF(O$289&lt;6,"",Oversikt!B553)</f>
        <v>0</v>
      </c>
      <c r="C553" s="16" t="str">
        <f>IF(Oversikt!E553="","",Oversikt!E553)</f>
        <v/>
      </c>
      <c r="D553" s="17" t="str">
        <f>IF(Oversikt!B553="","",VLOOKUP(Oversikt!#REF!,Mønster!$A$4:$B$21,2))</f>
        <v/>
      </c>
      <c r="L553" s="133">
        <f>IF(B553="",,IF(Dommere!$C$12&gt;4,ROUND(SUM(E553:K553)-P553-Q553,1)/(Dommere!$C$12-2),(SUM(E553:K553)/Dommere!$C$12)))</f>
        <v>0</v>
      </c>
      <c r="M553" s="56">
        <f t="shared" si="60"/>
        <v>0</v>
      </c>
      <c r="P553" s="19">
        <f t="shared" si="61"/>
        <v>0</v>
      </c>
      <c r="Q553" s="19">
        <f t="shared" si="62"/>
        <v>0</v>
      </c>
      <c r="R553" s="19">
        <f t="shared" si="63"/>
        <v>0</v>
      </c>
    </row>
    <row r="554" spans="1:18" x14ac:dyDescent="0.2">
      <c r="A554" s="20">
        <f>+Oversikt!A554</f>
        <v>0</v>
      </c>
      <c r="B554" s="16">
        <f>IF(O$289&lt;6,"",Oversikt!B554)</f>
        <v>0</v>
      </c>
      <c r="C554" s="16" t="str">
        <f>IF(Oversikt!E554="","",Oversikt!E554)</f>
        <v/>
      </c>
      <c r="D554" s="17" t="str">
        <f>IF(Oversikt!B554="","",VLOOKUP(Oversikt!#REF!,Mønster!$A$4:$B$21,2))</f>
        <v/>
      </c>
      <c r="L554" s="133">
        <f>IF(B554="",,IF(Dommere!$C$12&gt;4,ROUND(SUM(E554:K554)-P554-Q554,1)/(Dommere!$C$12-2),(SUM(E554:K554)/Dommere!$C$12)))</f>
        <v>0</v>
      </c>
      <c r="M554" s="56">
        <f t="shared" si="60"/>
        <v>0</v>
      </c>
      <c r="P554" s="19">
        <f t="shared" si="61"/>
        <v>0</v>
      </c>
      <c r="Q554" s="19">
        <f t="shared" si="62"/>
        <v>0</v>
      </c>
      <c r="R554" s="19">
        <f t="shared" si="63"/>
        <v>0</v>
      </c>
    </row>
    <row r="555" spans="1:18" x14ac:dyDescent="0.2">
      <c r="A555" s="20">
        <f>+Oversikt!A555</f>
        <v>0</v>
      </c>
      <c r="B555" s="16">
        <f>IF(O$289&lt;6,"",Oversikt!B555)</f>
        <v>0</v>
      </c>
      <c r="C555" s="16" t="str">
        <f>IF(Oversikt!E555="","",Oversikt!E555)</f>
        <v/>
      </c>
      <c r="D555" s="17" t="str">
        <f>IF(Oversikt!B555="","",VLOOKUP(Oversikt!#REF!,Mønster!$A$4:$B$21,2))</f>
        <v/>
      </c>
      <c r="L555" s="133">
        <f>IF(B555="",,IF(Dommere!$C$12&gt;4,ROUND(SUM(E555:K555)-P555-Q555,1)/(Dommere!$C$12-2),(SUM(E555:K555)/Dommere!$C$12)))</f>
        <v>0</v>
      </c>
      <c r="M555" s="56">
        <f t="shared" si="60"/>
        <v>0</v>
      </c>
      <c r="P555" s="19">
        <f t="shared" si="61"/>
        <v>0</v>
      </c>
      <c r="Q555" s="19">
        <f t="shared" si="62"/>
        <v>0</v>
      </c>
      <c r="R555" s="19">
        <f t="shared" si="63"/>
        <v>0</v>
      </c>
    </row>
    <row r="556" spans="1:18" x14ac:dyDescent="0.2">
      <c r="A556" s="20">
        <f>+Oversikt!A556</f>
        <v>0</v>
      </c>
      <c r="B556" s="16">
        <f>IF(O$289&lt;6,"",Oversikt!B556)</f>
        <v>0</v>
      </c>
      <c r="C556" s="16" t="str">
        <f>IF(Oversikt!E556="","",Oversikt!E556)</f>
        <v/>
      </c>
      <c r="D556" s="17" t="str">
        <f>IF(Oversikt!B556="","",VLOOKUP(Oversikt!#REF!,Mønster!$A$4:$B$21,2))</f>
        <v/>
      </c>
      <c r="L556" s="133">
        <f>IF(B556="",,IF(Dommere!$C$12&gt;4,ROUND(SUM(E556:K556)-P556-Q556,1)/(Dommere!$C$12-2),(SUM(E556:K556)/Dommere!$C$12)))</f>
        <v>0</v>
      </c>
      <c r="M556" s="56">
        <f t="shared" si="60"/>
        <v>0</v>
      </c>
      <c r="P556" s="19">
        <f t="shared" si="61"/>
        <v>0</v>
      </c>
      <c r="Q556" s="19">
        <f t="shared" si="62"/>
        <v>0</v>
      </c>
      <c r="R556" s="19">
        <f t="shared" si="63"/>
        <v>0</v>
      </c>
    </row>
    <row r="557" spans="1:18" x14ac:dyDescent="0.2">
      <c r="A557" s="20">
        <f>+Oversikt!A557</f>
        <v>0</v>
      </c>
      <c r="B557" s="16">
        <f>IF(O$289&lt;6,"",Oversikt!B557)</f>
        <v>0</v>
      </c>
      <c r="C557" s="16" t="str">
        <f>IF(Oversikt!E557="","",Oversikt!E557)</f>
        <v/>
      </c>
      <c r="D557" s="17" t="str">
        <f>IF(Oversikt!B557="","",VLOOKUP(Oversikt!#REF!,Mønster!$A$4:$B$21,2))</f>
        <v/>
      </c>
      <c r="L557" s="133">
        <f>IF(B557="",,IF(Dommere!$C$12&gt;4,ROUND(SUM(E557:K557)-P557-Q557,1)/(Dommere!$C$12-2),(SUM(E557:K557)/Dommere!$C$12)))</f>
        <v>0</v>
      </c>
      <c r="M557" s="56">
        <f t="shared" si="60"/>
        <v>0</v>
      </c>
      <c r="P557" s="19">
        <f t="shared" si="61"/>
        <v>0</v>
      </c>
      <c r="Q557" s="19">
        <f t="shared" si="62"/>
        <v>0</v>
      </c>
      <c r="R557" s="19">
        <f t="shared" si="63"/>
        <v>0</v>
      </c>
    </row>
    <row r="558" spans="1:18" x14ac:dyDescent="0.2">
      <c r="A558" s="20">
        <f>+Oversikt!A558</f>
        <v>0</v>
      </c>
      <c r="B558" s="16">
        <f>IF(O$289&lt;6,"",Oversikt!B558)</f>
        <v>0</v>
      </c>
      <c r="C558" s="16" t="str">
        <f>IF(Oversikt!E558="","",Oversikt!E558)</f>
        <v/>
      </c>
      <c r="D558" s="17" t="str">
        <f>IF(Oversikt!B558="","",VLOOKUP(Oversikt!#REF!,Mønster!$A$4:$B$21,2))</f>
        <v/>
      </c>
      <c r="L558" s="133">
        <f>IF(B558="",,IF(Dommere!$C$12&gt;4,ROUND(SUM(E558:K558)-P558-Q558,1)/(Dommere!$C$12-2),(SUM(E558:K558)/Dommere!$C$12)))</f>
        <v>0</v>
      </c>
      <c r="M558" s="56">
        <f t="shared" si="60"/>
        <v>0</v>
      </c>
      <c r="P558" s="19">
        <f t="shared" si="61"/>
        <v>0</v>
      </c>
      <c r="Q558" s="19">
        <f t="shared" si="62"/>
        <v>0</v>
      </c>
      <c r="R558" s="19">
        <f t="shared" si="63"/>
        <v>0</v>
      </c>
    </row>
    <row r="559" spans="1:18" x14ac:dyDescent="0.2">
      <c r="A559" s="20">
        <f>+Oversikt!A559</f>
        <v>0</v>
      </c>
      <c r="B559" s="16">
        <f>IF(O$289&lt;6,"",Oversikt!B559)</f>
        <v>0</v>
      </c>
      <c r="C559" s="16" t="str">
        <f>IF(Oversikt!E559="","",Oversikt!E559)</f>
        <v/>
      </c>
      <c r="D559" s="17" t="str">
        <f>IF(Oversikt!B559="","",VLOOKUP(Oversikt!#REF!,Mønster!$A$4:$B$21,2))</f>
        <v/>
      </c>
      <c r="L559" s="133">
        <f>IF(B559="",,IF(Dommere!$C$12&gt;4,ROUND(SUM(E559:K559)-P559-Q559,1)/(Dommere!$C$12-2),(SUM(E559:K559)/Dommere!$C$12)))</f>
        <v>0</v>
      </c>
      <c r="M559" s="56">
        <f t="shared" si="60"/>
        <v>0</v>
      </c>
      <c r="P559" s="19">
        <f t="shared" si="61"/>
        <v>0</v>
      </c>
      <c r="Q559" s="19">
        <f t="shared" si="62"/>
        <v>0</v>
      </c>
      <c r="R559" s="19">
        <f t="shared" si="63"/>
        <v>0</v>
      </c>
    </row>
    <row r="560" spans="1:18" x14ac:dyDescent="0.2">
      <c r="A560" s="20">
        <f>+Oversikt!A560</f>
        <v>0</v>
      </c>
      <c r="B560" s="16">
        <f>IF(O$289&lt;6,"",Oversikt!B560)</f>
        <v>0</v>
      </c>
      <c r="C560" s="16" t="str">
        <f>IF(Oversikt!E560="","",Oversikt!E560)</f>
        <v/>
      </c>
      <c r="D560" s="17" t="str">
        <f>IF(Oversikt!B560="","",VLOOKUP(Oversikt!#REF!,Mønster!$A$4:$B$21,2))</f>
        <v/>
      </c>
      <c r="L560" s="133">
        <f>IF(B560="",,IF(Dommere!$C$12&gt;4,ROUND(SUM(E560:K560)-P560-Q560,1)/(Dommere!$C$12-2),(SUM(E560:K560)/Dommere!$C$12)))</f>
        <v>0</v>
      </c>
      <c r="M560" s="56">
        <f t="shared" si="60"/>
        <v>0</v>
      </c>
      <c r="P560" s="19">
        <f t="shared" si="61"/>
        <v>0</v>
      </c>
      <c r="Q560" s="19">
        <f t="shared" si="62"/>
        <v>0</v>
      </c>
      <c r="R560" s="19">
        <f t="shared" si="63"/>
        <v>0</v>
      </c>
    </row>
    <row r="561" spans="1:18" x14ac:dyDescent="0.2">
      <c r="A561" s="20">
        <f>+Oversikt!A561</f>
        <v>0</v>
      </c>
      <c r="B561" s="16">
        <f>IF(O$289&lt;6,"",Oversikt!B561)</f>
        <v>0</v>
      </c>
      <c r="C561" s="16" t="str">
        <f>IF(Oversikt!E561="","",Oversikt!E561)</f>
        <v/>
      </c>
      <c r="D561" s="17" t="str">
        <f>IF(Oversikt!B561="","",VLOOKUP(Oversikt!#REF!,Mønster!$A$4:$B$21,2))</f>
        <v/>
      </c>
      <c r="L561" s="133">
        <f>IF(B561="",,IF(Dommere!$C$12&gt;4,ROUND(SUM(E561:K561)-P561-Q561,1)/(Dommere!$C$12-2),(SUM(E561:K561)/Dommere!$C$12)))</f>
        <v>0</v>
      </c>
      <c r="M561" s="56">
        <f t="shared" si="60"/>
        <v>0</v>
      </c>
      <c r="P561" s="19">
        <f t="shared" si="61"/>
        <v>0</v>
      </c>
      <c r="Q561" s="19">
        <f t="shared" si="62"/>
        <v>0</v>
      </c>
      <c r="R561" s="19">
        <f t="shared" si="63"/>
        <v>0</v>
      </c>
    </row>
    <row r="562" spans="1:18" x14ac:dyDescent="0.2">
      <c r="A562" s="20">
        <f>+Oversikt!A562</f>
        <v>0</v>
      </c>
      <c r="B562" s="16">
        <f>IF(O$289&lt;6,"",Oversikt!B562)</f>
        <v>0</v>
      </c>
      <c r="C562" s="16" t="str">
        <f>IF(Oversikt!E562="","",Oversikt!E562)</f>
        <v/>
      </c>
      <c r="D562" s="17" t="str">
        <f>IF(Oversikt!B562="","",VLOOKUP(Oversikt!#REF!,Mønster!$A$4:$B$21,2))</f>
        <v/>
      </c>
      <c r="L562" s="133">
        <f>IF(B562="",,IF(Dommere!$C$12&gt;4,ROUND(SUM(E562:K562)-P562-Q562,1)/(Dommere!$C$12-2),(SUM(E562:K562)/Dommere!$C$12)))</f>
        <v>0</v>
      </c>
      <c r="M562" s="56">
        <f t="shared" si="60"/>
        <v>0</v>
      </c>
      <c r="P562" s="19">
        <f t="shared" si="61"/>
        <v>0</v>
      </c>
      <c r="Q562" s="19">
        <f t="shared" si="62"/>
        <v>0</v>
      </c>
      <c r="R562" s="19">
        <f t="shared" si="63"/>
        <v>0</v>
      </c>
    </row>
    <row r="563" spans="1:18" x14ac:dyDescent="0.2">
      <c r="A563" s="20">
        <f>+Oversikt!A563</f>
        <v>0</v>
      </c>
      <c r="B563" s="16">
        <f>IF(O$289&lt;6,"",Oversikt!B563)</f>
        <v>0</v>
      </c>
      <c r="C563" s="16" t="str">
        <f>IF(Oversikt!E563="","",Oversikt!E563)</f>
        <v/>
      </c>
      <c r="D563" s="17" t="str">
        <f>IF(Oversikt!B563="","",VLOOKUP(Oversikt!#REF!,Mønster!$A$4:$B$21,2))</f>
        <v/>
      </c>
      <c r="L563" s="133">
        <f>IF(B563="",,IF(Dommere!$C$12&gt;4,ROUND(SUM(E563:K563)-P563-Q563,1)/(Dommere!$C$12-2),(SUM(E563:K563)/Dommere!$C$12)))</f>
        <v>0</v>
      </c>
      <c r="M563" s="56">
        <f t="shared" si="60"/>
        <v>0</v>
      </c>
      <c r="P563" s="19">
        <f t="shared" si="61"/>
        <v>0</v>
      </c>
      <c r="Q563" s="19">
        <f t="shared" si="62"/>
        <v>0</v>
      </c>
      <c r="R563" s="19">
        <f t="shared" si="63"/>
        <v>0</v>
      </c>
    </row>
    <row r="564" spans="1:18" x14ac:dyDescent="0.2">
      <c r="A564" s="20">
        <f>+Oversikt!A564</f>
        <v>0</v>
      </c>
      <c r="B564" s="16">
        <f>IF(O$289&lt;6,"",Oversikt!B564)</f>
        <v>0</v>
      </c>
      <c r="C564" s="16" t="str">
        <f>IF(Oversikt!E564="","",Oversikt!E564)</f>
        <v/>
      </c>
      <c r="D564" s="17" t="str">
        <f>IF(Oversikt!B564="","",VLOOKUP(Oversikt!#REF!,Mønster!$A$4:$B$21,2))</f>
        <v/>
      </c>
      <c r="L564" s="133">
        <f>IF(B564="",,IF(Dommere!$C$12&gt;4,ROUND(SUM(E564:K564)-P564-Q564,1)/(Dommere!$C$12-2),(SUM(E564:K564)/Dommere!$C$12)))</f>
        <v>0</v>
      </c>
      <c r="M564" s="56">
        <f t="shared" si="60"/>
        <v>0</v>
      </c>
      <c r="P564" s="19">
        <f t="shared" si="61"/>
        <v>0</v>
      </c>
      <c r="Q564" s="19">
        <f t="shared" si="62"/>
        <v>0</v>
      </c>
      <c r="R564" s="19">
        <f t="shared" si="63"/>
        <v>0</v>
      </c>
    </row>
    <row r="565" spans="1:18" x14ac:dyDescent="0.2">
      <c r="A565" s="20">
        <f>+Oversikt!A565</f>
        <v>0</v>
      </c>
      <c r="B565" s="16">
        <f>IF(O$289&lt;6,"",Oversikt!B565)</f>
        <v>0</v>
      </c>
      <c r="C565" s="16" t="str">
        <f>IF(Oversikt!E565="","",Oversikt!E565)</f>
        <v/>
      </c>
      <c r="D565" s="17" t="str">
        <f>IF(Oversikt!B565="","",VLOOKUP(Oversikt!#REF!,Mønster!$A$4:$B$21,2))</f>
        <v/>
      </c>
      <c r="L565" s="133">
        <f>IF(B565="",,IF(Dommere!$C$12&gt;4,ROUND(SUM(E565:K565)-P565-Q565,1)/(Dommere!$C$12-2),(SUM(E565:K565)/Dommere!$C$12)))</f>
        <v>0</v>
      </c>
      <c r="M565" s="56">
        <f t="shared" si="60"/>
        <v>0</v>
      </c>
      <c r="P565" s="19">
        <f t="shared" si="61"/>
        <v>0</v>
      </c>
      <c r="Q565" s="19">
        <f t="shared" si="62"/>
        <v>0</v>
      </c>
      <c r="R565" s="19">
        <f t="shared" si="63"/>
        <v>0</v>
      </c>
    </row>
    <row r="566" spans="1:18" x14ac:dyDescent="0.2">
      <c r="A566" s="20">
        <f>+Oversikt!A566</f>
        <v>0</v>
      </c>
      <c r="B566" s="16">
        <f>IF(O$289&lt;6,"",Oversikt!B566)</f>
        <v>0</v>
      </c>
      <c r="C566" s="16" t="str">
        <f>IF(Oversikt!E566="","",Oversikt!E566)</f>
        <v/>
      </c>
      <c r="D566" s="17" t="str">
        <f>IF(Oversikt!B566="","",VLOOKUP(Oversikt!#REF!,Mønster!$A$4:$B$21,2))</f>
        <v/>
      </c>
      <c r="L566" s="133">
        <f>IF(B566="",,IF(Dommere!$C$12&gt;4,ROUND(SUM(E566:K566)-P566-Q566,1)/(Dommere!$C$12-2),(SUM(E566:K566)/Dommere!$C$12)))</f>
        <v>0</v>
      </c>
      <c r="M566" s="56">
        <f t="shared" si="60"/>
        <v>0</v>
      </c>
      <c r="P566" s="19">
        <f t="shared" si="61"/>
        <v>0</v>
      </c>
      <c r="Q566" s="19">
        <f t="shared" si="62"/>
        <v>0</v>
      </c>
      <c r="R566" s="19">
        <f t="shared" si="63"/>
        <v>0</v>
      </c>
    </row>
    <row r="567" spans="1:18" x14ac:dyDescent="0.2">
      <c r="A567" s="20">
        <f>+Oversikt!A567</f>
        <v>0</v>
      </c>
      <c r="B567" s="16">
        <f>IF(O$289&lt;6,"",Oversikt!B567)</f>
        <v>0</v>
      </c>
      <c r="C567" s="16" t="str">
        <f>IF(Oversikt!E567="","",Oversikt!E567)</f>
        <v/>
      </c>
      <c r="D567" s="17" t="str">
        <f>IF(Oversikt!B567="","",VLOOKUP(Oversikt!#REF!,Mønster!$A$4:$B$21,2))</f>
        <v/>
      </c>
      <c r="L567" s="133">
        <f>IF(B567="",,IF(Dommere!$C$12&gt;4,ROUND(SUM(E567:K567)-P567-Q567,1)/(Dommere!$C$12-2),(SUM(E567:K567)/Dommere!$C$12)))</f>
        <v>0</v>
      </c>
      <c r="M567" s="56">
        <f t="shared" si="60"/>
        <v>0</v>
      </c>
      <c r="P567" s="19">
        <f t="shared" si="61"/>
        <v>0</v>
      </c>
      <c r="Q567" s="19">
        <f t="shared" si="62"/>
        <v>0</v>
      </c>
      <c r="R567" s="19">
        <f t="shared" si="63"/>
        <v>0</v>
      </c>
    </row>
    <row r="568" spans="1:18" x14ac:dyDescent="0.2">
      <c r="A568" s="20">
        <f>+Oversikt!A568</f>
        <v>0</v>
      </c>
      <c r="B568" s="16">
        <f>IF(O$289&lt;6,"",Oversikt!B568)</f>
        <v>0</v>
      </c>
      <c r="C568" s="16" t="str">
        <f>IF(Oversikt!E568="","",Oversikt!E568)</f>
        <v/>
      </c>
      <c r="D568" s="17" t="str">
        <f>IF(Oversikt!B568="","",VLOOKUP(Oversikt!#REF!,Mønster!$A$4:$B$21,2))</f>
        <v/>
      </c>
      <c r="L568" s="133">
        <f>IF(B568="",,IF(Dommere!$C$12&gt;4,ROUND(SUM(E568:K568)-P568-Q568,1)/(Dommere!$C$12-2),(SUM(E568:K568)/Dommere!$C$12)))</f>
        <v>0</v>
      </c>
      <c r="M568" s="56">
        <f t="shared" si="60"/>
        <v>0</v>
      </c>
      <c r="P568" s="19">
        <f t="shared" si="61"/>
        <v>0</v>
      </c>
      <c r="Q568" s="19">
        <f t="shared" si="62"/>
        <v>0</v>
      </c>
      <c r="R568" s="19">
        <f t="shared" si="63"/>
        <v>0</v>
      </c>
    </row>
    <row r="569" spans="1:18" x14ac:dyDescent="0.2">
      <c r="A569" s="20">
        <f>+Oversikt!A569</f>
        <v>0</v>
      </c>
      <c r="B569" s="16">
        <f>IF(O$289&lt;6,"",Oversikt!B569)</f>
        <v>0</v>
      </c>
      <c r="C569" s="16" t="str">
        <f>IF(Oversikt!E569="","",Oversikt!E569)</f>
        <v/>
      </c>
      <c r="D569" s="17" t="str">
        <f>IF(Oversikt!B569="","",VLOOKUP(Oversikt!#REF!,Mønster!$A$4:$B$21,2))</f>
        <v/>
      </c>
      <c r="L569" s="133">
        <f>IF(B569="",,IF(Dommere!$C$12&gt;4,ROUND(SUM(E569:K569)-P569-Q569,1)/(Dommere!$C$12-2),(SUM(E569:K569)/Dommere!$C$12)))</f>
        <v>0</v>
      </c>
      <c r="M569" s="56">
        <f t="shared" si="60"/>
        <v>0</v>
      </c>
      <c r="P569" s="19">
        <f t="shared" si="61"/>
        <v>0</v>
      </c>
      <c r="Q569" s="19">
        <f t="shared" si="62"/>
        <v>0</v>
      </c>
      <c r="R569" s="19">
        <f t="shared" si="63"/>
        <v>0</v>
      </c>
    </row>
    <row r="570" spans="1:18" x14ac:dyDescent="0.2">
      <c r="A570" s="20">
        <f>+Oversikt!A570</f>
        <v>0</v>
      </c>
      <c r="B570" s="16">
        <f>IF(O$289&lt;6,"",Oversikt!B570)</f>
        <v>0</v>
      </c>
      <c r="C570" s="16" t="str">
        <f>IF(Oversikt!E570="","",Oversikt!E570)</f>
        <v/>
      </c>
      <c r="D570" s="17" t="str">
        <f>IF(Oversikt!B570="","",VLOOKUP(Oversikt!#REF!,Mønster!$A$4:$B$21,2))</f>
        <v/>
      </c>
      <c r="L570" s="133">
        <f>IF(B570="",,IF(Dommere!$C$12&gt;4,ROUND(SUM(E570:K570)-P570-Q570,1)/(Dommere!$C$12-2),(SUM(E570:K570)/Dommere!$C$12)))</f>
        <v>0</v>
      </c>
      <c r="M570" s="56">
        <f t="shared" si="60"/>
        <v>0</v>
      </c>
      <c r="P570" s="19">
        <f t="shared" si="61"/>
        <v>0</v>
      </c>
      <c r="Q570" s="19">
        <f t="shared" si="62"/>
        <v>0</v>
      </c>
      <c r="R570" s="19">
        <f t="shared" si="63"/>
        <v>0</v>
      </c>
    </row>
    <row r="571" spans="1:18" x14ac:dyDescent="0.2">
      <c r="A571" s="20">
        <f>+Oversikt!A571</f>
        <v>0</v>
      </c>
      <c r="B571" s="16">
        <f>IF(O$289&lt;6,"",Oversikt!B571)</f>
        <v>0</v>
      </c>
      <c r="C571" s="16" t="str">
        <f>IF(Oversikt!E571="","",Oversikt!E571)</f>
        <v/>
      </c>
      <c r="D571" s="17" t="str">
        <f>IF(Oversikt!B571="","",VLOOKUP(Oversikt!#REF!,Mønster!$A$4:$B$21,2))</f>
        <v/>
      </c>
      <c r="L571" s="133">
        <f>IF(B571="",,IF(Dommere!$C$12&gt;4,ROUND(SUM(E571:K571)-P571-Q571,1)/(Dommere!$C$12-2),(SUM(E571:K571)/Dommere!$C$12)))</f>
        <v>0</v>
      </c>
      <c r="M571" s="56">
        <f t="shared" ref="M571:M634" si="64">IF(L571=0,,RANK(L571,L$290:L$314,0))</f>
        <v>0</v>
      </c>
      <c r="P571" s="19">
        <f t="shared" ref="P571:P634" si="65">MAX(E571:K571)</f>
        <v>0</v>
      </c>
      <c r="Q571" s="19">
        <f t="shared" ref="Q571:Q634" si="66">MIN(E571:K571)</f>
        <v>0</v>
      </c>
      <c r="R571" s="19">
        <f t="shared" ref="R571:R634" si="67">SUM(E571:K571)</f>
        <v>0</v>
      </c>
    </row>
    <row r="572" spans="1:18" x14ac:dyDescent="0.2">
      <c r="A572" s="20">
        <f>+Oversikt!A572</f>
        <v>0</v>
      </c>
      <c r="B572" s="16">
        <f>IF(O$289&lt;6,"",Oversikt!B572)</f>
        <v>0</v>
      </c>
      <c r="C572" s="16" t="str">
        <f>IF(Oversikt!E572="","",Oversikt!E572)</f>
        <v/>
      </c>
      <c r="D572" s="17" t="str">
        <f>IF(Oversikt!B572="","",VLOOKUP(Oversikt!#REF!,Mønster!$A$4:$B$21,2))</f>
        <v/>
      </c>
      <c r="L572" s="133">
        <f>IF(B572="",,IF(Dommere!$C$12&gt;4,ROUND(SUM(E572:K572)-P572-Q572,1)/(Dommere!$C$12-2),(SUM(E572:K572)/Dommere!$C$12)))</f>
        <v>0</v>
      </c>
      <c r="M572" s="56">
        <f t="shared" si="64"/>
        <v>0</v>
      </c>
      <c r="P572" s="19">
        <f t="shared" si="65"/>
        <v>0</v>
      </c>
      <c r="Q572" s="19">
        <f t="shared" si="66"/>
        <v>0</v>
      </c>
      <c r="R572" s="19">
        <f t="shared" si="67"/>
        <v>0</v>
      </c>
    </row>
    <row r="573" spans="1:18" x14ac:dyDescent="0.2">
      <c r="A573" s="20">
        <f>+Oversikt!A573</f>
        <v>0</v>
      </c>
      <c r="B573" s="16">
        <f>IF(O$289&lt;6,"",Oversikt!B573)</f>
        <v>0</v>
      </c>
      <c r="C573" s="16" t="str">
        <f>IF(Oversikt!E573="","",Oversikt!E573)</f>
        <v/>
      </c>
      <c r="D573" s="17" t="str">
        <f>IF(Oversikt!B573="","",VLOOKUP(Oversikt!#REF!,Mønster!$A$4:$B$21,2))</f>
        <v/>
      </c>
      <c r="L573" s="133">
        <f>IF(B573="",,IF(Dommere!$C$12&gt;4,ROUND(SUM(E573:K573)-P573-Q573,1)/(Dommere!$C$12-2),(SUM(E573:K573)/Dommere!$C$12)))</f>
        <v>0</v>
      </c>
      <c r="M573" s="56">
        <f t="shared" si="64"/>
        <v>0</v>
      </c>
      <c r="P573" s="19">
        <f t="shared" si="65"/>
        <v>0</v>
      </c>
      <c r="Q573" s="19">
        <f t="shared" si="66"/>
        <v>0</v>
      </c>
      <c r="R573" s="19">
        <f t="shared" si="67"/>
        <v>0</v>
      </c>
    </row>
    <row r="574" spans="1:18" x14ac:dyDescent="0.2">
      <c r="A574" s="20">
        <f>+Oversikt!A574</f>
        <v>0</v>
      </c>
      <c r="B574" s="16">
        <f>IF(O$289&lt;6,"",Oversikt!B574)</f>
        <v>0</v>
      </c>
      <c r="C574" s="16" t="str">
        <f>IF(Oversikt!E574="","",Oversikt!E574)</f>
        <v/>
      </c>
      <c r="D574" s="17" t="str">
        <f>IF(Oversikt!B574="","",VLOOKUP(Oversikt!#REF!,Mønster!$A$4:$B$21,2))</f>
        <v/>
      </c>
      <c r="L574" s="133">
        <f>IF(B574="",,IF(Dommere!$C$12&gt;4,ROUND(SUM(E574:K574)-P574-Q574,1)/(Dommere!$C$12-2),(SUM(E574:K574)/Dommere!$C$12)))</f>
        <v>0</v>
      </c>
      <c r="M574" s="56">
        <f t="shared" si="64"/>
        <v>0</v>
      </c>
      <c r="P574" s="19">
        <f t="shared" si="65"/>
        <v>0</v>
      </c>
      <c r="Q574" s="19">
        <f t="shared" si="66"/>
        <v>0</v>
      </c>
      <c r="R574" s="19">
        <f t="shared" si="67"/>
        <v>0</v>
      </c>
    </row>
    <row r="575" spans="1:18" x14ac:dyDescent="0.2">
      <c r="A575" s="20">
        <f>+Oversikt!A575</f>
        <v>0</v>
      </c>
      <c r="B575" s="16">
        <f>IF(O$289&lt;6,"",Oversikt!B575)</f>
        <v>0</v>
      </c>
      <c r="C575" s="16" t="str">
        <f>IF(Oversikt!E575="","",Oversikt!E575)</f>
        <v/>
      </c>
      <c r="D575" s="17" t="str">
        <f>IF(Oversikt!B575="","",VLOOKUP(Oversikt!#REF!,Mønster!$A$4:$B$21,2))</f>
        <v/>
      </c>
      <c r="L575" s="133">
        <f>IF(B575="",,IF(Dommere!$C$12&gt;4,ROUND(SUM(E575:K575)-P575-Q575,1)/(Dommere!$C$12-2),(SUM(E575:K575)/Dommere!$C$12)))</f>
        <v>0</v>
      </c>
      <c r="M575" s="56">
        <f t="shared" si="64"/>
        <v>0</v>
      </c>
      <c r="P575" s="19">
        <f t="shared" si="65"/>
        <v>0</v>
      </c>
      <c r="Q575" s="19">
        <f t="shared" si="66"/>
        <v>0</v>
      </c>
      <c r="R575" s="19">
        <f t="shared" si="67"/>
        <v>0</v>
      </c>
    </row>
    <row r="576" spans="1:18" x14ac:dyDescent="0.2">
      <c r="A576" s="20">
        <f>+Oversikt!A576</f>
        <v>0</v>
      </c>
      <c r="B576" s="16">
        <f>IF(O$289&lt;6,"",Oversikt!B576)</f>
        <v>0</v>
      </c>
      <c r="C576" s="16" t="str">
        <f>IF(Oversikt!E576="","",Oversikt!E576)</f>
        <v/>
      </c>
      <c r="D576" s="17" t="str">
        <f>IF(Oversikt!B576="","",VLOOKUP(Oversikt!#REF!,Mønster!$A$4:$B$21,2))</f>
        <v/>
      </c>
      <c r="L576" s="133">
        <f>IF(B576="",,IF(Dommere!$C$12&gt;4,ROUND(SUM(E576:K576)-P576-Q576,1)/(Dommere!$C$12-2),(SUM(E576:K576)/Dommere!$C$12)))</f>
        <v>0</v>
      </c>
      <c r="M576" s="56">
        <f t="shared" si="64"/>
        <v>0</v>
      </c>
      <c r="P576" s="19">
        <f t="shared" si="65"/>
        <v>0</v>
      </c>
      <c r="Q576" s="19">
        <f t="shared" si="66"/>
        <v>0</v>
      </c>
      <c r="R576" s="19">
        <f t="shared" si="67"/>
        <v>0</v>
      </c>
    </row>
    <row r="577" spans="1:18" x14ac:dyDescent="0.2">
      <c r="A577" s="20">
        <f>+Oversikt!A577</f>
        <v>0</v>
      </c>
      <c r="B577" s="16">
        <f>IF(O$289&lt;6,"",Oversikt!B577)</f>
        <v>0</v>
      </c>
      <c r="C577" s="16" t="str">
        <f>IF(Oversikt!E577="","",Oversikt!E577)</f>
        <v/>
      </c>
      <c r="D577" s="17" t="str">
        <f>IF(Oversikt!B577="","",VLOOKUP(Oversikt!#REF!,Mønster!$A$4:$B$21,2))</f>
        <v/>
      </c>
      <c r="L577" s="133">
        <f>IF(B577="",,IF(Dommere!$C$12&gt;4,ROUND(SUM(E577:K577)-P577-Q577,1)/(Dommere!$C$12-2),(SUM(E577:K577)/Dommere!$C$12)))</f>
        <v>0</v>
      </c>
      <c r="M577" s="56">
        <f t="shared" si="64"/>
        <v>0</v>
      </c>
      <c r="P577" s="19">
        <f t="shared" si="65"/>
        <v>0</v>
      </c>
      <c r="Q577" s="19">
        <f t="shared" si="66"/>
        <v>0</v>
      </c>
      <c r="R577" s="19">
        <f t="shared" si="67"/>
        <v>0</v>
      </c>
    </row>
    <row r="578" spans="1:18" x14ac:dyDescent="0.2">
      <c r="A578" s="20">
        <f>+Oversikt!A578</f>
        <v>0</v>
      </c>
      <c r="B578" s="16">
        <f>IF(O$289&lt;6,"",Oversikt!B578)</f>
        <v>0</v>
      </c>
      <c r="C578" s="16" t="str">
        <f>IF(Oversikt!E578="","",Oversikt!E578)</f>
        <v/>
      </c>
      <c r="D578" s="17" t="str">
        <f>IF(Oversikt!B578="","",VLOOKUP(Oversikt!#REF!,Mønster!$A$4:$B$21,2))</f>
        <v/>
      </c>
      <c r="L578" s="133">
        <f>IF(B578="",,IF(Dommere!$C$12&gt;4,ROUND(SUM(E578:K578)-P578-Q578,1)/(Dommere!$C$12-2),(SUM(E578:K578)/Dommere!$C$12)))</f>
        <v>0</v>
      </c>
      <c r="M578" s="56">
        <f t="shared" si="64"/>
        <v>0</v>
      </c>
      <c r="P578" s="19">
        <f t="shared" si="65"/>
        <v>0</v>
      </c>
      <c r="Q578" s="19">
        <f t="shared" si="66"/>
        <v>0</v>
      </c>
      <c r="R578" s="19">
        <f t="shared" si="67"/>
        <v>0</v>
      </c>
    </row>
    <row r="579" spans="1:18" x14ac:dyDescent="0.2">
      <c r="A579" s="20">
        <f>+Oversikt!A579</f>
        <v>0</v>
      </c>
      <c r="B579" s="16">
        <f>IF(O$289&lt;6,"",Oversikt!B579)</f>
        <v>0</v>
      </c>
      <c r="C579" s="16" t="str">
        <f>IF(Oversikt!E579="","",Oversikt!E579)</f>
        <v/>
      </c>
      <c r="D579" s="17" t="str">
        <f>IF(Oversikt!B579="","",VLOOKUP(Oversikt!#REF!,Mønster!$A$4:$B$21,2))</f>
        <v/>
      </c>
      <c r="L579" s="133">
        <f>IF(B579="",,IF(Dommere!$C$12&gt;4,ROUND(SUM(E579:K579)-P579-Q579,1)/(Dommere!$C$12-2),(SUM(E579:K579)/Dommere!$C$12)))</f>
        <v>0</v>
      </c>
      <c r="M579" s="56">
        <f t="shared" si="64"/>
        <v>0</v>
      </c>
      <c r="P579" s="19">
        <f t="shared" si="65"/>
        <v>0</v>
      </c>
      <c r="Q579" s="19">
        <f t="shared" si="66"/>
        <v>0</v>
      </c>
      <c r="R579" s="19">
        <f t="shared" si="67"/>
        <v>0</v>
      </c>
    </row>
    <row r="580" spans="1:18" x14ac:dyDescent="0.2">
      <c r="A580" s="20">
        <f>+Oversikt!A580</f>
        <v>0</v>
      </c>
      <c r="B580" s="16">
        <f>IF(O$289&lt;6,"",Oversikt!B580)</f>
        <v>0</v>
      </c>
      <c r="C580" s="16" t="str">
        <f>IF(Oversikt!E580="","",Oversikt!E580)</f>
        <v/>
      </c>
      <c r="D580" s="17" t="str">
        <f>IF(Oversikt!B580="","",VLOOKUP(Oversikt!#REF!,Mønster!$A$4:$B$21,2))</f>
        <v/>
      </c>
      <c r="L580" s="133">
        <f>IF(B580="",,IF(Dommere!$C$12&gt;4,ROUND(SUM(E580:K580)-P580-Q580,1)/(Dommere!$C$12-2),(SUM(E580:K580)/Dommere!$C$12)))</f>
        <v>0</v>
      </c>
      <c r="M580" s="56">
        <f t="shared" si="64"/>
        <v>0</v>
      </c>
      <c r="P580" s="19">
        <f t="shared" si="65"/>
        <v>0</v>
      </c>
      <c r="Q580" s="19">
        <f t="shared" si="66"/>
        <v>0</v>
      </c>
      <c r="R580" s="19">
        <f t="shared" si="67"/>
        <v>0</v>
      </c>
    </row>
    <row r="581" spans="1:18" x14ac:dyDescent="0.2">
      <c r="A581" s="20">
        <f>+Oversikt!A581</f>
        <v>0</v>
      </c>
      <c r="B581" s="16">
        <f>IF(O$289&lt;6,"",Oversikt!B581)</f>
        <v>0</v>
      </c>
      <c r="C581" s="16" t="str">
        <f>IF(Oversikt!E581="","",Oversikt!E581)</f>
        <v/>
      </c>
      <c r="D581" s="17" t="str">
        <f>IF(Oversikt!B581="","",VLOOKUP(Oversikt!#REF!,Mønster!$A$4:$B$21,2))</f>
        <v/>
      </c>
      <c r="L581" s="133">
        <f>IF(B581="",,IF(Dommere!$C$12&gt;4,ROUND(SUM(E581:K581)-P581-Q581,1)/(Dommere!$C$12-2),(SUM(E581:K581)/Dommere!$C$12)))</f>
        <v>0</v>
      </c>
      <c r="M581" s="56">
        <f t="shared" si="64"/>
        <v>0</v>
      </c>
      <c r="P581" s="19">
        <f t="shared" si="65"/>
        <v>0</v>
      </c>
      <c r="Q581" s="19">
        <f t="shared" si="66"/>
        <v>0</v>
      </c>
      <c r="R581" s="19">
        <f t="shared" si="67"/>
        <v>0</v>
      </c>
    </row>
    <row r="582" spans="1:18" x14ac:dyDescent="0.2">
      <c r="A582" s="20">
        <f>+Oversikt!A582</f>
        <v>0</v>
      </c>
      <c r="B582" s="16">
        <f>IF(O$289&lt;6,"",Oversikt!B582)</f>
        <v>0</v>
      </c>
      <c r="C582" s="16" t="str">
        <f>IF(Oversikt!E582="","",Oversikt!E582)</f>
        <v/>
      </c>
      <c r="D582" s="17" t="str">
        <f>IF(Oversikt!B582="","",VLOOKUP(Oversikt!#REF!,Mønster!$A$4:$B$21,2))</f>
        <v/>
      </c>
      <c r="L582" s="133">
        <f>IF(B582="",,IF(Dommere!$C$12&gt;4,ROUND(SUM(E582:K582)-P582-Q582,1)/(Dommere!$C$12-2),(SUM(E582:K582)/Dommere!$C$12)))</f>
        <v>0</v>
      </c>
      <c r="M582" s="56">
        <f t="shared" si="64"/>
        <v>0</v>
      </c>
      <c r="P582" s="19">
        <f t="shared" si="65"/>
        <v>0</v>
      </c>
      <c r="Q582" s="19">
        <f t="shared" si="66"/>
        <v>0</v>
      </c>
      <c r="R582" s="19">
        <f t="shared" si="67"/>
        <v>0</v>
      </c>
    </row>
    <row r="583" spans="1:18" x14ac:dyDescent="0.2">
      <c r="A583" s="20">
        <f>+Oversikt!A583</f>
        <v>0</v>
      </c>
      <c r="B583" s="16">
        <f>IF(O$289&lt;6,"",Oversikt!B583)</f>
        <v>0</v>
      </c>
      <c r="C583" s="16" t="str">
        <f>IF(Oversikt!E583="","",Oversikt!E583)</f>
        <v/>
      </c>
      <c r="D583" s="17" t="str">
        <f>IF(Oversikt!B583="","",VLOOKUP(Oversikt!#REF!,Mønster!$A$4:$B$21,2))</f>
        <v/>
      </c>
      <c r="L583" s="133">
        <f>IF(B583="",,IF(Dommere!$C$12&gt;4,ROUND(SUM(E583:K583)-P583-Q583,1)/(Dommere!$C$12-2),(SUM(E583:K583)/Dommere!$C$12)))</f>
        <v>0</v>
      </c>
      <c r="M583" s="56">
        <f t="shared" si="64"/>
        <v>0</v>
      </c>
      <c r="P583" s="19">
        <f t="shared" si="65"/>
        <v>0</v>
      </c>
      <c r="Q583" s="19">
        <f t="shared" si="66"/>
        <v>0</v>
      </c>
      <c r="R583" s="19">
        <f t="shared" si="67"/>
        <v>0</v>
      </c>
    </row>
    <row r="584" spans="1:18" x14ac:dyDescent="0.2">
      <c r="A584" s="20">
        <f>+Oversikt!A584</f>
        <v>0</v>
      </c>
      <c r="B584" s="16">
        <f>IF(O$289&lt;6,"",Oversikt!B584)</f>
        <v>0</v>
      </c>
      <c r="C584" s="16" t="str">
        <f>IF(Oversikt!E584="","",Oversikt!E584)</f>
        <v/>
      </c>
      <c r="D584" s="17" t="str">
        <f>IF(Oversikt!B584="","",VLOOKUP(Oversikt!#REF!,Mønster!$A$4:$B$21,2))</f>
        <v/>
      </c>
      <c r="L584" s="133">
        <f>IF(B584="",,IF(Dommere!$C$12&gt;4,ROUND(SUM(E584:K584)-P584-Q584,1)/(Dommere!$C$12-2),(SUM(E584:K584)/Dommere!$C$12)))</f>
        <v>0</v>
      </c>
      <c r="M584" s="56">
        <f t="shared" si="64"/>
        <v>0</v>
      </c>
      <c r="P584" s="19">
        <f t="shared" si="65"/>
        <v>0</v>
      </c>
      <c r="Q584" s="19">
        <f t="shared" si="66"/>
        <v>0</v>
      </c>
      <c r="R584" s="19">
        <f t="shared" si="67"/>
        <v>0</v>
      </c>
    </row>
    <row r="585" spans="1:18" x14ac:dyDescent="0.2">
      <c r="A585" s="20">
        <f>+Oversikt!A585</f>
        <v>0</v>
      </c>
      <c r="B585" s="16">
        <f>IF(O$289&lt;6,"",Oversikt!B585)</f>
        <v>0</v>
      </c>
      <c r="C585" s="16" t="str">
        <f>IF(Oversikt!E585="","",Oversikt!E585)</f>
        <v/>
      </c>
      <c r="D585" s="17" t="str">
        <f>IF(Oversikt!B585="","",VLOOKUP(Oversikt!#REF!,Mønster!$A$4:$B$21,2))</f>
        <v/>
      </c>
      <c r="L585" s="133">
        <f>IF(B585="",,IF(Dommere!$C$12&gt;4,ROUND(SUM(E585:K585)-P585-Q585,1)/(Dommere!$C$12-2),(SUM(E585:K585)/Dommere!$C$12)))</f>
        <v>0</v>
      </c>
      <c r="M585" s="56">
        <f t="shared" si="64"/>
        <v>0</v>
      </c>
      <c r="P585" s="19">
        <f t="shared" si="65"/>
        <v>0</v>
      </c>
      <c r="Q585" s="19">
        <f t="shared" si="66"/>
        <v>0</v>
      </c>
      <c r="R585" s="19">
        <f t="shared" si="67"/>
        <v>0</v>
      </c>
    </row>
    <row r="586" spans="1:18" x14ac:dyDescent="0.2">
      <c r="A586" s="20">
        <f>+Oversikt!A586</f>
        <v>0</v>
      </c>
      <c r="B586" s="16">
        <f>IF(O$289&lt;6,"",Oversikt!B586)</f>
        <v>0</v>
      </c>
      <c r="C586" s="16" t="str">
        <f>IF(Oversikt!E586="","",Oversikt!E586)</f>
        <v/>
      </c>
      <c r="D586" s="17" t="str">
        <f>IF(Oversikt!B586="","",VLOOKUP(Oversikt!#REF!,Mønster!$A$4:$B$21,2))</f>
        <v/>
      </c>
      <c r="L586" s="133">
        <f>IF(B586="",,IF(Dommere!$C$12&gt;4,ROUND(SUM(E586:K586)-P586-Q586,1)/(Dommere!$C$12-2),(SUM(E586:K586)/Dommere!$C$12)))</f>
        <v>0</v>
      </c>
      <c r="M586" s="56">
        <f t="shared" si="64"/>
        <v>0</v>
      </c>
      <c r="P586" s="19">
        <f t="shared" si="65"/>
        <v>0</v>
      </c>
      <c r="Q586" s="19">
        <f t="shared" si="66"/>
        <v>0</v>
      </c>
      <c r="R586" s="19">
        <f t="shared" si="67"/>
        <v>0</v>
      </c>
    </row>
    <row r="587" spans="1:18" x14ac:dyDescent="0.2">
      <c r="A587" s="20">
        <f>+Oversikt!A587</f>
        <v>0</v>
      </c>
      <c r="B587" s="16">
        <f>IF(O$289&lt;6,"",Oversikt!B587)</f>
        <v>0</v>
      </c>
      <c r="C587" s="16" t="str">
        <f>IF(Oversikt!E587="","",Oversikt!E587)</f>
        <v/>
      </c>
      <c r="D587" s="17" t="str">
        <f>IF(Oversikt!B587="","",VLOOKUP(Oversikt!#REF!,Mønster!$A$4:$B$21,2))</f>
        <v/>
      </c>
      <c r="L587" s="133">
        <f>IF(B587="",,IF(Dommere!$C$12&gt;4,ROUND(SUM(E587:K587)-P587-Q587,1)/(Dommere!$C$12-2),(SUM(E587:K587)/Dommere!$C$12)))</f>
        <v>0</v>
      </c>
      <c r="M587" s="56">
        <f t="shared" si="64"/>
        <v>0</v>
      </c>
      <c r="P587" s="19">
        <f t="shared" si="65"/>
        <v>0</v>
      </c>
      <c r="Q587" s="19">
        <f t="shared" si="66"/>
        <v>0</v>
      </c>
      <c r="R587" s="19">
        <f t="shared" si="67"/>
        <v>0</v>
      </c>
    </row>
    <row r="588" spans="1:18" x14ac:dyDescent="0.2">
      <c r="A588" s="20">
        <f>+Oversikt!A588</f>
        <v>0</v>
      </c>
      <c r="B588" s="16">
        <f>IF(O$289&lt;6,"",Oversikt!B588)</f>
        <v>0</v>
      </c>
      <c r="C588" s="16" t="str">
        <f>IF(Oversikt!E588="","",Oversikt!E588)</f>
        <v/>
      </c>
      <c r="D588" s="17" t="str">
        <f>IF(Oversikt!B588="","",VLOOKUP(Oversikt!#REF!,Mønster!$A$4:$B$21,2))</f>
        <v/>
      </c>
      <c r="L588" s="133">
        <f>IF(B588="",,IF(Dommere!$C$12&gt;4,ROUND(SUM(E588:K588)-P588-Q588,1)/(Dommere!$C$12-2),(SUM(E588:K588)/Dommere!$C$12)))</f>
        <v>0</v>
      </c>
      <c r="M588" s="56">
        <f t="shared" si="64"/>
        <v>0</v>
      </c>
      <c r="P588" s="19">
        <f t="shared" si="65"/>
        <v>0</v>
      </c>
      <c r="Q588" s="19">
        <f t="shared" si="66"/>
        <v>0</v>
      </c>
      <c r="R588" s="19">
        <f t="shared" si="67"/>
        <v>0</v>
      </c>
    </row>
    <row r="589" spans="1:18" x14ac:dyDescent="0.2">
      <c r="A589" s="20">
        <f>+Oversikt!A589</f>
        <v>0</v>
      </c>
      <c r="B589" s="16">
        <f>IF(O$289&lt;6,"",Oversikt!B589)</f>
        <v>0</v>
      </c>
      <c r="C589" s="16" t="str">
        <f>IF(Oversikt!E589="","",Oversikt!E589)</f>
        <v/>
      </c>
      <c r="D589" s="17" t="str">
        <f>IF(Oversikt!B589="","",VLOOKUP(Oversikt!#REF!,Mønster!$A$4:$B$21,2))</f>
        <v/>
      </c>
      <c r="L589" s="133">
        <f>IF(B589="",,IF(Dommere!$C$12&gt;4,ROUND(SUM(E589:K589)-P589-Q589,1)/(Dommere!$C$12-2),(SUM(E589:K589)/Dommere!$C$12)))</f>
        <v>0</v>
      </c>
      <c r="M589" s="56">
        <f t="shared" si="64"/>
        <v>0</v>
      </c>
      <c r="P589" s="19">
        <f t="shared" si="65"/>
        <v>0</v>
      </c>
      <c r="Q589" s="19">
        <f t="shared" si="66"/>
        <v>0</v>
      </c>
      <c r="R589" s="19">
        <f t="shared" si="67"/>
        <v>0</v>
      </c>
    </row>
    <row r="590" spans="1:18" x14ac:dyDescent="0.2">
      <c r="A590" s="20">
        <f>+Oversikt!A590</f>
        <v>0</v>
      </c>
      <c r="B590" s="16">
        <f>IF(O$289&lt;6,"",Oversikt!B590)</f>
        <v>0</v>
      </c>
      <c r="C590" s="16" t="str">
        <f>IF(Oversikt!E590="","",Oversikt!E590)</f>
        <v/>
      </c>
      <c r="D590" s="17" t="str">
        <f>IF(Oversikt!B590="","",VLOOKUP(Oversikt!#REF!,Mønster!$A$4:$B$21,2))</f>
        <v/>
      </c>
      <c r="L590" s="133">
        <f>IF(B590="",,IF(Dommere!$C$12&gt;4,ROUND(SUM(E590:K590)-P590-Q590,1)/(Dommere!$C$12-2),(SUM(E590:K590)/Dommere!$C$12)))</f>
        <v>0</v>
      </c>
      <c r="M590" s="56">
        <f t="shared" si="64"/>
        <v>0</v>
      </c>
      <c r="P590" s="19">
        <f t="shared" si="65"/>
        <v>0</v>
      </c>
      <c r="Q590" s="19">
        <f t="shared" si="66"/>
        <v>0</v>
      </c>
      <c r="R590" s="19">
        <f t="shared" si="67"/>
        <v>0</v>
      </c>
    </row>
    <row r="591" spans="1:18" x14ac:dyDescent="0.2">
      <c r="A591" s="20">
        <f>+Oversikt!A591</f>
        <v>0</v>
      </c>
      <c r="B591" s="16">
        <f>IF(O$289&lt;6,"",Oversikt!B591)</f>
        <v>0</v>
      </c>
      <c r="C591" s="16" t="str">
        <f>IF(Oversikt!E591="","",Oversikt!E591)</f>
        <v/>
      </c>
      <c r="D591" s="17" t="str">
        <f>IF(Oversikt!B591="","",VLOOKUP(Oversikt!#REF!,Mønster!$A$4:$B$21,2))</f>
        <v/>
      </c>
      <c r="L591" s="133">
        <f>IF(B591="",,IF(Dommere!$C$12&gt;4,ROUND(SUM(E591:K591)-P591-Q591,1)/(Dommere!$C$12-2),(SUM(E591:K591)/Dommere!$C$12)))</f>
        <v>0</v>
      </c>
      <c r="M591" s="56">
        <f t="shared" si="64"/>
        <v>0</v>
      </c>
      <c r="P591" s="19">
        <f t="shared" si="65"/>
        <v>0</v>
      </c>
      <c r="Q591" s="19">
        <f t="shared" si="66"/>
        <v>0</v>
      </c>
      <c r="R591" s="19">
        <f t="shared" si="67"/>
        <v>0</v>
      </c>
    </row>
    <row r="592" spans="1:18" x14ac:dyDescent="0.2">
      <c r="A592" s="20">
        <f>+Oversikt!A592</f>
        <v>0</v>
      </c>
      <c r="B592" s="16">
        <f>IF(O$289&lt;6,"",Oversikt!B592)</f>
        <v>0</v>
      </c>
      <c r="C592" s="16" t="str">
        <f>IF(Oversikt!E592="","",Oversikt!E592)</f>
        <v/>
      </c>
      <c r="D592" s="17" t="str">
        <f>IF(Oversikt!B592="","",VLOOKUP(Oversikt!#REF!,Mønster!$A$4:$B$21,2))</f>
        <v/>
      </c>
      <c r="L592" s="133">
        <f>IF(B592="",,IF(Dommere!$C$12&gt;4,ROUND(SUM(E592:K592)-P592-Q592,1)/(Dommere!$C$12-2),(SUM(E592:K592)/Dommere!$C$12)))</f>
        <v>0</v>
      </c>
      <c r="M592" s="56">
        <f t="shared" si="64"/>
        <v>0</v>
      </c>
      <c r="P592" s="19">
        <f t="shared" si="65"/>
        <v>0</v>
      </c>
      <c r="Q592" s="19">
        <f t="shared" si="66"/>
        <v>0</v>
      </c>
      <c r="R592" s="19">
        <f t="shared" si="67"/>
        <v>0</v>
      </c>
    </row>
    <row r="593" spans="1:18" x14ac:dyDescent="0.2">
      <c r="A593" s="20">
        <f>+Oversikt!A593</f>
        <v>0</v>
      </c>
      <c r="B593" s="16">
        <f>IF(O$289&lt;6,"",Oversikt!B593)</f>
        <v>0</v>
      </c>
      <c r="C593" s="16" t="str">
        <f>IF(Oversikt!E593="","",Oversikt!E593)</f>
        <v/>
      </c>
      <c r="D593" s="17" t="str">
        <f>IF(Oversikt!B593="","",VLOOKUP(Oversikt!#REF!,Mønster!$A$4:$B$21,2))</f>
        <v/>
      </c>
      <c r="L593" s="133">
        <f>IF(B593="",,IF(Dommere!$C$12&gt;4,ROUND(SUM(E593:K593)-P593-Q593,1)/(Dommere!$C$12-2),(SUM(E593:K593)/Dommere!$C$12)))</f>
        <v>0</v>
      </c>
      <c r="M593" s="56">
        <f t="shared" si="64"/>
        <v>0</v>
      </c>
      <c r="P593" s="19">
        <f t="shared" si="65"/>
        <v>0</v>
      </c>
      <c r="Q593" s="19">
        <f t="shared" si="66"/>
        <v>0</v>
      </c>
      <c r="R593" s="19">
        <f t="shared" si="67"/>
        <v>0</v>
      </c>
    </row>
    <row r="594" spans="1:18" x14ac:dyDescent="0.2">
      <c r="A594" s="20">
        <f>+Oversikt!A594</f>
        <v>0</v>
      </c>
      <c r="B594" s="16">
        <f>IF(O$289&lt;6,"",Oversikt!B594)</f>
        <v>0</v>
      </c>
      <c r="C594" s="16" t="str">
        <f>IF(Oversikt!E594="","",Oversikt!E594)</f>
        <v/>
      </c>
      <c r="D594" s="17" t="str">
        <f>IF(Oversikt!B594="","",VLOOKUP(Oversikt!#REF!,Mønster!$A$4:$B$21,2))</f>
        <v/>
      </c>
      <c r="L594" s="133">
        <f>IF(B594="",,IF(Dommere!$C$12&gt;4,ROUND(SUM(E594:K594)-P594-Q594,1)/(Dommere!$C$12-2),(SUM(E594:K594)/Dommere!$C$12)))</f>
        <v>0</v>
      </c>
      <c r="M594" s="56">
        <f t="shared" si="64"/>
        <v>0</v>
      </c>
      <c r="P594" s="19">
        <f t="shared" si="65"/>
        <v>0</v>
      </c>
      <c r="Q594" s="19">
        <f t="shared" si="66"/>
        <v>0</v>
      </c>
      <c r="R594" s="19">
        <f t="shared" si="67"/>
        <v>0</v>
      </c>
    </row>
    <row r="595" spans="1:18" x14ac:dyDescent="0.2">
      <c r="A595" s="20">
        <f>+Oversikt!A595</f>
        <v>0</v>
      </c>
      <c r="B595" s="16">
        <f>IF(O$289&lt;6,"",Oversikt!B595)</f>
        <v>0</v>
      </c>
      <c r="C595" s="16" t="str">
        <f>IF(Oversikt!E595="","",Oversikt!E595)</f>
        <v/>
      </c>
      <c r="D595" s="17" t="str">
        <f>IF(Oversikt!B595="","",VLOOKUP(Oversikt!#REF!,Mønster!$A$4:$B$21,2))</f>
        <v/>
      </c>
      <c r="L595" s="133">
        <f>IF(B595="",,IF(Dommere!$C$12&gt;4,ROUND(SUM(E595:K595)-P595-Q595,1)/(Dommere!$C$12-2),(SUM(E595:K595)/Dommere!$C$12)))</f>
        <v>0</v>
      </c>
      <c r="M595" s="56">
        <f t="shared" si="64"/>
        <v>0</v>
      </c>
      <c r="P595" s="19">
        <f t="shared" si="65"/>
        <v>0</v>
      </c>
      <c r="Q595" s="19">
        <f t="shared" si="66"/>
        <v>0</v>
      </c>
      <c r="R595" s="19">
        <f t="shared" si="67"/>
        <v>0</v>
      </c>
    </row>
    <row r="596" spans="1:18" x14ac:dyDescent="0.2">
      <c r="A596" s="20">
        <f>+Oversikt!A596</f>
        <v>0</v>
      </c>
      <c r="B596" s="16">
        <f>IF(O$289&lt;6,"",Oversikt!B596)</f>
        <v>0</v>
      </c>
      <c r="C596" s="16" t="str">
        <f>IF(Oversikt!E596="","",Oversikt!E596)</f>
        <v/>
      </c>
      <c r="D596" s="17" t="str">
        <f>IF(Oversikt!B596="","",VLOOKUP(Oversikt!#REF!,Mønster!$A$4:$B$21,2))</f>
        <v/>
      </c>
      <c r="L596" s="133">
        <f>IF(B596="",,IF(Dommere!$C$12&gt;4,ROUND(SUM(E596:K596)-P596-Q596,1)/(Dommere!$C$12-2),(SUM(E596:K596)/Dommere!$C$12)))</f>
        <v>0</v>
      </c>
      <c r="M596" s="56">
        <f t="shared" si="64"/>
        <v>0</v>
      </c>
      <c r="P596" s="19">
        <f t="shared" si="65"/>
        <v>0</v>
      </c>
      <c r="Q596" s="19">
        <f t="shared" si="66"/>
        <v>0</v>
      </c>
      <c r="R596" s="19">
        <f t="shared" si="67"/>
        <v>0</v>
      </c>
    </row>
    <row r="597" spans="1:18" x14ac:dyDescent="0.2">
      <c r="A597" s="20">
        <f>+Oversikt!A597</f>
        <v>0</v>
      </c>
      <c r="B597" s="16">
        <f>IF(O$289&lt;6,"",Oversikt!B597)</f>
        <v>0</v>
      </c>
      <c r="C597" s="16" t="str">
        <f>IF(Oversikt!E597="","",Oversikt!E597)</f>
        <v/>
      </c>
      <c r="D597" s="17" t="str">
        <f>IF(Oversikt!B597="","",VLOOKUP(Oversikt!#REF!,Mønster!$A$4:$B$21,2))</f>
        <v/>
      </c>
      <c r="L597" s="133">
        <f>IF(B597="",,IF(Dommere!$C$12&gt;4,ROUND(SUM(E597:K597)-P597-Q597,1)/(Dommere!$C$12-2),(SUM(E597:K597)/Dommere!$C$12)))</f>
        <v>0</v>
      </c>
      <c r="M597" s="56">
        <f t="shared" si="64"/>
        <v>0</v>
      </c>
      <c r="P597" s="19">
        <f t="shared" si="65"/>
        <v>0</v>
      </c>
      <c r="Q597" s="19">
        <f t="shared" si="66"/>
        <v>0</v>
      </c>
      <c r="R597" s="19">
        <f t="shared" si="67"/>
        <v>0</v>
      </c>
    </row>
    <row r="598" spans="1:18" x14ac:dyDescent="0.2">
      <c r="A598" s="20">
        <f>+Oversikt!A598</f>
        <v>0</v>
      </c>
      <c r="B598" s="16">
        <f>IF(O$289&lt;6,"",Oversikt!B598)</f>
        <v>0</v>
      </c>
      <c r="C598" s="16" t="str">
        <f>IF(Oversikt!E598="","",Oversikt!E598)</f>
        <v/>
      </c>
      <c r="D598" s="17" t="str">
        <f>IF(Oversikt!B598="","",VLOOKUP(Oversikt!#REF!,Mønster!$A$4:$B$21,2))</f>
        <v/>
      </c>
      <c r="L598" s="133">
        <f>IF(B598="",,IF(Dommere!$C$12&gt;4,ROUND(SUM(E598:K598)-P598-Q598,1)/(Dommere!$C$12-2),(SUM(E598:K598)/Dommere!$C$12)))</f>
        <v>0</v>
      </c>
      <c r="M598" s="56">
        <f t="shared" si="64"/>
        <v>0</v>
      </c>
      <c r="P598" s="19">
        <f t="shared" si="65"/>
        <v>0</v>
      </c>
      <c r="Q598" s="19">
        <f t="shared" si="66"/>
        <v>0</v>
      </c>
      <c r="R598" s="19">
        <f t="shared" si="67"/>
        <v>0</v>
      </c>
    </row>
    <row r="599" spans="1:18" x14ac:dyDescent="0.2">
      <c r="A599" s="20">
        <f>+Oversikt!A599</f>
        <v>0</v>
      </c>
      <c r="B599" s="16">
        <f>IF(O$289&lt;6,"",Oversikt!B599)</f>
        <v>0</v>
      </c>
      <c r="C599" s="16" t="str">
        <f>IF(Oversikt!E599="","",Oversikt!E599)</f>
        <v/>
      </c>
      <c r="D599" s="17" t="str">
        <f>IF(Oversikt!B599="","",VLOOKUP(Oversikt!#REF!,Mønster!$A$4:$B$21,2))</f>
        <v/>
      </c>
      <c r="L599" s="133">
        <f>IF(B599="",,IF(Dommere!$C$12&gt;4,ROUND(SUM(E599:K599)-P599-Q599,1)/(Dommere!$C$12-2),(SUM(E599:K599)/Dommere!$C$12)))</f>
        <v>0</v>
      </c>
      <c r="M599" s="56">
        <f t="shared" si="64"/>
        <v>0</v>
      </c>
      <c r="P599" s="19">
        <f t="shared" si="65"/>
        <v>0</v>
      </c>
      <c r="Q599" s="19">
        <f t="shared" si="66"/>
        <v>0</v>
      </c>
      <c r="R599" s="19">
        <f t="shared" si="67"/>
        <v>0</v>
      </c>
    </row>
    <row r="600" spans="1:18" x14ac:dyDescent="0.2">
      <c r="A600" s="20">
        <f>+Oversikt!A600</f>
        <v>0</v>
      </c>
      <c r="B600" s="16">
        <f>IF(O$289&lt;6,"",Oversikt!B600)</f>
        <v>0</v>
      </c>
      <c r="C600" s="16" t="str">
        <f>IF(Oversikt!E600="","",Oversikt!E600)</f>
        <v/>
      </c>
      <c r="D600" s="17" t="str">
        <f>IF(Oversikt!B600="","",VLOOKUP(Oversikt!#REF!,Mønster!$A$4:$B$21,2))</f>
        <v/>
      </c>
      <c r="L600" s="133">
        <f>IF(B600="",,IF(Dommere!$C$12&gt;4,ROUND(SUM(E600:K600)-P600-Q600,1)/(Dommere!$C$12-2),(SUM(E600:K600)/Dommere!$C$12)))</f>
        <v>0</v>
      </c>
      <c r="M600" s="56">
        <f t="shared" si="64"/>
        <v>0</v>
      </c>
      <c r="P600" s="19">
        <f t="shared" si="65"/>
        <v>0</v>
      </c>
      <c r="Q600" s="19">
        <f t="shared" si="66"/>
        <v>0</v>
      </c>
      <c r="R600" s="19">
        <f t="shared" si="67"/>
        <v>0</v>
      </c>
    </row>
    <row r="601" spans="1:18" x14ac:dyDescent="0.2">
      <c r="A601" s="20">
        <f>+Oversikt!A601</f>
        <v>0</v>
      </c>
      <c r="B601" s="16">
        <f>IF(O$289&lt;6,"",Oversikt!B601)</f>
        <v>0</v>
      </c>
      <c r="C601" s="16" t="str">
        <f>IF(Oversikt!E601="","",Oversikt!E601)</f>
        <v/>
      </c>
      <c r="D601" s="17" t="str">
        <f>IF(Oversikt!B601="","",VLOOKUP(Oversikt!#REF!,Mønster!$A$4:$B$21,2))</f>
        <v/>
      </c>
      <c r="L601" s="133">
        <f>IF(B601="",,IF(Dommere!$C$12&gt;4,ROUND(SUM(E601:K601)-P601-Q601,1)/(Dommere!$C$12-2),(SUM(E601:K601)/Dommere!$C$12)))</f>
        <v>0</v>
      </c>
      <c r="M601" s="56">
        <f t="shared" si="64"/>
        <v>0</v>
      </c>
      <c r="P601" s="19">
        <f t="shared" si="65"/>
        <v>0</v>
      </c>
      <c r="Q601" s="19">
        <f t="shared" si="66"/>
        <v>0</v>
      </c>
      <c r="R601" s="19">
        <f t="shared" si="67"/>
        <v>0</v>
      </c>
    </row>
    <row r="602" spans="1:18" x14ac:dyDescent="0.2">
      <c r="A602" s="20">
        <f>+Oversikt!A602</f>
        <v>0</v>
      </c>
      <c r="B602" s="16">
        <f>IF(O$289&lt;6,"",Oversikt!B602)</f>
        <v>0</v>
      </c>
      <c r="C602" s="16" t="str">
        <f>IF(Oversikt!E602="","",Oversikt!E602)</f>
        <v/>
      </c>
      <c r="D602" s="17" t="str">
        <f>IF(Oversikt!B602="","",VLOOKUP(Oversikt!#REF!,Mønster!$A$4:$B$21,2))</f>
        <v/>
      </c>
      <c r="L602" s="133">
        <f>IF(B602="",,IF(Dommere!$C$12&gt;4,ROUND(SUM(E602:K602)-P602-Q602,1)/(Dommere!$C$12-2),(SUM(E602:K602)/Dommere!$C$12)))</f>
        <v>0</v>
      </c>
      <c r="M602" s="56">
        <f t="shared" si="64"/>
        <v>0</v>
      </c>
      <c r="P602" s="19">
        <f t="shared" si="65"/>
        <v>0</v>
      </c>
      <c r="Q602" s="19">
        <f t="shared" si="66"/>
        <v>0</v>
      </c>
      <c r="R602" s="19">
        <f t="shared" si="67"/>
        <v>0</v>
      </c>
    </row>
    <row r="603" spans="1:18" x14ac:dyDescent="0.2">
      <c r="A603" s="20">
        <f>+Oversikt!A603</f>
        <v>0</v>
      </c>
      <c r="B603" s="16">
        <f>IF(O$289&lt;6,"",Oversikt!B603)</f>
        <v>0</v>
      </c>
      <c r="C603" s="16" t="str">
        <f>IF(Oversikt!E603="","",Oversikt!E603)</f>
        <v/>
      </c>
      <c r="D603" s="17" t="str">
        <f>IF(Oversikt!B603="","",VLOOKUP(Oversikt!#REF!,Mønster!$A$4:$B$21,2))</f>
        <v/>
      </c>
      <c r="L603" s="133">
        <f>IF(B603="",,IF(Dommere!$C$12&gt;4,ROUND(SUM(E603:K603)-P603-Q603,1)/(Dommere!$C$12-2),(SUM(E603:K603)/Dommere!$C$12)))</f>
        <v>0</v>
      </c>
      <c r="M603" s="56">
        <f t="shared" si="64"/>
        <v>0</v>
      </c>
      <c r="P603" s="19">
        <f t="shared" si="65"/>
        <v>0</v>
      </c>
      <c r="Q603" s="19">
        <f t="shared" si="66"/>
        <v>0</v>
      </c>
      <c r="R603" s="19">
        <f t="shared" si="67"/>
        <v>0</v>
      </c>
    </row>
    <row r="604" spans="1:18" x14ac:dyDescent="0.2">
      <c r="A604" s="20">
        <f>+Oversikt!A604</f>
        <v>0</v>
      </c>
      <c r="B604" s="16">
        <f>IF(O$289&lt;6,"",Oversikt!B604)</f>
        <v>0</v>
      </c>
      <c r="C604" s="16" t="str">
        <f>IF(Oversikt!E604="","",Oversikt!E604)</f>
        <v/>
      </c>
      <c r="D604" s="17" t="str">
        <f>IF(Oversikt!B604="","",VLOOKUP(Oversikt!#REF!,Mønster!$A$4:$B$21,2))</f>
        <v/>
      </c>
      <c r="L604" s="133">
        <f>IF(B604="",,IF(Dommere!$C$12&gt;4,ROUND(SUM(E604:K604)-P604-Q604,1)/(Dommere!$C$12-2),(SUM(E604:K604)/Dommere!$C$12)))</f>
        <v>0</v>
      </c>
      <c r="M604" s="56">
        <f t="shared" si="64"/>
        <v>0</v>
      </c>
      <c r="P604" s="19">
        <f t="shared" si="65"/>
        <v>0</v>
      </c>
      <c r="Q604" s="19">
        <f t="shared" si="66"/>
        <v>0</v>
      </c>
      <c r="R604" s="19">
        <f t="shared" si="67"/>
        <v>0</v>
      </c>
    </row>
    <row r="605" spans="1:18" x14ac:dyDescent="0.2">
      <c r="A605" s="20">
        <f>+Oversikt!A605</f>
        <v>0</v>
      </c>
      <c r="B605" s="16">
        <f>IF(O$289&lt;6,"",Oversikt!B605)</f>
        <v>0</v>
      </c>
      <c r="C605" s="16" t="str">
        <f>IF(Oversikt!E605="","",Oversikt!E605)</f>
        <v/>
      </c>
      <c r="D605" s="17" t="str">
        <f>IF(Oversikt!B605="","",VLOOKUP(Oversikt!#REF!,Mønster!$A$4:$B$21,2))</f>
        <v/>
      </c>
      <c r="L605" s="133">
        <f>IF(B605="",,IF(Dommere!$C$12&gt;4,ROUND(SUM(E605:K605)-P605-Q605,1)/(Dommere!$C$12-2),(SUM(E605:K605)/Dommere!$C$12)))</f>
        <v>0</v>
      </c>
      <c r="M605" s="56">
        <f t="shared" si="64"/>
        <v>0</v>
      </c>
      <c r="P605" s="19">
        <f t="shared" si="65"/>
        <v>0</v>
      </c>
      <c r="Q605" s="19">
        <f t="shared" si="66"/>
        <v>0</v>
      </c>
      <c r="R605" s="19">
        <f t="shared" si="67"/>
        <v>0</v>
      </c>
    </row>
    <row r="606" spans="1:18" x14ac:dyDescent="0.2">
      <c r="A606" s="20">
        <f>+Oversikt!A606</f>
        <v>0</v>
      </c>
      <c r="B606" s="16">
        <f>IF(O$289&lt;6,"",Oversikt!B606)</f>
        <v>0</v>
      </c>
      <c r="C606" s="16" t="str">
        <f>IF(Oversikt!E606="","",Oversikt!E606)</f>
        <v/>
      </c>
      <c r="D606" s="17" t="str">
        <f>IF(Oversikt!B606="","",VLOOKUP(Oversikt!#REF!,Mønster!$A$4:$B$21,2))</f>
        <v/>
      </c>
      <c r="L606" s="133">
        <f>IF(B606="",,IF(Dommere!$C$12&gt;4,ROUND(SUM(E606:K606)-P606-Q606,1)/(Dommere!$C$12-2),(SUM(E606:K606)/Dommere!$C$12)))</f>
        <v>0</v>
      </c>
      <c r="M606" s="56">
        <f t="shared" si="64"/>
        <v>0</v>
      </c>
      <c r="P606" s="19">
        <f t="shared" si="65"/>
        <v>0</v>
      </c>
      <c r="Q606" s="19">
        <f t="shared" si="66"/>
        <v>0</v>
      </c>
      <c r="R606" s="19">
        <f t="shared" si="67"/>
        <v>0</v>
      </c>
    </row>
    <row r="607" spans="1:18" x14ac:dyDescent="0.2">
      <c r="A607" s="20">
        <f>+Oversikt!A607</f>
        <v>0</v>
      </c>
      <c r="B607" s="16">
        <f>IF(O$289&lt;6,"",Oversikt!B607)</f>
        <v>0</v>
      </c>
      <c r="C607" s="16" t="str">
        <f>IF(Oversikt!E607="","",Oversikt!E607)</f>
        <v/>
      </c>
      <c r="D607" s="17" t="str">
        <f>IF(Oversikt!B607="","",VLOOKUP(Oversikt!#REF!,Mønster!$A$4:$B$21,2))</f>
        <v/>
      </c>
      <c r="L607" s="133">
        <f>IF(B607="",,IF(Dommere!$C$12&gt;4,ROUND(SUM(E607:K607)-P607-Q607,1)/(Dommere!$C$12-2),(SUM(E607:K607)/Dommere!$C$12)))</f>
        <v>0</v>
      </c>
      <c r="M607" s="56">
        <f t="shared" si="64"/>
        <v>0</v>
      </c>
      <c r="P607" s="19">
        <f t="shared" si="65"/>
        <v>0</v>
      </c>
      <c r="Q607" s="19">
        <f t="shared" si="66"/>
        <v>0</v>
      </c>
      <c r="R607" s="19">
        <f t="shared" si="67"/>
        <v>0</v>
      </c>
    </row>
    <row r="608" spans="1:18" x14ac:dyDescent="0.2">
      <c r="A608" s="20">
        <f>+Oversikt!A608</f>
        <v>0</v>
      </c>
      <c r="B608" s="16">
        <f>IF(O$289&lt;6,"",Oversikt!B608)</f>
        <v>0</v>
      </c>
      <c r="C608" s="16" t="str">
        <f>IF(Oversikt!E608="","",Oversikt!E608)</f>
        <v/>
      </c>
      <c r="D608" s="17" t="str">
        <f>IF(Oversikt!B608="","",VLOOKUP(Oversikt!#REF!,Mønster!$A$4:$B$21,2))</f>
        <v/>
      </c>
      <c r="L608" s="133">
        <f>IF(B608="",,IF(Dommere!$C$12&gt;4,ROUND(SUM(E608:K608)-P608-Q608,1)/(Dommere!$C$12-2),(SUM(E608:K608)/Dommere!$C$12)))</f>
        <v>0</v>
      </c>
      <c r="M608" s="56">
        <f t="shared" si="64"/>
        <v>0</v>
      </c>
      <c r="P608" s="19">
        <f t="shared" si="65"/>
        <v>0</v>
      </c>
      <c r="Q608" s="19">
        <f t="shared" si="66"/>
        <v>0</v>
      </c>
      <c r="R608" s="19">
        <f t="shared" si="67"/>
        <v>0</v>
      </c>
    </row>
    <row r="609" spans="1:18" x14ac:dyDescent="0.2">
      <c r="A609" s="20">
        <f>+Oversikt!A609</f>
        <v>0</v>
      </c>
      <c r="B609" s="16">
        <f>IF(O$289&lt;6,"",Oversikt!B609)</f>
        <v>0</v>
      </c>
      <c r="C609" s="16" t="str">
        <f>IF(Oversikt!E609="","",Oversikt!E609)</f>
        <v/>
      </c>
      <c r="D609" s="17" t="str">
        <f>IF(Oversikt!B609="","",VLOOKUP(Oversikt!#REF!,Mønster!$A$4:$B$21,2))</f>
        <v/>
      </c>
      <c r="L609" s="133">
        <f>IF(B609="",,IF(Dommere!$C$12&gt;4,ROUND(SUM(E609:K609)-P609-Q609,1)/(Dommere!$C$12-2),(SUM(E609:K609)/Dommere!$C$12)))</f>
        <v>0</v>
      </c>
      <c r="M609" s="56">
        <f t="shared" si="64"/>
        <v>0</v>
      </c>
      <c r="P609" s="19">
        <f t="shared" si="65"/>
        <v>0</v>
      </c>
      <c r="Q609" s="19">
        <f t="shared" si="66"/>
        <v>0</v>
      </c>
      <c r="R609" s="19">
        <f t="shared" si="67"/>
        <v>0</v>
      </c>
    </row>
    <row r="610" spans="1:18" x14ac:dyDescent="0.2">
      <c r="A610" s="20">
        <f>+Oversikt!A610</f>
        <v>0</v>
      </c>
      <c r="B610" s="16">
        <f>IF(O$289&lt;6,"",Oversikt!B610)</f>
        <v>0</v>
      </c>
      <c r="C610" s="16" t="str">
        <f>IF(Oversikt!E610="","",Oversikt!E610)</f>
        <v/>
      </c>
      <c r="D610" s="17" t="str">
        <f>IF(Oversikt!B610="","",VLOOKUP(Oversikt!#REF!,Mønster!$A$4:$B$21,2))</f>
        <v/>
      </c>
      <c r="L610" s="133">
        <f>IF(B610="",,IF(Dommere!$C$12&gt;4,ROUND(SUM(E610:K610)-P610-Q610,1)/(Dommere!$C$12-2),(SUM(E610:K610)/Dommere!$C$12)))</f>
        <v>0</v>
      </c>
      <c r="M610" s="56">
        <f t="shared" si="64"/>
        <v>0</v>
      </c>
      <c r="P610" s="19">
        <f t="shared" si="65"/>
        <v>0</v>
      </c>
      <c r="Q610" s="19">
        <f t="shared" si="66"/>
        <v>0</v>
      </c>
      <c r="R610" s="19">
        <f t="shared" si="67"/>
        <v>0</v>
      </c>
    </row>
    <row r="611" spans="1:18" x14ac:dyDescent="0.2">
      <c r="A611" s="20">
        <f>+Oversikt!A611</f>
        <v>0</v>
      </c>
      <c r="B611" s="16">
        <f>IF(O$289&lt;6,"",Oversikt!B611)</f>
        <v>0</v>
      </c>
      <c r="C611" s="16" t="str">
        <f>IF(Oversikt!E611="","",Oversikt!E611)</f>
        <v/>
      </c>
      <c r="D611" s="17" t="str">
        <f>IF(Oversikt!B611="","",VLOOKUP(Oversikt!#REF!,Mønster!$A$4:$B$21,2))</f>
        <v/>
      </c>
      <c r="L611" s="133">
        <f>IF(B611="",,IF(Dommere!$C$12&gt;4,ROUND(SUM(E611:K611)-P611-Q611,1)/(Dommere!$C$12-2),(SUM(E611:K611)/Dommere!$C$12)))</f>
        <v>0</v>
      </c>
      <c r="M611" s="56">
        <f t="shared" si="64"/>
        <v>0</v>
      </c>
      <c r="P611" s="19">
        <f t="shared" si="65"/>
        <v>0</v>
      </c>
      <c r="Q611" s="19">
        <f t="shared" si="66"/>
        <v>0</v>
      </c>
      <c r="R611" s="19">
        <f t="shared" si="67"/>
        <v>0</v>
      </c>
    </row>
    <row r="612" spans="1:18" x14ac:dyDescent="0.2">
      <c r="A612" s="20">
        <f>+Oversikt!A612</f>
        <v>0</v>
      </c>
      <c r="B612" s="16">
        <f>IF(O$289&lt;6,"",Oversikt!B612)</f>
        <v>0</v>
      </c>
      <c r="C612" s="16" t="str">
        <f>IF(Oversikt!E612="","",Oversikt!E612)</f>
        <v/>
      </c>
      <c r="D612" s="17" t="str">
        <f>IF(Oversikt!B612="","",VLOOKUP(Oversikt!#REF!,Mønster!$A$4:$B$21,2))</f>
        <v/>
      </c>
      <c r="L612" s="133">
        <f>IF(B612="",,IF(Dommere!$C$12&gt;4,ROUND(SUM(E612:K612)-P612-Q612,1)/(Dommere!$C$12-2),(SUM(E612:K612)/Dommere!$C$12)))</f>
        <v>0</v>
      </c>
      <c r="M612" s="56">
        <f t="shared" si="64"/>
        <v>0</v>
      </c>
      <c r="P612" s="19">
        <f t="shared" si="65"/>
        <v>0</v>
      </c>
      <c r="Q612" s="19">
        <f t="shared" si="66"/>
        <v>0</v>
      </c>
      <c r="R612" s="19">
        <f t="shared" si="67"/>
        <v>0</v>
      </c>
    </row>
    <row r="613" spans="1:18" x14ac:dyDescent="0.2">
      <c r="A613" s="20">
        <f>+Oversikt!A613</f>
        <v>0</v>
      </c>
      <c r="B613" s="16">
        <f>IF(O$289&lt;6,"",Oversikt!B613)</f>
        <v>0</v>
      </c>
      <c r="C613" s="16" t="str">
        <f>IF(Oversikt!E613="","",Oversikt!E613)</f>
        <v/>
      </c>
      <c r="D613" s="17" t="str">
        <f>IF(Oversikt!B613="","",VLOOKUP(Oversikt!#REF!,Mønster!$A$4:$B$21,2))</f>
        <v/>
      </c>
      <c r="L613" s="133">
        <f>IF(B613="",,IF(Dommere!$C$12&gt;4,ROUND(SUM(E613:K613)-P613-Q613,1)/(Dommere!$C$12-2),(SUM(E613:K613)/Dommere!$C$12)))</f>
        <v>0</v>
      </c>
      <c r="M613" s="56">
        <f t="shared" si="64"/>
        <v>0</v>
      </c>
      <c r="P613" s="19">
        <f t="shared" si="65"/>
        <v>0</v>
      </c>
      <c r="Q613" s="19">
        <f t="shared" si="66"/>
        <v>0</v>
      </c>
      <c r="R613" s="19">
        <f t="shared" si="67"/>
        <v>0</v>
      </c>
    </row>
    <row r="614" spans="1:18" x14ac:dyDescent="0.2">
      <c r="A614" s="20">
        <f>+Oversikt!A614</f>
        <v>0</v>
      </c>
      <c r="B614" s="16">
        <f>IF(O$289&lt;6,"",Oversikt!B614)</f>
        <v>0</v>
      </c>
      <c r="C614" s="16" t="str">
        <f>IF(Oversikt!E614="","",Oversikt!E614)</f>
        <v/>
      </c>
      <c r="D614" s="17" t="str">
        <f>IF(Oversikt!B614="","",VLOOKUP(Oversikt!#REF!,Mønster!$A$4:$B$21,2))</f>
        <v/>
      </c>
      <c r="L614" s="133">
        <f>IF(B614="",,IF(Dommere!$C$12&gt;4,ROUND(SUM(E614:K614)-P614-Q614,1)/(Dommere!$C$12-2),(SUM(E614:K614)/Dommere!$C$12)))</f>
        <v>0</v>
      </c>
      <c r="M614" s="56">
        <f t="shared" si="64"/>
        <v>0</v>
      </c>
      <c r="P614" s="19">
        <f t="shared" si="65"/>
        <v>0</v>
      </c>
      <c r="Q614" s="19">
        <f t="shared" si="66"/>
        <v>0</v>
      </c>
      <c r="R614" s="19">
        <f t="shared" si="67"/>
        <v>0</v>
      </c>
    </row>
    <row r="615" spans="1:18" x14ac:dyDescent="0.2">
      <c r="A615" s="20">
        <f>+Oversikt!A615</f>
        <v>0</v>
      </c>
      <c r="B615" s="16">
        <f>IF(O$289&lt;6,"",Oversikt!B615)</f>
        <v>0</v>
      </c>
      <c r="C615" s="16" t="str">
        <f>IF(Oversikt!E615="","",Oversikt!E615)</f>
        <v/>
      </c>
      <c r="D615" s="17" t="str">
        <f>IF(Oversikt!B615="","",VLOOKUP(Oversikt!#REF!,Mønster!$A$4:$B$21,2))</f>
        <v/>
      </c>
      <c r="L615" s="133">
        <f>IF(B615="",,IF(Dommere!$C$12&gt;4,ROUND(SUM(E615:K615)-P615-Q615,1)/(Dommere!$C$12-2),(SUM(E615:K615)/Dommere!$C$12)))</f>
        <v>0</v>
      </c>
      <c r="M615" s="56">
        <f t="shared" si="64"/>
        <v>0</v>
      </c>
      <c r="P615" s="19">
        <f t="shared" si="65"/>
        <v>0</v>
      </c>
      <c r="Q615" s="19">
        <f t="shared" si="66"/>
        <v>0</v>
      </c>
      <c r="R615" s="19">
        <f t="shared" si="67"/>
        <v>0</v>
      </c>
    </row>
    <row r="616" spans="1:18" x14ac:dyDescent="0.2">
      <c r="A616" s="20">
        <f>+Oversikt!A616</f>
        <v>0</v>
      </c>
      <c r="B616" s="16">
        <f>IF(O$289&lt;6,"",Oversikt!B616)</f>
        <v>0</v>
      </c>
      <c r="C616" s="16" t="str">
        <f>IF(Oversikt!E616="","",Oversikt!E616)</f>
        <v/>
      </c>
      <c r="D616" s="17" t="str">
        <f>IF(Oversikt!B616="","",VLOOKUP(Oversikt!#REF!,Mønster!$A$4:$B$21,2))</f>
        <v/>
      </c>
      <c r="L616" s="133">
        <f>IF(B616="",,IF(Dommere!$C$12&gt;4,ROUND(SUM(E616:K616)-P616-Q616,1)/(Dommere!$C$12-2),(SUM(E616:K616)/Dommere!$C$12)))</f>
        <v>0</v>
      </c>
      <c r="M616" s="56">
        <f t="shared" si="64"/>
        <v>0</v>
      </c>
      <c r="P616" s="19">
        <f t="shared" si="65"/>
        <v>0</v>
      </c>
      <c r="Q616" s="19">
        <f t="shared" si="66"/>
        <v>0</v>
      </c>
      <c r="R616" s="19">
        <f t="shared" si="67"/>
        <v>0</v>
      </c>
    </row>
    <row r="617" spans="1:18" x14ac:dyDescent="0.2">
      <c r="A617" s="20">
        <f>+Oversikt!A617</f>
        <v>0</v>
      </c>
      <c r="B617" s="16">
        <f>IF(O$289&lt;6,"",Oversikt!B617)</f>
        <v>0</v>
      </c>
      <c r="C617" s="16" t="str">
        <f>IF(Oversikt!E617="","",Oversikt!E617)</f>
        <v/>
      </c>
      <c r="D617" s="17" t="str">
        <f>IF(Oversikt!B617="","",VLOOKUP(Oversikt!#REF!,Mønster!$A$4:$B$21,2))</f>
        <v/>
      </c>
      <c r="L617" s="133">
        <f>IF(B617="",,IF(Dommere!$C$12&gt;4,ROUND(SUM(E617:K617)-P617-Q617,1)/(Dommere!$C$12-2),(SUM(E617:K617)/Dommere!$C$12)))</f>
        <v>0</v>
      </c>
      <c r="M617" s="56">
        <f t="shared" si="64"/>
        <v>0</v>
      </c>
      <c r="P617" s="19">
        <f t="shared" si="65"/>
        <v>0</v>
      </c>
      <c r="Q617" s="19">
        <f t="shared" si="66"/>
        <v>0</v>
      </c>
      <c r="R617" s="19">
        <f t="shared" si="67"/>
        <v>0</v>
      </c>
    </row>
    <row r="618" spans="1:18" x14ac:dyDescent="0.2">
      <c r="A618" s="20">
        <f>+Oversikt!A618</f>
        <v>0</v>
      </c>
      <c r="B618" s="16">
        <f>IF(O$289&lt;6,"",Oversikt!B618)</f>
        <v>0</v>
      </c>
      <c r="C618" s="16" t="str">
        <f>IF(Oversikt!E618="","",Oversikt!E618)</f>
        <v/>
      </c>
      <c r="D618" s="17" t="str">
        <f>IF(Oversikt!B618="","",VLOOKUP(Oversikt!#REF!,Mønster!$A$4:$B$21,2))</f>
        <v/>
      </c>
      <c r="L618" s="133">
        <f>IF(B618="",,IF(Dommere!$C$12&gt;4,ROUND(SUM(E618:K618)-P618-Q618,1)/(Dommere!$C$12-2),(SUM(E618:K618)/Dommere!$C$12)))</f>
        <v>0</v>
      </c>
      <c r="M618" s="56">
        <f t="shared" si="64"/>
        <v>0</v>
      </c>
      <c r="P618" s="19">
        <f t="shared" si="65"/>
        <v>0</v>
      </c>
      <c r="Q618" s="19">
        <f t="shared" si="66"/>
        <v>0</v>
      </c>
      <c r="R618" s="19">
        <f t="shared" si="67"/>
        <v>0</v>
      </c>
    </row>
    <row r="619" spans="1:18" x14ac:dyDescent="0.2">
      <c r="A619" s="20">
        <f>+Oversikt!A619</f>
        <v>0</v>
      </c>
      <c r="B619" s="16">
        <f>IF(O$289&lt;6,"",Oversikt!B619)</f>
        <v>0</v>
      </c>
      <c r="C619" s="16" t="str">
        <f>IF(Oversikt!E619="","",Oversikt!E619)</f>
        <v/>
      </c>
      <c r="D619" s="17" t="str">
        <f>IF(Oversikt!B619="","",VLOOKUP(Oversikt!#REF!,Mønster!$A$4:$B$21,2))</f>
        <v/>
      </c>
      <c r="L619" s="133">
        <f>IF(B619="",,IF(Dommere!$C$12&gt;4,ROUND(SUM(E619:K619)-P619-Q619,1)/(Dommere!$C$12-2),(SUM(E619:K619)/Dommere!$C$12)))</f>
        <v>0</v>
      </c>
      <c r="M619" s="56">
        <f t="shared" si="64"/>
        <v>0</v>
      </c>
      <c r="P619" s="19">
        <f t="shared" si="65"/>
        <v>0</v>
      </c>
      <c r="Q619" s="19">
        <f t="shared" si="66"/>
        <v>0</v>
      </c>
      <c r="R619" s="19">
        <f t="shared" si="67"/>
        <v>0</v>
      </c>
    </row>
    <row r="620" spans="1:18" x14ac:dyDescent="0.2">
      <c r="A620" s="20">
        <f>+Oversikt!A620</f>
        <v>0</v>
      </c>
      <c r="B620" s="16">
        <f>IF(O$289&lt;6,"",Oversikt!B620)</f>
        <v>0</v>
      </c>
      <c r="C620" s="16" t="str">
        <f>IF(Oversikt!E620="","",Oversikt!E620)</f>
        <v/>
      </c>
      <c r="D620" s="17" t="str">
        <f>IF(Oversikt!B620="","",VLOOKUP(Oversikt!#REF!,Mønster!$A$4:$B$21,2))</f>
        <v/>
      </c>
      <c r="L620" s="133">
        <f>IF(B620="",,IF(Dommere!$C$12&gt;4,ROUND(SUM(E620:K620)-P620-Q620,1)/(Dommere!$C$12-2),(SUM(E620:K620)/Dommere!$C$12)))</f>
        <v>0</v>
      </c>
      <c r="M620" s="56">
        <f t="shared" si="64"/>
        <v>0</v>
      </c>
      <c r="P620" s="19">
        <f t="shared" si="65"/>
        <v>0</v>
      </c>
      <c r="Q620" s="19">
        <f t="shared" si="66"/>
        <v>0</v>
      </c>
      <c r="R620" s="19">
        <f t="shared" si="67"/>
        <v>0</v>
      </c>
    </row>
    <row r="621" spans="1:18" x14ac:dyDescent="0.2">
      <c r="A621" s="20">
        <f>+Oversikt!A621</f>
        <v>0</v>
      </c>
      <c r="B621" s="16">
        <f>IF(O$289&lt;6,"",Oversikt!B621)</f>
        <v>0</v>
      </c>
      <c r="C621" s="16" t="str">
        <f>IF(Oversikt!E621="","",Oversikt!E621)</f>
        <v/>
      </c>
      <c r="D621" s="17" t="str">
        <f>IF(Oversikt!B621="","",VLOOKUP(Oversikt!#REF!,Mønster!$A$4:$B$21,2))</f>
        <v/>
      </c>
      <c r="L621" s="133">
        <f>IF(B621="",,IF(Dommere!$C$12&gt;4,ROUND(SUM(E621:K621)-P621-Q621,1)/(Dommere!$C$12-2),(SUM(E621:K621)/Dommere!$C$12)))</f>
        <v>0</v>
      </c>
      <c r="M621" s="56">
        <f t="shared" si="64"/>
        <v>0</v>
      </c>
      <c r="P621" s="19">
        <f t="shared" si="65"/>
        <v>0</v>
      </c>
      <c r="Q621" s="19">
        <f t="shared" si="66"/>
        <v>0</v>
      </c>
      <c r="R621" s="19">
        <f t="shared" si="67"/>
        <v>0</v>
      </c>
    </row>
    <row r="622" spans="1:18" x14ac:dyDescent="0.2">
      <c r="A622" s="20">
        <f>+Oversikt!A622</f>
        <v>0</v>
      </c>
      <c r="B622" s="16">
        <f>IF(O$289&lt;6,"",Oversikt!B622)</f>
        <v>0</v>
      </c>
      <c r="C622" s="16" t="str">
        <f>IF(Oversikt!E622="","",Oversikt!E622)</f>
        <v/>
      </c>
      <c r="D622" s="17" t="str">
        <f>IF(Oversikt!B622="","",VLOOKUP(Oversikt!#REF!,Mønster!$A$4:$B$21,2))</f>
        <v/>
      </c>
      <c r="L622" s="133">
        <f>IF(B622="",,IF(Dommere!$C$12&gt;4,ROUND(SUM(E622:K622)-P622-Q622,1)/(Dommere!$C$12-2),(SUM(E622:K622)/Dommere!$C$12)))</f>
        <v>0</v>
      </c>
      <c r="M622" s="56">
        <f t="shared" si="64"/>
        <v>0</v>
      </c>
      <c r="P622" s="19">
        <f t="shared" si="65"/>
        <v>0</v>
      </c>
      <c r="Q622" s="19">
        <f t="shared" si="66"/>
        <v>0</v>
      </c>
      <c r="R622" s="19">
        <f t="shared" si="67"/>
        <v>0</v>
      </c>
    </row>
    <row r="623" spans="1:18" x14ac:dyDescent="0.2">
      <c r="A623" s="20">
        <f>+Oversikt!A623</f>
        <v>0</v>
      </c>
      <c r="B623" s="16">
        <f>IF(O$289&lt;6,"",Oversikt!B623)</f>
        <v>0</v>
      </c>
      <c r="C623" s="16" t="str">
        <f>IF(Oversikt!E623="","",Oversikt!E623)</f>
        <v/>
      </c>
      <c r="D623" s="17" t="str">
        <f>IF(Oversikt!B623="","",VLOOKUP(Oversikt!#REF!,Mønster!$A$4:$B$21,2))</f>
        <v/>
      </c>
      <c r="L623" s="133">
        <f>IF(B623="",,IF(Dommere!$C$12&gt;4,ROUND(SUM(E623:K623)-P623-Q623,1)/(Dommere!$C$12-2),(SUM(E623:K623)/Dommere!$C$12)))</f>
        <v>0</v>
      </c>
      <c r="M623" s="56">
        <f t="shared" si="64"/>
        <v>0</v>
      </c>
      <c r="P623" s="19">
        <f t="shared" si="65"/>
        <v>0</v>
      </c>
      <c r="Q623" s="19">
        <f t="shared" si="66"/>
        <v>0</v>
      </c>
      <c r="R623" s="19">
        <f t="shared" si="67"/>
        <v>0</v>
      </c>
    </row>
    <row r="624" spans="1:18" x14ac:dyDescent="0.2">
      <c r="A624" s="20">
        <f>+Oversikt!A624</f>
        <v>0</v>
      </c>
      <c r="B624" s="16">
        <f>IF(O$289&lt;6,"",Oversikt!B624)</f>
        <v>0</v>
      </c>
      <c r="C624" s="16" t="str">
        <f>IF(Oversikt!E624="","",Oversikt!E624)</f>
        <v/>
      </c>
      <c r="D624" s="17" t="str">
        <f>IF(Oversikt!B624="","",VLOOKUP(Oversikt!#REF!,Mønster!$A$4:$B$21,2))</f>
        <v/>
      </c>
      <c r="L624" s="133">
        <f>IF(B624="",,IF(Dommere!$C$12&gt;4,ROUND(SUM(E624:K624)-P624-Q624,1)/(Dommere!$C$12-2),(SUM(E624:K624)/Dommere!$C$12)))</f>
        <v>0</v>
      </c>
      <c r="M624" s="56">
        <f t="shared" si="64"/>
        <v>0</v>
      </c>
      <c r="P624" s="19">
        <f t="shared" si="65"/>
        <v>0</v>
      </c>
      <c r="Q624" s="19">
        <f t="shared" si="66"/>
        <v>0</v>
      </c>
      <c r="R624" s="19">
        <f t="shared" si="67"/>
        <v>0</v>
      </c>
    </row>
    <row r="625" spans="1:18" x14ac:dyDescent="0.2">
      <c r="A625" s="20">
        <f>+Oversikt!A625</f>
        <v>0</v>
      </c>
      <c r="B625" s="16">
        <f>IF(O$289&lt;6,"",Oversikt!B625)</f>
        <v>0</v>
      </c>
      <c r="C625" s="16" t="str">
        <f>IF(Oversikt!E625="","",Oversikt!E625)</f>
        <v/>
      </c>
      <c r="D625" s="17" t="str">
        <f>IF(Oversikt!B625="","",VLOOKUP(Oversikt!#REF!,Mønster!$A$4:$B$21,2))</f>
        <v/>
      </c>
      <c r="L625" s="133">
        <f>IF(B625="",,IF(Dommere!$C$12&gt;4,ROUND(SUM(E625:K625)-P625-Q625,1)/(Dommere!$C$12-2),(SUM(E625:K625)/Dommere!$C$12)))</f>
        <v>0</v>
      </c>
      <c r="M625" s="56">
        <f t="shared" si="64"/>
        <v>0</v>
      </c>
      <c r="P625" s="19">
        <f t="shared" si="65"/>
        <v>0</v>
      </c>
      <c r="Q625" s="19">
        <f t="shared" si="66"/>
        <v>0</v>
      </c>
      <c r="R625" s="19">
        <f t="shared" si="67"/>
        <v>0</v>
      </c>
    </row>
    <row r="626" spans="1:18" x14ac:dyDescent="0.2">
      <c r="A626" s="20">
        <f>+Oversikt!A626</f>
        <v>0</v>
      </c>
      <c r="B626" s="16">
        <f>IF(O$289&lt;6,"",Oversikt!B626)</f>
        <v>0</v>
      </c>
      <c r="C626" s="16" t="str">
        <f>IF(Oversikt!E626="","",Oversikt!E626)</f>
        <v/>
      </c>
      <c r="D626" s="17" t="str">
        <f>IF(Oversikt!B626="","",VLOOKUP(Oversikt!#REF!,Mønster!$A$4:$B$21,2))</f>
        <v/>
      </c>
      <c r="L626" s="133">
        <f>IF(B626="",,IF(Dommere!$C$12&gt;4,ROUND(SUM(E626:K626)-P626-Q626,1)/(Dommere!$C$12-2),(SUM(E626:K626)/Dommere!$C$12)))</f>
        <v>0</v>
      </c>
      <c r="M626" s="56">
        <f t="shared" si="64"/>
        <v>0</v>
      </c>
      <c r="P626" s="19">
        <f t="shared" si="65"/>
        <v>0</v>
      </c>
      <c r="Q626" s="19">
        <f t="shared" si="66"/>
        <v>0</v>
      </c>
      <c r="R626" s="19">
        <f t="shared" si="67"/>
        <v>0</v>
      </c>
    </row>
    <row r="627" spans="1:18" x14ac:dyDescent="0.2">
      <c r="A627" s="20">
        <f>+Oversikt!A627</f>
        <v>0</v>
      </c>
      <c r="B627" s="16">
        <f>IF(O$289&lt;6,"",Oversikt!B627)</f>
        <v>0</v>
      </c>
      <c r="C627" s="16" t="str">
        <f>IF(Oversikt!E627="","",Oversikt!E627)</f>
        <v/>
      </c>
      <c r="D627" s="17" t="str">
        <f>IF(Oversikt!B627="","",VLOOKUP(Oversikt!#REF!,Mønster!$A$4:$B$21,2))</f>
        <v/>
      </c>
      <c r="L627" s="133">
        <f>IF(B627="",,IF(Dommere!$C$12&gt;4,ROUND(SUM(E627:K627)-P627-Q627,1)/(Dommere!$C$12-2),(SUM(E627:K627)/Dommere!$C$12)))</f>
        <v>0</v>
      </c>
      <c r="M627" s="56">
        <f t="shared" si="64"/>
        <v>0</v>
      </c>
      <c r="P627" s="19">
        <f t="shared" si="65"/>
        <v>0</v>
      </c>
      <c r="Q627" s="19">
        <f t="shared" si="66"/>
        <v>0</v>
      </c>
      <c r="R627" s="19">
        <f t="shared" si="67"/>
        <v>0</v>
      </c>
    </row>
    <row r="628" spans="1:18" x14ac:dyDescent="0.2">
      <c r="A628" s="20">
        <f>+Oversikt!A628</f>
        <v>0</v>
      </c>
      <c r="B628" s="16">
        <f>IF(O$289&lt;6,"",Oversikt!B628)</f>
        <v>0</v>
      </c>
      <c r="C628" s="16" t="str">
        <f>IF(Oversikt!E628="","",Oversikt!E628)</f>
        <v/>
      </c>
      <c r="D628" s="17" t="str">
        <f>IF(Oversikt!B628="","",VLOOKUP(Oversikt!#REF!,Mønster!$A$4:$B$21,2))</f>
        <v/>
      </c>
      <c r="L628" s="133">
        <f>IF(B628="",,IF(Dommere!$C$12&gt;4,ROUND(SUM(E628:K628)-P628-Q628,1)/(Dommere!$C$12-2),(SUM(E628:K628)/Dommere!$C$12)))</f>
        <v>0</v>
      </c>
      <c r="M628" s="56">
        <f t="shared" si="64"/>
        <v>0</v>
      </c>
      <c r="P628" s="19">
        <f t="shared" si="65"/>
        <v>0</v>
      </c>
      <c r="Q628" s="19">
        <f t="shared" si="66"/>
        <v>0</v>
      </c>
      <c r="R628" s="19">
        <f t="shared" si="67"/>
        <v>0</v>
      </c>
    </row>
    <row r="629" spans="1:18" x14ac:dyDescent="0.2">
      <c r="A629" s="20">
        <f>+Oversikt!A629</f>
        <v>0</v>
      </c>
      <c r="B629" s="16">
        <f>IF(O$289&lt;6,"",Oversikt!B629)</f>
        <v>0</v>
      </c>
      <c r="C629" s="16" t="str">
        <f>IF(Oversikt!E629="","",Oversikt!E629)</f>
        <v/>
      </c>
      <c r="D629" s="17" t="str">
        <f>IF(Oversikt!B629="","",VLOOKUP(Oversikt!#REF!,Mønster!$A$4:$B$21,2))</f>
        <v/>
      </c>
      <c r="L629" s="133">
        <f>IF(B629="",,IF(Dommere!$C$12&gt;4,ROUND(SUM(E629:K629)-P629-Q629,1)/(Dommere!$C$12-2),(SUM(E629:K629)/Dommere!$C$12)))</f>
        <v>0</v>
      </c>
      <c r="M629" s="56">
        <f t="shared" si="64"/>
        <v>0</v>
      </c>
      <c r="P629" s="19">
        <f t="shared" si="65"/>
        <v>0</v>
      </c>
      <c r="Q629" s="19">
        <f t="shared" si="66"/>
        <v>0</v>
      </c>
      <c r="R629" s="19">
        <f t="shared" si="67"/>
        <v>0</v>
      </c>
    </row>
    <row r="630" spans="1:18" x14ac:dyDescent="0.2">
      <c r="A630" s="20">
        <f>+Oversikt!A630</f>
        <v>0</v>
      </c>
      <c r="B630" s="16">
        <f>IF(O$289&lt;6,"",Oversikt!B630)</f>
        <v>0</v>
      </c>
      <c r="C630" s="16" t="str">
        <f>IF(Oversikt!E630="","",Oversikt!E630)</f>
        <v/>
      </c>
      <c r="D630" s="17" t="str">
        <f>IF(Oversikt!B630="","",VLOOKUP(Oversikt!#REF!,Mønster!$A$4:$B$21,2))</f>
        <v/>
      </c>
      <c r="L630" s="133">
        <f>IF(B630="",,IF(Dommere!$C$12&gt;4,ROUND(SUM(E630:K630)-P630-Q630,1)/(Dommere!$C$12-2),(SUM(E630:K630)/Dommere!$C$12)))</f>
        <v>0</v>
      </c>
      <c r="M630" s="56">
        <f t="shared" si="64"/>
        <v>0</v>
      </c>
      <c r="P630" s="19">
        <f t="shared" si="65"/>
        <v>0</v>
      </c>
      <c r="Q630" s="19">
        <f t="shared" si="66"/>
        <v>0</v>
      </c>
      <c r="R630" s="19">
        <f t="shared" si="67"/>
        <v>0</v>
      </c>
    </row>
    <row r="631" spans="1:18" x14ac:dyDescent="0.2">
      <c r="A631" s="20">
        <f>+Oversikt!A631</f>
        <v>0</v>
      </c>
      <c r="B631" s="16">
        <f>IF(O$289&lt;6,"",Oversikt!B631)</f>
        <v>0</v>
      </c>
      <c r="C631" s="16" t="str">
        <f>IF(Oversikt!E631="","",Oversikt!E631)</f>
        <v/>
      </c>
      <c r="D631" s="17" t="str">
        <f>IF(Oversikt!B631="","",VLOOKUP(Oversikt!#REF!,Mønster!$A$4:$B$21,2))</f>
        <v/>
      </c>
      <c r="L631" s="133">
        <f>IF(B631="",,IF(Dommere!$C$12&gt;4,ROUND(SUM(E631:K631)-P631-Q631,1)/(Dommere!$C$12-2),(SUM(E631:K631)/Dommere!$C$12)))</f>
        <v>0</v>
      </c>
      <c r="M631" s="56">
        <f t="shared" si="64"/>
        <v>0</v>
      </c>
      <c r="P631" s="19">
        <f t="shared" si="65"/>
        <v>0</v>
      </c>
      <c r="Q631" s="19">
        <f t="shared" si="66"/>
        <v>0</v>
      </c>
      <c r="R631" s="19">
        <f t="shared" si="67"/>
        <v>0</v>
      </c>
    </row>
    <row r="632" spans="1:18" x14ac:dyDescent="0.2">
      <c r="A632" s="20">
        <f>+Oversikt!A632</f>
        <v>0</v>
      </c>
      <c r="B632" s="16">
        <f>IF(O$289&lt;6,"",Oversikt!B632)</f>
        <v>0</v>
      </c>
      <c r="C632" s="16" t="str">
        <f>IF(Oversikt!E632="","",Oversikt!E632)</f>
        <v/>
      </c>
      <c r="D632" s="17" t="str">
        <f>IF(Oversikt!B632="","",VLOOKUP(Oversikt!#REF!,Mønster!$A$4:$B$21,2))</f>
        <v/>
      </c>
      <c r="L632" s="133">
        <f>IF(B632="",,IF(Dommere!$C$12&gt;4,ROUND(SUM(E632:K632)-P632-Q632,1)/(Dommere!$C$12-2),(SUM(E632:K632)/Dommere!$C$12)))</f>
        <v>0</v>
      </c>
      <c r="M632" s="56">
        <f t="shared" si="64"/>
        <v>0</v>
      </c>
      <c r="P632" s="19">
        <f t="shared" si="65"/>
        <v>0</v>
      </c>
      <c r="Q632" s="19">
        <f t="shared" si="66"/>
        <v>0</v>
      </c>
      <c r="R632" s="19">
        <f t="shared" si="67"/>
        <v>0</v>
      </c>
    </row>
    <row r="633" spans="1:18" x14ac:dyDescent="0.2">
      <c r="A633" s="20">
        <f>+Oversikt!A633</f>
        <v>0</v>
      </c>
      <c r="B633" s="16">
        <f>IF(O$289&lt;6,"",Oversikt!B633)</f>
        <v>0</v>
      </c>
      <c r="C633" s="16" t="str">
        <f>IF(Oversikt!E633="","",Oversikt!E633)</f>
        <v/>
      </c>
      <c r="D633" s="17" t="str">
        <f>IF(Oversikt!B633="","",VLOOKUP(Oversikt!#REF!,Mønster!$A$4:$B$21,2))</f>
        <v/>
      </c>
      <c r="L633" s="133">
        <f>IF(B633="",,IF(Dommere!$C$12&gt;4,ROUND(SUM(E633:K633)-P633-Q633,1)/(Dommere!$C$12-2),(SUM(E633:K633)/Dommere!$C$12)))</f>
        <v>0</v>
      </c>
      <c r="M633" s="56">
        <f t="shared" si="64"/>
        <v>0</v>
      </c>
      <c r="P633" s="19">
        <f t="shared" si="65"/>
        <v>0</v>
      </c>
      <c r="Q633" s="19">
        <f t="shared" si="66"/>
        <v>0</v>
      </c>
      <c r="R633" s="19">
        <f t="shared" si="67"/>
        <v>0</v>
      </c>
    </row>
    <row r="634" spans="1:18" x14ac:dyDescent="0.2">
      <c r="A634" s="20">
        <f>+Oversikt!A634</f>
        <v>0</v>
      </c>
      <c r="B634" s="16">
        <f>IF(O$289&lt;6,"",Oversikt!B634)</f>
        <v>0</v>
      </c>
      <c r="C634" s="16" t="str">
        <f>IF(Oversikt!E634="","",Oversikt!E634)</f>
        <v/>
      </c>
      <c r="D634" s="17" t="str">
        <f>IF(Oversikt!B634="","",VLOOKUP(Oversikt!#REF!,Mønster!$A$4:$B$21,2))</f>
        <v/>
      </c>
      <c r="L634" s="133">
        <f>IF(B634="",,IF(Dommere!$C$12&gt;4,ROUND(SUM(E634:K634)-P634-Q634,1)/(Dommere!$C$12-2),(SUM(E634:K634)/Dommere!$C$12)))</f>
        <v>0</v>
      </c>
      <c r="M634" s="56">
        <f t="shared" si="64"/>
        <v>0</v>
      </c>
      <c r="P634" s="19">
        <f t="shared" si="65"/>
        <v>0</v>
      </c>
      <c r="Q634" s="19">
        <f t="shared" si="66"/>
        <v>0</v>
      </c>
      <c r="R634" s="19">
        <f t="shared" si="67"/>
        <v>0</v>
      </c>
    </row>
    <row r="635" spans="1:18" x14ac:dyDescent="0.2">
      <c r="A635" s="20">
        <f>+Oversikt!A635</f>
        <v>0</v>
      </c>
      <c r="B635" s="16">
        <f>IF(O$289&lt;6,"",Oversikt!B635)</f>
        <v>0</v>
      </c>
      <c r="C635" s="16" t="str">
        <f>IF(Oversikt!E635="","",Oversikt!E635)</f>
        <v/>
      </c>
      <c r="D635" s="17" t="str">
        <f>IF(Oversikt!B635="","",VLOOKUP(Oversikt!#REF!,Mønster!$A$4:$B$21,2))</f>
        <v/>
      </c>
      <c r="L635" s="133">
        <f>IF(B635="",,IF(Dommere!$C$12&gt;4,ROUND(SUM(E635:K635)-P635-Q635,1)/(Dommere!$C$12-2),(SUM(E635:K635)/Dommere!$C$12)))</f>
        <v>0</v>
      </c>
      <c r="M635" s="56">
        <f t="shared" ref="M635:M650" si="68">IF(L635=0,,RANK(L635,L$290:L$314,0))</f>
        <v>0</v>
      </c>
      <c r="P635" s="19">
        <f t="shared" ref="P635:P650" si="69">MAX(E635:K635)</f>
        <v>0</v>
      </c>
      <c r="Q635" s="19">
        <f t="shared" ref="Q635:Q650" si="70">MIN(E635:K635)</f>
        <v>0</v>
      </c>
      <c r="R635" s="19">
        <f t="shared" ref="R635:R650" si="71">SUM(E635:K635)</f>
        <v>0</v>
      </c>
    </row>
    <row r="636" spans="1:18" x14ac:dyDescent="0.2">
      <c r="A636" s="20">
        <f>+Oversikt!A636</f>
        <v>0</v>
      </c>
      <c r="B636" s="16">
        <f>IF(O$289&lt;6,"",Oversikt!B636)</f>
        <v>0</v>
      </c>
      <c r="C636" s="16" t="str">
        <f>IF(Oversikt!E636="","",Oversikt!E636)</f>
        <v/>
      </c>
      <c r="D636" s="17" t="str">
        <f>IF(Oversikt!B636="","",VLOOKUP(Oversikt!#REF!,Mønster!$A$4:$B$21,2))</f>
        <v/>
      </c>
      <c r="L636" s="133">
        <f>IF(B636="",,IF(Dommere!$C$12&gt;4,ROUND(SUM(E636:K636)-P636-Q636,1)/(Dommere!$C$12-2),(SUM(E636:K636)/Dommere!$C$12)))</f>
        <v>0</v>
      </c>
      <c r="M636" s="56">
        <f t="shared" si="68"/>
        <v>0</v>
      </c>
      <c r="P636" s="19">
        <f t="shared" si="69"/>
        <v>0</v>
      </c>
      <c r="Q636" s="19">
        <f t="shared" si="70"/>
        <v>0</v>
      </c>
      <c r="R636" s="19">
        <f t="shared" si="71"/>
        <v>0</v>
      </c>
    </row>
    <row r="637" spans="1:18" x14ac:dyDescent="0.2">
      <c r="A637" s="20">
        <f>+Oversikt!A637</f>
        <v>0</v>
      </c>
      <c r="B637" s="16">
        <f>IF(O$289&lt;6,"",Oversikt!B637)</f>
        <v>0</v>
      </c>
      <c r="C637" s="16" t="str">
        <f>IF(Oversikt!E637="","",Oversikt!E637)</f>
        <v/>
      </c>
      <c r="D637" s="17" t="str">
        <f>IF(Oversikt!B637="","",VLOOKUP(Oversikt!#REF!,Mønster!$A$4:$B$21,2))</f>
        <v/>
      </c>
      <c r="L637" s="133">
        <f>IF(B637="",,IF(Dommere!$C$12&gt;4,ROUND(SUM(E637:K637)-P637-Q637,1)/(Dommere!$C$12-2),(SUM(E637:K637)/Dommere!$C$12)))</f>
        <v>0</v>
      </c>
      <c r="M637" s="56">
        <f t="shared" si="68"/>
        <v>0</v>
      </c>
      <c r="P637" s="19">
        <f t="shared" si="69"/>
        <v>0</v>
      </c>
      <c r="Q637" s="19">
        <f t="shared" si="70"/>
        <v>0</v>
      </c>
      <c r="R637" s="19">
        <f t="shared" si="71"/>
        <v>0</v>
      </c>
    </row>
    <row r="638" spans="1:18" x14ac:dyDescent="0.2">
      <c r="A638" s="20">
        <f>+Oversikt!A638</f>
        <v>0</v>
      </c>
      <c r="B638" s="16">
        <f>IF(O$289&lt;6,"",Oversikt!B638)</f>
        <v>0</v>
      </c>
      <c r="C638" s="16" t="str">
        <f>IF(Oversikt!E638="","",Oversikt!E638)</f>
        <v/>
      </c>
      <c r="D638" s="17" t="str">
        <f>IF(Oversikt!B638="","",VLOOKUP(Oversikt!#REF!,Mønster!$A$4:$B$21,2))</f>
        <v/>
      </c>
      <c r="L638" s="133">
        <f>IF(B638="",,IF(Dommere!$C$12&gt;4,ROUND(SUM(E638:K638)-P638-Q638,1)/(Dommere!$C$12-2),(SUM(E638:K638)/Dommere!$C$12)))</f>
        <v>0</v>
      </c>
      <c r="M638" s="56">
        <f t="shared" si="68"/>
        <v>0</v>
      </c>
      <c r="P638" s="19">
        <f t="shared" si="69"/>
        <v>0</v>
      </c>
      <c r="Q638" s="19">
        <f t="shared" si="70"/>
        <v>0</v>
      </c>
      <c r="R638" s="19">
        <f t="shared" si="71"/>
        <v>0</v>
      </c>
    </row>
    <row r="639" spans="1:18" x14ac:dyDescent="0.2">
      <c r="A639" s="20">
        <f>+Oversikt!A639</f>
        <v>0</v>
      </c>
      <c r="B639" s="16">
        <f>IF(O$289&lt;6,"",Oversikt!B639)</f>
        <v>0</v>
      </c>
      <c r="C639" s="16" t="str">
        <f>IF(Oversikt!E639="","",Oversikt!E639)</f>
        <v/>
      </c>
      <c r="D639" s="17" t="str">
        <f>IF(Oversikt!B639="","",VLOOKUP(Oversikt!#REF!,Mønster!$A$4:$B$21,2))</f>
        <v/>
      </c>
      <c r="L639" s="133">
        <f>IF(B639="",,IF(Dommere!$C$12&gt;4,ROUND(SUM(E639:K639)-P639-Q639,1)/(Dommere!$C$12-2),(SUM(E639:K639)/Dommere!$C$12)))</f>
        <v>0</v>
      </c>
      <c r="M639" s="56">
        <f t="shared" si="68"/>
        <v>0</v>
      </c>
      <c r="P639" s="19">
        <f t="shared" si="69"/>
        <v>0</v>
      </c>
      <c r="Q639" s="19">
        <f t="shared" si="70"/>
        <v>0</v>
      </c>
      <c r="R639" s="19">
        <f t="shared" si="71"/>
        <v>0</v>
      </c>
    </row>
    <row r="640" spans="1:18" x14ac:dyDescent="0.2">
      <c r="A640" s="20">
        <f>+Oversikt!A640</f>
        <v>0</v>
      </c>
      <c r="B640" s="16">
        <f>IF(O$289&lt;6,"",Oversikt!B640)</f>
        <v>0</v>
      </c>
      <c r="C640" s="16" t="str">
        <f>IF(Oversikt!E640="","",Oversikt!E640)</f>
        <v/>
      </c>
      <c r="D640" s="17" t="str">
        <f>IF(Oversikt!B640="","",VLOOKUP(Oversikt!#REF!,Mønster!$A$4:$B$21,2))</f>
        <v/>
      </c>
      <c r="L640" s="133">
        <f>IF(B640="",,IF(Dommere!$C$12&gt;4,ROUND(SUM(E640:K640)-P640-Q640,1)/(Dommere!$C$12-2),(SUM(E640:K640)/Dommere!$C$12)))</f>
        <v>0</v>
      </c>
      <c r="M640" s="56">
        <f t="shared" si="68"/>
        <v>0</v>
      </c>
      <c r="P640" s="19">
        <f t="shared" si="69"/>
        <v>0</v>
      </c>
      <c r="Q640" s="19">
        <f t="shared" si="70"/>
        <v>0</v>
      </c>
      <c r="R640" s="19">
        <f t="shared" si="71"/>
        <v>0</v>
      </c>
    </row>
    <row r="641" spans="1:18" x14ac:dyDescent="0.2">
      <c r="A641" s="20">
        <f>+Oversikt!A641</f>
        <v>0</v>
      </c>
      <c r="B641" s="16">
        <f>IF(O$289&lt;6,"",Oversikt!B641)</f>
        <v>0</v>
      </c>
      <c r="C641" s="16" t="str">
        <f>IF(Oversikt!E641="","",Oversikt!E641)</f>
        <v/>
      </c>
      <c r="D641" s="17" t="str">
        <f>IF(Oversikt!B641="","",VLOOKUP(Oversikt!#REF!,Mønster!$A$4:$B$21,2))</f>
        <v/>
      </c>
      <c r="L641" s="133">
        <f>IF(B641="",,IF(Dommere!$C$12&gt;4,ROUND(SUM(E641:K641)-P641-Q641,1)/(Dommere!$C$12-2),(SUM(E641:K641)/Dommere!$C$12)))</f>
        <v>0</v>
      </c>
      <c r="M641" s="56">
        <f t="shared" si="68"/>
        <v>0</v>
      </c>
      <c r="P641" s="19">
        <f t="shared" si="69"/>
        <v>0</v>
      </c>
      <c r="Q641" s="19">
        <f t="shared" si="70"/>
        <v>0</v>
      </c>
      <c r="R641" s="19">
        <f t="shared" si="71"/>
        <v>0</v>
      </c>
    </row>
    <row r="642" spans="1:18" x14ac:dyDescent="0.2">
      <c r="A642" s="20">
        <f>+Oversikt!A642</f>
        <v>0</v>
      </c>
      <c r="B642" s="16">
        <f>IF(O$289&lt;6,"",Oversikt!B642)</f>
        <v>0</v>
      </c>
      <c r="C642" s="16" t="str">
        <f>IF(Oversikt!E642="","",Oversikt!E642)</f>
        <v/>
      </c>
      <c r="D642" s="17" t="str">
        <f>IF(Oversikt!B642="","",VLOOKUP(Oversikt!#REF!,Mønster!$A$4:$B$21,2))</f>
        <v/>
      </c>
      <c r="L642" s="133">
        <f>IF(B642="",,IF(Dommere!$C$12&gt;4,ROUND(SUM(E642:K642)-P642-Q642,1)/(Dommere!$C$12-2),(SUM(E642:K642)/Dommere!$C$12)))</f>
        <v>0</v>
      </c>
      <c r="M642" s="56">
        <f t="shared" si="68"/>
        <v>0</v>
      </c>
      <c r="P642" s="19">
        <f t="shared" si="69"/>
        <v>0</v>
      </c>
      <c r="Q642" s="19">
        <f t="shared" si="70"/>
        <v>0</v>
      </c>
      <c r="R642" s="19">
        <f t="shared" si="71"/>
        <v>0</v>
      </c>
    </row>
    <row r="643" spans="1:18" x14ac:dyDescent="0.2">
      <c r="A643" s="20">
        <f>+Oversikt!A643</f>
        <v>0</v>
      </c>
      <c r="B643" s="16">
        <f>IF(O$289&lt;6,"",Oversikt!B643)</f>
        <v>0</v>
      </c>
      <c r="C643" s="16" t="str">
        <f>IF(Oversikt!E643="","",Oversikt!E643)</f>
        <v/>
      </c>
      <c r="D643" s="17" t="str">
        <f>IF(Oversikt!B643="","",VLOOKUP(Oversikt!#REF!,Mønster!$A$4:$B$21,2))</f>
        <v/>
      </c>
      <c r="L643" s="133">
        <f>IF(B643="",,IF(Dommere!$C$12&gt;4,ROUND(SUM(E643:K643)-P643-Q643,1)/(Dommere!$C$12-2),(SUM(E643:K643)/Dommere!$C$12)))</f>
        <v>0</v>
      </c>
      <c r="M643" s="56">
        <f t="shared" si="68"/>
        <v>0</v>
      </c>
      <c r="P643" s="19">
        <f t="shared" si="69"/>
        <v>0</v>
      </c>
      <c r="Q643" s="19">
        <f t="shared" si="70"/>
        <v>0</v>
      </c>
      <c r="R643" s="19">
        <f t="shared" si="71"/>
        <v>0</v>
      </c>
    </row>
    <row r="644" spans="1:18" x14ac:dyDescent="0.2">
      <c r="A644" s="20">
        <f>+Oversikt!A644</f>
        <v>0</v>
      </c>
      <c r="B644" s="16">
        <f>IF(O$289&lt;6,"",Oversikt!B644)</f>
        <v>0</v>
      </c>
      <c r="C644" s="16" t="str">
        <f>IF(Oversikt!E644="","",Oversikt!E644)</f>
        <v/>
      </c>
      <c r="D644" s="17" t="str">
        <f>IF(Oversikt!B644="","",VLOOKUP(Oversikt!#REF!,Mønster!$A$4:$B$21,2))</f>
        <v/>
      </c>
      <c r="L644" s="133">
        <f>IF(B644="",,IF(Dommere!$C$12&gt;4,ROUND(SUM(E644:K644)-P644-Q644,1)/(Dommere!$C$12-2),(SUM(E644:K644)/Dommere!$C$12)))</f>
        <v>0</v>
      </c>
      <c r="M644" s="56">
        <f t="shared" si="68"/>
        <v>0</v>
      </c>
      <c r="P644" s="19">
        <f t="shared" si="69"/>
        <v>0</v>
      </c>
      <c r="Q644" s="19">
        <f t="shared" si="70"/>
        <v>0</v>
      </c>
      <c r="R644" s="19">
        <f t="shared" si="71"/>
        <v>0</v>
      </c>
    </row>
    <row r="645" spans="1:18" x14ac:dyDescent="0.2">
      <c r="A645" s="20">
        <f>+Oversikt!A645</f>
        <v>0</v>
      </c>
      <c r="B645" s="16">
        <f>IF(O$289&lt;6,"",Oversikt!B645)</f>
        <v>0</v>
      </c>
      <c r="C645" s="16" t="str">
        <f>IF(Oversikt!E645="","",Oversikt!E645)</f>
        <v/>
      </c>
      <c r="D645" s="17" t="str">
        <f>IF(Oversikt!B645="","",VLOOKUP(Oversikt!#REF!,Mønster!$A$4:$B$21,2))</f>
        <v/>
      </c>
      <c r="L645" s="133">
        <f>IF(B645="",,IF(Dommere!$C$12&gt;4,ROUND(SUM(E645:K645)-P645-Q645,1)/(Dommere!$C$12-2),(SUM(E645:K645)/Dommere!$C$12)))</f>
        <v>0</v>
      </c>
      <c r="M645" s="56">
        <f t="shared" si="68"/>
        <v>0</v>
      </c>
      <c r="P645" s="19">
        <f t="shared" si="69"/>
        <v>0</v>
      </c>
      <c r="Q645" s="19">
        <f t="shared" si="70"/>
        <v>0</v>
      </c>
      <c r="R645" s="19">
        <f t="shared" si="71"/>
        <v>0</v>
      </c>
    </row>
    <row r="646" spans="1:18" x14ac:dyDescent="0.2">
      <c r="A646" s="20">
        <f>+Oversikt!A646</f>
        <v>0</v>
      </c>
      <c r="B646" s="16">
        <f>IF(O$289&lt;6,"",Oversikt!B646)</f>
        <v>0</v>
      </c>
      <c r="C646" s="16" t="str">
        <f>IF(Oversikt!E646="","",Oversikt!E646)</f>
        <v/>
      </c>
      <c r="D646" s="17" t="str">
        <f>IF(Oversikt!B646="","",VLOOKUP(Oversikt!#REF!,Mønster!$A$4:$B$21,2))</f>
        <v/>
      </c>
      <c r="L646" s="133">
        <f>IF(B646="",,IF(Dommere!$C$12&gt;4,ROUND(SUM(E646:K646)-P646-Q646,1)/(Dommere!$C$12-2),(SUM(E646:K646)/Dommere!$C$12)))</f>
        <v>0</v>
      </c>
      <c r="M646" s="56">
        <f t="shared" si="68"/>
        <v>0</v>
      </c>
      <c r="P646" s="19">
        <f t="shared" si="69"/>
        <v>0</v>
      </c>
      <c r="Q646" s="19">
        <f t="shared" si="70"/>
        <v>0</v>
      </c>
      <c r="R646" s="19">
        <f t="shared" si="71"/>
        <v>0</v>
      </c>
    </row>
    <row r="647" spans="1:18" x14ac:dyDescent="0.2">
      <c r="A647" s="20">
        <f>+Oversikt!A647</f>
        <v>0</v>
      </c>
      <c r="B647" s="16">
        <f>IF(O$289&lt;6,"",Oversikt!B647)</f>
        <v>0</v>
      </c>
      <c r="C647" s="16" t="str">
        <f>IF(Oversikt!E647="","",Oversikt!E647)</f>
        <v/>
      </c>
      <c r="D647" s="17" t="str">
        <f>IF(Oversikt!B647="","",VLOOKUP(Oversikt!#REF!,Mønster!$A$4:$B$21,2))</f>
        <v/>
      </c>
      <c r="L647" s="133">
        <f>IF(B647="",,IF(Dommere!$C$12&gt;4,ROUND(SUM(E647:K647)-P647-Q647,1)/(Dommere!$C$12-2),(SUM(E647:K647)/Dommere!$C$12)))</f>
        <v>0</v>
      </c>
      <c r="M647" s="56">
        <f t="shared" si="68"/>
        <v>0</v>
      </c>
      <c r="P647" s="19">
        <f t="shared" si="69"/>
        <v>0</v>
      </c>
      <c r="Q647" s="19">
        <f t="shared" si="70"/>
        <v>0</v>
      </c>
      <c r="R647" s="19">
        <f t="shared" si="71"/>
        <v>0</v>
      </c>
    </row>
    <row r="648" spans="1:18" x14ac:dyDescent="0.2">
      <c r="A648" s="20">
        <f>+Oversikt!A648</f>
        <v>0</v>
      </c>
      <c r="B648" s="16">
        <f>IF(O$289&lt;6,"",Oversikt!B648)</f>
        <v>0</v>
      </c>
      <c r="C648" s="16" t="str">
        <f>IF(Oversikt!E648="","",Oversikt!E648)</f>
        <v/>
      </c>
      <c r="D648" s="17" t="str">
        <f>IF(Oversikt!B648="","",VLOOKUP(Oversikt!#REF!,Mønster!$A$4:$B$21,2))</f>
        <v/>
      </c>
      <c r="L648" s="133">
        <f>IF(B648="",,IF(Dommere!$C$12&gt;4,ROUND(SUM(E648:K648)-P648-Q648,1)/(Dommere!$C$12-2),(SUM(E648:K648)/Dommere!$C$12)))</f>
        <v>0</v>
      </c>
      <c r="M648" s="56">
        <f t="shared" si="68"/>
        <v>0</v>
      </c>
      <c r="P648" s="19">
        <f t="shared" si="69"/>
        <v>0</v>
      </c>
      <c r="Q648" s="19">
        <f t="shared" si="70"/>
        <v>0</v>
      </c>
      <c r="R648" s="19">
        <f t="shared" si="71"/>
        <v>0</v>
      </c>
    </row>
    <row r="649" spans="1:18" x14ac:dyDescent="0.2">
      <c r="A649" s="20">
        <f>+Oversikt!A649</f>
        <v>0</v>
      </c>
      <c r="B649" s="16">
        <f>IF(O$289&lt;6,"",Oversikt!B649)</f>
        <v>0</v>
      </c>
      <c r="C649" s="16" t="str">
        <f>IF(Oversikt!E649="","",Oversikt!E649)</f>
        <v/>
      </c>
      <c r="D649" s="17" t="str">
        <f>IF(Oversikt!B649="","",VLOOKUP(Oversikt!#REF!,Mønster!$A$4:$B$21,2))</f>
        <v/>
      </c>
      <c r="L649" s="133">
        <f>IF(B649="",,IF(Dommere!$C$12&gt;4,ROUND(SUM(E649:K649)-P649-Q649,1)/(Dommere!$C$12-2),(SUM(E649:K649)/Dommere!$C$12)))</f>
        <v>0</v>
      </c>
      <c r="M649" s="56">
        <f t="shared" si="68"/>
        <v>0</v>
      </c>
      <c r="P649" s="19">
        <f t="shared" si="69"/>
        <v>0</v>
      </c>
      <c r="Q649" s="19">
        <f t="shared" si="70"/>
        <v>0</v>
      </c>
      <c r="R649" s="19">
        <f t="shared" si="71"/>
        <v>0</v>
      </c>
    </row>
    <row r="650" spans="1:18" x14ac:dyDescent="0.2">
      <c r="A650" s="20">
        <f>+Oversikt!A650</f>
        <v>0</v>
      </c>
      <c r="B650" s="16">
        <f>IF(O$289&lt;6,"",Oversikt!B650)</f>
        <v>0</v>
      </c>
      <c r="C650" s="16" t="str">
        <f>IF(Oversikt!E650="","",Oversikt!E650)</f>
        <v/>
      </c>
      <c r="D650" s="17" t="str">
        <f>IF(Oversikt!B650="","",VLOOKUP(Oversikt!#REF!,Mønster!$A$4:$B$21,2))</f>
        <v/>
      </c>
      <c r="L650" s="133">
        <f>IF(B650="",,IF(Dommere!$C$12&gt;4,ROUND(SUM(E650:K650)-P650-Q650,1)/(Dommere!$C$12-2),(SUM(E650:K650)/Dommere!$C$12)))</f>
        <v>0</v>
      </c>
      <c r="M650" s="56">
        <f t="shared" si="68"/>
        <v>0</v>
      </c>
      <c r="P650" s="19">
        <f t="shared" si="69"/>
        <v>0</v>
      </c>
      <c r="Q650" s="19">
        <f t="shared" si="70"/>
        <v>0</v>
      </c>
      <c r="R650" s="19">
        <f t="shared" si="71"/>
        <v>0</v>
      </c>
    </row>
  </sheetData>
  <mergeCells count="12">
    <mergeCell ref="E3:I3"/>
    <mergeCell ref="E29:I29"/>
    <mergeCell ref="E55:I55"/>
    <mergeCell ref="E81:I81"/>
    <mergeCell ref="E211:I211"/>
    <mergeCell ref="E263:I263"/>
    <mergeCell ref="E289:I289"/>
    <mergeCell ref="E107:I107"/>
    <mergeCell ref="E133:I133"/>
    <mergeCell ref="E159:I159"/>
    <mergeCell ref="E185:I185"/>
    <mergeCell ref="E237:I237"/>
  </mergeCells>
  <phoneticPr fontId="0" type="noConversion"/>
  <printOptions gridLines="1" gridLinesSet="0"/>
  <pageMargins left="0.78740157499999996" right="0.78740157499999996" top="0.984251969" bottom="0.984251969" header="0.5" footer="0.5"/>
  <pageSetup paperSize="9" orientation="landscape" verticalDpi="360" r:id="rId1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R661"/>
  <sheetViews>
    <sheetView showRowColHeaders="0" showZeros="0" zoomScale="200" zoomScaleNormal="200" workbookViewId="0">
      <pane xSplit="2" ySplit="2" topLeftCell="K370" activePane="bottomRight" state="frozen"/>
      <selection activeCell="E4" sqref="E4"/>
      <selection pane="topRight" activeCell="E4" sqref="E4"/>
      <selection pane="bottomLeft" activeCell="E4" sqref="E4"/>
      <selection pane="bottomRight" activeCell="N378" sqref="N378"/>
    </sheetView>
  </sheetViews>
  <sheetFormatPr baseColWidth="10" defaultColWidth="11.42578125" defaultRowHeight="12.75" x14ac:dyDescent="0.2"/>
  <cols>
    <col min="1" max="1" width="3.5703125" style="20" customWidth="1"/>
    <col min="2" max="2" width="23.7109375" style="16" customWidth="1"/>
    <col min="3" max="3" width="15.7109375" style="16" hidden="1" customWidth="1"/>
    <col min="4" max="4" width="12.5703125" style="17" hidden="1" customWidth="1"/>
    <col min="5" max="5" width="4.85546875" style="32" customWidth="1"/>
    <col min="6" max="8" width="4.85546875" style="33" customWidth="1"/>
    <col min="9" max="9" width="4.85546875" style="137" customWidth="1"/>
    <col min="10" max="10" width="4.85546875" style="33" customWidth="1"/>
    <col min="11" max="11" width="4.85546875" style="34" customWidth="1"/>
    <col min="12" max="12" width="6" style="133" customWidth="1"/>
    <col min="13" max="13" width="5.42578125" style="56" customWidth="1"/>
    <col min="14" max="14" width="5.42578125" style="33" customWidth="1"/>
    <col min="15" max="15" width="3.5703125" style="19" customWidth="1"/>
    <col min="16" max="17" width="5.42578125" style="19" customWidth="1"/>
    <col min="18" max="18" width="5.42578125" style="20" customWidth="1"/>
    <col min="19" max="256" width="9.140625" customWidth="1"/>
  </cols>
  <sheetData>
    <row r="1" spans="1:18" s="69" customFormat="1" x14ac:dyDescent="0.2">
      <c r="A1" s="68" t="str">
        <f>+Oversikt!A1</f>
        <v>Nr</v>
      </c>
      <c r="B1" s="69" t="str">
        <f>+Oversikt!B1</f>
        <v>Utøvere - Ring X</v>
      </c>
      <c r="C1" s="69" t="s">
        <v>1</v>
      </c>
      <c r="D1" s="70" t="s">
        <v>14</v>
      </c>
      <c r="E1" s="59" t="s">
        <v>13</v>
      </c>
      <c r="F1" s="60"/>
      <c r="G1" s="71"/>
      <c r="H1" s="71"/>
      <c r="I1" s="142"/>
      <c r="J1" s="60"/>
      <c r="K1" s="61"/>
      <c r="L1" s="120" t="s">
        <v>5</v>
      </c>
      <c r="M1" s="62"/>
      <c r="N1" s="60" t="s">
        <v>62</v>
      </c>
      <c r="O1" s="72"/>
      <c r="P1" s="72" t="s">
        <v>15</v>
      </c>
      <c r="Q1" s="72" t="s">
        <v>16</v>
      </c>
      <c r="R1" s="68" t="s">
        <v>17</v>
      </c>
    </row>
    <row r="2" spans="1:18" s="74" customFormat="1" ht="13.5" thickBot="1" x14ac:dyDescent="0.25">
      <c r="A2" s="73">
        <f>+Oversikt!A2</f>
        <v>0</v>
      </c>
      <c r="B2" s="135" t="s">
        <v>64</v>
      </c>
      <c r="D2" s="75"/>
      <c r="E2" s="63">
        <v>1</v>
      </c>
      <c r="F2" s="64">
        <v>2</v>
      </c>
      <c r="G2" s="64">
        <v>3</v>
      </c>
      <c r="H2" s="64">
        <v>4</v>
      </c>
      <c r="I2" s="64">
        <v>5</v>
      </c>
      <c r="J2" s="64">
        <v>6</v>
      </c>
      <c r="K2" s="65">
        <v>7</v>
      </c>
      <c r="L2" s="121" t="s">
        <v>11</v>
      </c>
      <c r="M2" s="66" t="s">
        <v>6</v>
      </c>
      <c r="N2" s="67" t="s">
        <v>63</v>
      </c>
      <c r="O2" s="76"/>
      <c r="P2" s="76"/>
      <c r="Q2" s="76"/>
      <c r="R2" s="73" t="s">
        <v>11</v>
      </c>
    </row>
    <row r="3" spans="1:18" ht="20.25" customHeight="1" x14ac:dyDescent="0.2">
      <c r="A3" s="21" t="str">
        <f>+Oversikt!A3</f>
        <v>Barn, Gutter cup</v>
      </c>
      <c r="B3" s="40"/>
      <c r="C3" s="40"/>
      <c r="D3" s="41"/>
      <c r="E3" s="193" t="str">
        <f>IF(O3&gt;12,IF(O3&gt;16,"8 til finalen!","6 til finalen!"),"Runden utgår, til finale!")</f>
        <v>Runden utgår, til finale!</v>
      </c>
      <c r="F3" s="194"/>
      <c r="G3" s="194"/>
      <c r="H3" s="194"/>
      <c r="I3" s="194"/>
      <c r="J3" s="43"/>
      <c r="K3" s="44"/>
      <c r="L3" s="132"/>
      <c r="M3" s="55"/>
      <c r="N3" s="43"/>
      <c r="O3" s="136">
        <f>25-COUNTBLANK(Oversikt!B4:'Oversikt'!B28)</f>
        <v>0</v>
      </c>
      <c r="P3" s="37"/>
      <c r="Q3" s="37"/>
      <c r="R3" s="37"/>
    </row>
    <row r="4" spans="1:18" x14ac:dyDescent="0.2">
      <c r="A4" s="20">
        <f>+Oversikt!A4</f>
        <v>1</v>
      </c>
      <c r="B4" s="16" t="str">
        <f>IF('1. Runde'!N4="","",Oversikt!B4)</f>
        <v/>
      </c>
      <c r="C4" s="16" t="str">
        <f>IF(Oversikt!E4="","",Oversikt!E4)</f>
        <v/>
      </c>
      <c r="D4" s="17" t="str">
        <f>IF(Oversikt!B4="","",VLOOKUP(Oversikt!#REF!,Mønster!$A$4:$B$21,2))</f>
        <v/>
      </c>
      <c r="L4" s="133">
        <f>IF(B4="",,IF(Dommere!$C$12&gt;4,ROUND(SUM(E4:K4)-P4-Q4,1)/(Dommere!$C$12-2),(SUM(E4:K4)/Dommere!$C$12)))</f>
        <v>0</v>
      </c>
      <c r="M4" s="56">
        <f t="shared" ref="M4:M28" si="0">IF(L4=0,,RANK(L4,L$4:L$28,0))</f>
        <v>0</v>
      </c>
      <c r="P4" s="19">
        <f t="shared" ref="P4:P19" si="1">MAX(E4:K4)</f>
        <v>0</v>
      </c>
      <c r="Q4" s="19">
        <f t="shared" ref="Q4:Q19" si="2">MIN(E4:K4)</f>
        <v>0</v>
      </c>
      <c r="R4" s="19">
        <f t="shared" ref="R4:R19" si="3">SUM(E4:K4)</f>
        <v>0</v>
      </c>
    </row>
    <row r="5" spans="1:18" x14ac:dyDescent="0.2">
      <c r="A5" s="20">
        <f>+Oversikt!A5</f>
        <v>2</v>
      </c>
      <c r="B5" s="16" t="str">
        <f>IF('1. Runde'!N5="","",Oversikt!B5)</f>
        <v/>
      </c>
      <c r="C5" s="16" t="str">
        <f>IF(Oversikt!E5="","",Oversikt!E5)</f>
        <v/>
      </c>
      <c r="D5" s="17" t="str">
        <f>IF(Oversikt!B5="","",VLOOKUP(Oversikt!#REF!,Mønster!$A$4:$B$21,2))</f>
        <v/>
      </c>
      <c r="L5" s="133">
        <f>IF(B5="",,IF(Dommere!$C$12&gt;4,ROUND(SUM(E5:K5)-P5-Q5,1)/(Dommere!$C$12-2),(SUM(E5:K5)/Dommere!$C$12)))</f>
        <v>0</v>
      </c>
      <c r="M5" s="56">
        <f t="shared" si="0"/>
        <v>0</v>
      </c>
      <c r="P5" s="19">
        <f t="shared" si="1"/>
        <v>0</v>
      </c>
      <c r="Q5" s="19">
        <f t="shared" si="2"/>
        <v>0</v>
      </c>
      <c r="R5" s="19">
        <f t="shared" si="3"/>
        <v>0</v>
      </c>
    </row>
    <row r="6" spans="1:18" x14ac:dyDescent="0.2">
      <c r="A6" s="20">
        <f>+Oversikt!A6</f>
        <v>3</v>
      </c>
      <c r="B6" s="16" t="str">
        <f>IF('1. Runde'!N6="","",Oversikt!B6)</f>
        <v/>
      </c>
      <c r="C6" s="16" t="str">
        <f>IF(Oversikt!E6="","",Oversikt!E6)</f>
        <v/>
      </c>
      <c r="D6" s="17" t="str">
        <f>IF(Oversikt!B6="","",VLOOKUP(Oversikt!#REF!,Mønster!$A$4:$B$21,2))</f>
        <v/>
      </c>
      <c r="L6" s="133">
        <f>IF(B6="",,IF(Dommere!$C$12&gt;4,ROUND(SUM(E6:K6)-P6-Q6,1)/(Dommere!$C$12-2),(SUM(E6:K6)/Dommere!$C$12)))</f>
        <v>0</v>
      </c>
      <c r="M6" s="56">
        <f t="shared" si="0"/>
        <v>0</v>
      </c>
      <c r="P6" s="19">
        <f t="shared" si="1"/>
        <v>0</v>
      </c>
      <c r="Q6" s="19">
        <f t="shared" si="2"/>
        <v>0</v>
      </c>
      <c r="R6" s="19">
        <f t="shared" si="3"/>
        <v>0</v>
      </c>
    </row>
    <row r="7" spans="1:18" x14ac:dyDescent="0.2">
      <c r="A7" s="20">
        <f>+Oversikt!A7</f>
        <v>4</v>
      </c>
      <c r="B7" s="16" t="str">
        <f>IF('1. Runde'!N7="","",Oversikt!B7)</f>
        <v/>
      </c>
      <c r="C7" s="16" t="str">
        <f>IF(Oversikt!E7="","",Oversikt!E7)</f>
        <v/>
      </c>
      <c r="D7" s="17" t="str">
        <f>IF(Oversikt!B7="","",VLOOKUP(Oversikt!#REF!,Mønster!$A$4:$B$21,2))</f>
        <v/>
      </c>
      <c r="L7" s="133">
        <f>IF(B7="",,IF(Dommere!$C$12&gt;4,ROUND(SUM(E7:K7)-P7-Q7,1)/(Dommere!$C$12-2),(SUM(E7:K7)/Dommere!$C$12)))</f>
        <v>0</v>
      </c>
      <c r="M7" s="56">
        <f t="shared" si="0"/>
        <v>0</v>
      </c>
      <c r="P7" s="19">
        <f t="shared" si="1"/>
        <v>0</v>
      </c>
      <c r="Q7" s="19">
        <f t="shared" si="2"/>
        <v>0</v>
      </c>
      <c r="R7" s="19">
        <f t="shared" si="3"/>
        <v>0</v>
      </c>
    </row>
    <row r="8" spans="1:18" x14ac:dyDescent="0.2">
      <c r="A8" s="20">
        <f>+Oversikt!A8</f>
        <v>5</v>
      </c>
      <c r="B8" s="16" t="str">
        <f>IF('1. Runde'!N8="","",Oversikt!B8)</f>
        <v/>
      </c>
      <c r="C8" s="16" t="str">
        <f>IF(Oversikt!E8="","",Oversikt!E8)</f>
        <v/>
      </c>
      <c r="D8" s="17" t="str">
        <f>IF(Oversikt!B8="","",VLOOKUP(Oversikt!#REF!,Mønster!$A$4:$B$21,2))</f>
        <v/>
      </c>
      <c r="L8" s="133">
        <f>IF(B8="",,IF(Dommere!$C$12&gt;4,ROUND(SUM(E8:K8)-P8-Q8,1)/(Dommere!$C$12-2),(SUM(E8:K8)/Dommere!$C$12)))</f>
        <v>0</v>
      </c>
      <c r="M8" s="56">
        <f t="shared" si="0"/>
        <v>0</v>
      </c>
      <c r="P8" s="19">
        <f t="shared" si="1"/>
        <v>0</v>
      </c>
      <c r="Q8" s="19">
        <f t="shared" si="2"/>
        <v>0</v>
      </c>
      <c r="R8" s="19">
        <f t="shared" si="3"/>
        <v>0</v>
      </c>
    </row>
    <row r="9" spans="1:18" x14ac:dyDescent="0.2">
      <c r="A9" s="20">
        <f>+Oversikt!A9</f>
        <v>6</v>
      </c>
      <c r="B9" s="16" t="str">
        <f>IF('1. Runde'!N9="","",Oversikt!B9)</f>
        <v/>
      </c>
      <c r="C9" s="16" t="str">
        <f>IF(Oversikt!E9="","",Oversikt!E9)</f>
        <v/>
      </c>
      <c r="D9" s="17" t="str">
        <f>IF(Oversikt!B9="","",VLOOKUP(Oversikt!#REF!,Mønster!$A$4:$B$21,2))</f>
        <v/>
      </c>
      <c r="L9" s="133">
        <f>IF(B9="",,IF(Dommere!$C$12&gt;4,ROUND(SUM(E9:K9)-P9-Q9,1)/(Dommere!$C$12-2),(SUM(E9:K9)/Dommere!$C$12)))</f>
        <v>0</v>
      </c>
      <c r="M9" s="56">
        <f t="shared" si="0"/>
        <v>0</v>
      </c>
      <c r="P9" s="19">
        <f t="shared" si="1"/>
        <v>0</v>
      </c>
      <c r="Q9" s="19">
        <f t="shared" si="2"/>
        <v>0</v>
      </c>
      <c r="R9" s="19">
        <f t="shared" si="3"/>
        <v>0</v>
      </c>
    </row>
    <row r="10" spans="1:18" x14ac:dyDescent="0.2">
      <c r="A10" s="20">
        <f>+Oversikt!A10</f>
        <v>7</v>
      </c>
      <c r="B10" s="16" t="str">
        <f>IF('1. Runde'!N10="","",Oversikt!B10)</f>
        <v/>
      </c>
      <c r="C10" s="16" t="str">
        <f>IF(Oversikt!E10="","",Oversikt!E10)</f>
        <v/>
      </c>
      <c r="D10" s="17" t="str">
        <f>IF(Oversikt!B10="","",VLOOKUP(Oversikt!#REF!,Mønster!$A$4:$B$21,2))</f>
        <v/>
      </c>
      <c r="L10" s="133">
        <f>IF(B10="",,IF(Dommere!$C$12&gt;4,ROUND(SUM(E10:K10)-P10-Q10,1)/(Dommere!$C$12-2),(SUM(E10:K10)/Dommere!$C$12)))</f>
        <v>0</v>
      </c>
      <c r="M10" s="56">
        <f t="shared" si="0"/>
        <v>0</v>
      </c>
      <c r="P10" s="19">
        <f t="shared" si="1"/>
        <v>0</v>
      </c>
      <c r="Q10" s="19">
        <f t="shared" si="2"/>
        <v>0</v>
      </c>
      <c r="R10" s="19">
        <f t="shared" si="3"/>
        <v>0</v>
      </c>
    </row>
    <row r="11" spans="1:18" x14ac:dyDescent="0.2">
      <c r="A11" s="20">
        <f>+Oversikt!A11</f>
        <v>8</v>
      </c>
      <c r="B11" s="16" t="str">
        <f>IF('1. Runde'!N11="","",Oversikt!B11)</f>
        <v/>
      </c>
      <c r="C11" s="16" t="str">
        <f>IF(Oversikt!E11="","",Oversikt!E11)</f>
        <v/>
      </c>
      <c r="D11" s="17" t="str">
        <f>IF(Oversikt!B11="","",VLOOKUP(Oversikt!#REF!,Mønster!$A$4:$B$21,2))</f>
        <v/>
      </c>
      <c r="L11" s="133">
        <f>IF(B11="",,IF(Dommere!$C$12&gt;4,ROUND(SUM(E11:K11)-P11-Q11,1)/(Dommere!$C$12-2),(SUM(E11:K11)/Dommere!$C$12)))</f>
        <v>0</v>
      </c>
      <c r="M11" s="56">
        <f t="shared" si="0"/>
        <v>0</v>
      </c>
      <c r="P11" s="19">
        <f t="shared" si="1"/>
        <v>0</v>
      </c>
      <c r="Q11" s="19">
        <f t="shared" si="2"/>
        <v>0</v>
      </c>
      <c r="R11" s="19">
        <f t="shared" si="3"/>
        <v>0</v>
      </c>
    </row>
    <row r="12" spans="1:18" x14ac:dyDescent="0.2">
      <c r="A12" s="20">
        <f>+Oversikt!A12</f>
        <v>9</v>
      </c>
      <c r="B12" s="16" t="str">
        <f>IF('1. Runde'!N12="","",Oversikt!B12)</f>
        <v/>
      </c>
      <c r="C12" s="16" t="str">
        <f>IF(Oversikt!E12="","",Oversikt!E12)</f>
        <v/>
      </c>
      <c r="D12" s="17" t="str">
        <f>IF(Oversikt!B12="","",VLOOKUP(Oversikt!#REF!,Mønster!$A$4:$B$21,2))</f>
        <v/>
      </c>
      <c r="L12" s="133">
        <f>IF(B12="",,IF(Dommere!$C$12&gt;4,ROUND(SUM(E12:K12)-P12-Q12,1)/(Dommere!$C$12-2),(SUM(E12:K12)/Dommere!$C$12)))</f>
        <v>0</v>
      </c>
      <c r="M12" s="56">
        <f t="shared" si="0"/>
        <v>0</v>
      </c>
      <c r="P12" s="19">
        <f t="shared" si="1"/>
        <v>0</v>
      </c>
      <c r="Q12" s="19">
        <f t="shared" si="2"/>
        <v>0</v>
      </c>
      <c r="R12" s="19">
        <f t="shared" si="3"/>
        <v>0</v>
      </c>
    </row>
    <row r="13" spans="1:18" x14ac:dyDescent="0.2">
      <c r="A13" s="20">
        <f>+Oversikt!A13</f>
        <v>10</v>
      </c>
      <c r="B13" s="16" t="str">
        <f>IF('1. Runde'!N13="","",Oversikt!B13)</f>
        <v/>
      </c>
      <c r="C13" s="16" t="str">
        <f>IF(Oversikt!E13="","",Oversikt!E13)</f>
        <v/>
      </c>
      <c r="D13" s="17" t="str">
        <f>IF(Oversikt!B13="","",VLOOKUP(Oversikt!#REF!,Mønster!$A$4:$B$21,2))</f>
        <v/>
      </c>
      <c r="L13" s="133">
        <f>IF(B13="",,IF(Dommere!$C$12&gt;4,ROUND(SUM(E13:K13)-P13-Q13,1)/(Dommere!$C$12-2),(SUM(E13:K13)/Dommere!$C$12)))</f>
        <v>0</v>
      </c>
      <c r="M13" s="56">
        <f t="shared" si="0"/>
        <v>0</v>
      </c>
      <c r="P13" s="19">
        <f t="shared" si="1"/>
        <v>0</v>
      </c>
      <c r="Q13" s="19">
        <f t="shared" si="2"/>
        <v>0</v>
      </c>
      <c r="R13" s="19">
        <f t="shared" si="3"/>
        <v>0</v>
      </c>
    </row>
    <row r="14" spans="1:18" x14ac:dyDescent="0.2">
      <c r="A14" s="20">
        <f>+Oversikt!A14</f>
        <v>11</v>
      </c>
      <c r="B14" s="16" t="str">
        <f>IF('1. Runde'!N14="","",Oversikt!B14)</f>
        <v/>
      </c>
      <c r="C14" s="16" t="str">
        <f>IF(Oversikt!E14="","",Oversikt!E14)</f>
        <v/>
      </c>
      <c r="D14" s="17" t="str">
        <f>IF(Oversikt!B14="","",VLOOKUP(Oversikt!#REF!,Mønster!$A$4:$B$21,2))</f>
        <v/>
      </c>
      <c r="L14" s="133">
        <f>IF(B14="",,IF(Dommere!$C$12&gt;4,ROUND(SUM(E14:K14)-P14-Q14,1)/(Dommere!$C$12-2),(SUM(E14:K14)/Dommere!$C$12)))</f>
        <v>0</v>
      </c>
      <c r="M14" s="56">
        <f t="shared" si="0"/>
        <v>0</v>
      </c>
      <c r="P14" s="19">
        <f t="shared" si="1"/>
        <v>0</v>
      </c>
      <c r="Q14" s="19">
        <f t="shared" si="2"/>
        <v>0</v>
      </c>
      <c r="R14" s="19">
        <f t="shared" si="3"/>
        <v>0</v>
      </c>
    </row>
    <row r="15" spans="1:18" x14ac:dyDescent="0.2">
      <c r="A15" s="20">
        <f>+Oversikt!A15</f>
        <v>12</v>
      </c>
      <c r="B15" s="16" t="str">
        <f>IF('1. Runde'!N15="","",Oversikt!B15)</f>
        <v/>
      </c>
      <c r="C15" s="16" t="str">
        <f>IF(Oversikt!E15="","",Oversikt!E15)</f>
        <v/>
      </c>
      <c r="D15" s="17" t="str">
        <f>IF(Oversikt!B15="","",VLOOKUP(Oversikt!#REF!,Mønster!$A$4:$B$21,2))</f>
        <v/>
      </c>
      <c r="L15" s="133">
        <f>IF(B15="",,IF(Dommere!$C$12&gt;4,ROUND(SUM(E15:K15)-P15-Q15,1)/(Dommere!$C$12-2),(SUM(E15:K15)/Dommere!$C$12)))</f>
        <v>0</v>
      </c>
      <c r="M15" s="56">
        <f t="shared" si="0"/>
        <v>0</v>
      </c>
      <c r="P15" s="19">
        <f t="shared" si="1"/>
        <v>0</v>
      </c>
      <c r="Q15" s="19">
        <f t="shared" si="2"/>
        <v>0</v>
      </c>
      <c r="R15" s="19">
        <f t="shared" si="3"/>
        <v>0</v>
      </c>
    </row>
    <row r="16" spans="1:18" x14ac:dyDescent="0.2">
      <c r="A16" s="20">
        <f>+Oversikt!A16</f>
        <v>13</v>
      </c>
      <c r="B16" s="16" t="str">
        <f>IF('1. Runde'!N16="","",Oversikt!B16)</f>
        <v/>
      </c>
      <c r="C16" s="16" t="str">
        <f>IF(Oversikt!E16="","",Oversikt!E16)</f>
        <v/>
      </c>
      <c r="D16" s="17" t="str">
        <f>IF(Oversikt!B16="","",VLOOKUP(Oversikt!#REF!,Mønster!$A$4:$B$21,2))</f>
        <v/>
      </c>
      <c r="L16" s="133">
        <f>IF(B16="",,IF(Dommere!$C$12&gt;4,ROUND(SUM(E16:K16)-P16-Q16,1)/(Dommere!$C$12-2),(SUM(E16:K16)/Dommere!$C$12)))</f>
        <v>0</v>
      </c>
      <c r="M16" s="56">
        <f t="shared" si="0"/>
        <v>0</v>
      </c>
      <c r="P16" s="19">
        <f t="shared" si="1"/>
        <v>0</v>
      </c>
      <c r="Q16" s="19">
        <f t="shared" si="2"/>
        <v>0</v>
      </c>
      <c r="R16" s="19">
        <f t="shared" si="3"/>
        <v>0</v>
      </c>
    </row>
    <row r="17" spans="1:18" x14ac:dyDescent="0.2">
      <c r="A17" s="20">
        <f>+Oversikt!A17</f>
        <v>14</v>
      </c>
      <c r="B17" s="16" t="str">
        <f>IF('1. Runde'!N17="","",Oversikt!B17)</f>
        <v/>
      </c>
      <c r="C17" s="16" t="str">
        <f>IF(Oversikt!E17="","",Oversikt!E17)</f>
        <v/>
      </c>
      <c r="D17" s="17" t="str">
        <f>IF(Oversikt!B17="","",VLOOKUP(Oversikt!#REF!,Mønster!$A$4:$B$21,2))</f>
        <v/>
      </c>
      <c r="L17" s="133">
        <f>IF(B17="",,IF(Dommere!$C$12&gt;4,ROUND(SUM(E17:K17)-P17-Q17,1)/(Dommere!$C$12-2),(SUM(E17:K17)/Dommere!$C$12)))</f>
        <v>0</v>
      </c>
      <c r="M17" s="56">
        <f t="shared" si="0"/>
        <v>0</v>
      </c>
      <c r="P17" s="19">
        <f t="shared" si="1"/>
        <v>0</v>
      </c>
      <c r="Q17" s="19">
        <f t="shared" si="2"/>
        <v>0</v>
      </c>
      <c r="R17" s="19">
        <f t="shared" si="3"/>
        <v>0</v>
      </c>
    </row>
    <row r="18" spans="1:18" x14ac:dyDescent="0.2">
      <c r="A18" s="20">
        <f>+Oversikt!A18</f>
        <v>15</v>
      </c>
      <c r="B18" s="16" t="str">
        <f>IF('1. Runde'!N18="","",Oversikt!B18)</f>
        <v/>
      </c>
      <c r="C18" s="16" t="str">
        <f>IF(Oversikt!E18="","",Oversikt!E18)</f>
        <v/>
      </c>
      <c r="D18" s="17" t="str">
        <f>IF(Oversikt!B18="","",VLOOKUP(Oversikt!#REF!,Mønster!$A$4:$B$21,2))</f>
        <v/>
      </c>
      <c r="L18" s="133">
        <f>IF(B18="",,IF(Dommere!$C$12&gt;4,ROUND(SUM(E18:K18)-P18-Q18,1)/(Dommere!$C$12-2),(SUM(E18:K18)/Dommere!$C$12)))</f>
        <v>0</v>
      </c>
      <c r="M18" s="56">
        <f t="shared" si="0"/>
        <v>0</v>
      </c>
      <c r="P18" s="19">
        <f t="shared" si="1"/>
        <v>0</v>
      </c>
      <c r="Q18" s="19">
        <f t="shared" si="2"/>
        <v>0</v>
      </c>
      <c r="R18" s="19">
        <f t="shared" si="3"/>
        <v>0</v>
      </c>
    </row>
    <row r="19" spans="1:18" x14ac:dyDescent="0.2">
      <c r="A19" s="20">
        <f>+Oversikt!A19</f>
        <v>16</v>
      </c>
      <c r="B19" s="16" t="str">
        <f>IF('1. Runde'!N19="","",Oversikt!B19)</f>
        <v/>
      </c>
      <c r="C19" s="16" t="str">
        <f>IF(Oversikt!E19="","",Oversikt!E19)</f>
        <v/>
      </c>
      <c r="D19" s="17" t="str">
        <f>IF(Oversikt!B19="","",VLOOKUP(Oversikt!#REF!,Mønster!$A$4:$B$21,2))</f>
        <v/>
      </c>
      <c r="L19" s="133">
        <f>IF(B19="",,IF(Dommere!$C$12&gt;4,ROUND(SUM(E19:K19)-P19-Q19,1)/(Dommere!$C$12-2),(SUM(E19:K19)/Dommere!$C$12)))</f>
        <v>0</v>
      </c>
      <c r="M19" s="56">
        <f t="shared" si="0"/>
        <v>0</v>
      </c>
      <c r="P19" s="19">
        <f t="shared" si="1"/>
        <v>0</v>
      </c>
      <c r="Q19" s="19">
        <f t="shared" si="2"/>
        <v>0</v>
      </c>
      <c r="R19" s="19">
        <f t="shared" si="3"/>
        <v>0</v>
      </c>
    </row>
    <row r="20" spans="1:18" x14ac:dyDescent="0.2">
      <c r="A20" s="20">
        <f>+Oversikt!A20</f>
        <v>17</v>
      </c>
      <c r="B20" s="16" t="str">
        <f>IF('1. Runde'!N20="","",Oversikt!B20)</f>
        <v/>
      </c>
      <c r="C20" s="16" t="str">
        <f>IF(Oversikt!E20="","",Oversikt!E20)</f>
        <v/>
      </c>
      <c r="D20" s="17" t="str">
        <f>IF(Oversikt!B20="","",VLOOKUP(Oversikt!#REF!,Mønster!$A$4:$B$21,2))</f>
        <v/>
      </c>
      <c r="L20" s="133">
        <f>IF(B20="",,IF(Dommere!$C$12&gt;4,ROUND(SUM(E20:K20)-P20-Q20,1)/(Dommere!$C$12-2),(SUM(E20:K20)/Dommere!$C$12)))</f>
        <v>0</v>
      </c>
      <c r="M20" s="56">
        <f t="shared" si="0"/>
        <v>0</v>
      </c>
      <c r="P20" s="19">
        <f t="shared" ref="P20:P35" si="4">MAX(E20:K20)</f>
        <v>0</v>
      </c>
      <c r="Q20" s="19">
        <f t="shared" ref="Q20:Q35" si="5">MIN(E20:K20)</f>
        <v>0</v>
      </c>
      <c r="R20" s="19">
        <f t="shared" ref="R20:R35" si="6">SUM(E20:K20)</f>
        <v>0</v>
      </c>
    </row>
    <row r="21" spans="1:18" x14ac:dyDescent="0.2">
      <c r="A21" s="20">
        <f>+Oversikt!A21</f>
        <v>18</v>
      </c>
      <c r="B21" s="16" t="str">
        <f>IF('1. Runde'!N21="","",Oversikt!B21)</f>
        <v/>
      </c>
      <c r="C21" s="16" t="str">
        <f>IF(Oversikt!E21="","",Oversikt!E21)</f>
        <v/>
      </c>
      <c r="D21" s="17" t="str">
        <f>IF(Oversikt!B21="","",VLOOKUP(Oversikt!#REF!,Mønster!$A$4:$B$21,2))</f>
        <v/>
      </c>
      <c r="L21" s="133">
        <f>IF(B21="",,IF(Dommere!$C$12&gt;4,ROUND(SUM(E21:K21)-P21-Q21,1)/(Dommere!$C$12-2),(SUM(E21:K21)/Dommere!$C$12)))</f>
        <v>0</v>
      </c>
      <c r="M21" s="56">
        <f t="shared" si="0"/>
        <v>0</v>
      </c>
      <c r="P21" s="19">
        <f t="shared" si="4"/>
        <v>0</v>
      </c>
      <c r="Q21" s="19">
        <f t="shared" si="5"/>
        <v>0</v>
      </c>
      <c r="R21" s="19">
        <f t="shared" si="6"/>
        <v>0</v>
      </c>
    </row>
    <row r="22" spans="1:18" x14ac:dyDescent="0.2">
      <c r="A22" s="20">
        <f>+Oversikt!A22</f>
        <v>19</v>
      </c>
      <c r="B22" s="16" t="str">
        <f>IF('1. Runde'!N22="","",Oversikt!B22)</f>
        <v/>
      </c>
      <c r="C22" s="16" t="str">
        <f>IF(Oversikt!E22="","",Oversikt!E22)</f>
        <v/>
      </c>
      <c r="D22" s="17" t="str">
        <f>IF(Oversikt!B22="","",VLOOKUP(Oversikt!#REF!,Mønster!$A$4:$B$21,2))</f>
        <v/>
      </c>
      <c r="L22" s="133">
        <f>IF(B22="",,IF(Dommere!$C$12&gt;4,ROUND(SUM(E22:K22)-P22-Q22,1)/(Dommere!$C$12-2),(SUM(E22:K22)/Dommere!$C$12)))</f>
        <v>0</v>
      </c>
      <c r="M22" s="56">
        <f t="shared" si="0"/>
        <v>0</v>
      </c>
      <c r="P22" s="19">
        <f t="shared" si="4"/>
        <v>0</v>
      </c>
      <c r="Q22" s="19">
        <f t="shared" si="5"/>
        <v>0</v>
      </c>
      <c r="R22" s="19">
        <f t="shared" si="6"/>
        <v>0</v>
      </c>
    </row>
    <row r="23" spans="1:18" x14ac:dyDescent="0.2">
      <c r="A23" s="20">
        <f>+Oversikt!A23</f>
        <v>20</v>
      </c>
      <c r="B23" s="16" t="str">
        <f>IF('1. Runde'!N23="","",Oversikt!B23)</f>
        <v/>
      </c>
      <c r="C23" s="16" t="str">
        <f>IF(Oversikt!E23="","",Oversikt!E23)</f>
        <v/>
      </c>
      <c r="D23" s="17" t="str">
        <f>IF(Oversikt!B23="","",VLOOKUP(Oversikt!#REF!,Mønster!$A$4:$B$21,2))</f>
        <v/>
      </c>
      <c r="L23" s="133">
        <f>IF(B23="",,IF(Dommere!$C$12&gt;4,ROUND(SUM(E23:K23)-P23-Q23,1)/(Dommere!$C$12-2),(SUM(E23:K23)/Dommere!$C$12)))</f>
        <v>0</v>
      </c>
      <c r="M23" s="56">
        <f t="shared" si="0"/>
        <v>0</v>
      </c>
      <c r="P23" s="19">
        <f t="shared" si="4"/>
        <v>0</v>
      </c>
      <c r="Q23" s="19">
        <f t="shared" si="5"/>
        <v>0</v>
      </c>
      <c r="R23" s="19">
        <f t="shared" si="6"/>
        <v>0</v>
      </c>
    </row>
    <row r="24" spans="1:18" x14ac:dyDescent="0.2">
      <c r="A24" s="20">
        <f>+Oversikt!A24</f>
        <v>21</v>
      </c>
      <c r="B24" s="16" t="str">
        <f>IF('1. Runde'!N24="","",Oversikt!B24)</f>
        <v/>
      </c>
      <c r="C24" s="16" t="str">
        <f>IF(Oversikt!E24="","",Oversikt!E24)</f>
        <v/>
      </c>
      <c r="D24" s="17" t="str">
        <f>IF(Oversikt!B24="","",VLOOKUP(Oversikt!#REF!,Mønster!$A$4:$B$21,2))</f>
        <v/>
      </c>
      <c r="L24" s="133">
        <f>IF(B24="",,IF(Dommere!$C$12&gt;4,ROUND(SUM(E24:K24)-P24-Q24,1)/(Dommere!$C$12-2),(SUM(E24:K24)/Dommere!$C$12)))</f>
        <v>0</v>
      </c>
      <c r="M24" s="56">
        <f t="shared" si="0"/>
        <v>0</v>
      </c>
      <c r="P24" s="19">
        <f t="shared" si="4"/>
        <v>0</v>
      </c>
      <c r="Q24" s="19">
        <f t="shared" si="5"/>
        <v>0</v>
      </c>
      <c r="R24" s="19">
        <f t="shared" si="6"/>
        <v>0</v>
      </c>
    </row>
    <row r="25" spans="1:18" x14ac:dyDescent="0.2">
      <c r="A25" s="20">
        <f>+Oversikt!A25</f>
        <v>22</v>
      </c>
      <c r="B25" s="16" t="str">
        <f>IF('1. Runde'!N25="","",Oversikt!B25)</f>
        <v/>
      </c>
      <c r="C25" s="16" t="str">
        <f>IF(Oversikt!E25="","",Oversikt!E25)</f>
        <v/>
      </c>
      <c r="D25" s="17" t="str">
        <f>IF(Oversikt!B25="","",VLOOKUP(Oversikt!#REF!,Mønster!$A$4:$B$21,2))</f>
        <v/>
      </c>
      <c r="L25" s="133">
        <f>IF(B25="",,IF(Dommere!$C$12&gt;4,ROUND(SUM(E25:K25)-P25-Q25,1)/(Dommere!$C$12-2),(SUM(E25:K25)/Dommere!$C$12)))</f>
        <v>0</v>
      </c>
      <c r="M25" s="56">
        <f t="shared" si="0"/>
        <v>0</v>
      </c>
      <c r="P25" s="19">
        <f t="shared" si="4"/>
        <v>0</v>
      </c>
      <c r="Q25" s="19">
        <f t="shared" si="5"/>
        <v>0</v>
      </c>
      <c r="R25" s="19">
        <f t="shared" si="6"/>
        <v>0</v>
      </c>
    </row>
    <row r="26" spans="1:18" x14ac:dyDescent="0.2">
      <c r="A26" s="20">
        <f>+Oversikt!A26</f>
        <v>23</v>
      </c>
      <c r="B26" s="16" t="str">
        <f>IF('1. Runde'!N26="","",Oversikt!B26)</f>
        <v/>
      </c>
      <c r="C26" s="16" t="str">
        <f>IF(Oversikt!E26="","",Oversikt!E26)</f>
        <v/>
      </c>
      <c r="D26" s="17" t="str">
        <f>IF(Oversikt!B26="","",VLOOKUP(Oversikt!#REF!,Mønster!$A$4:$B$21,2))</f>
        <v/>
      </c>
      <c r="L26" s="133">
        <f>IF(B26="",,IF(Dommere!$C$12&gt;4,ROUND(SUM(E26:K26)-P26-Q26,1)/(Dommere!$C$12-2),(SUM(E26:K26)/Dommere!$C$12)))</f>
        <v>0</v>
      </c>
      <c r="M26" s="56">
        <f t="shared" si="0"/>
        <v>0</v>
      </c>
      <c r="P26" s="19">
        <f t="shared" si="4"/>
        <v>0</v>
      </c>
      <c r="Q26" s="19">
        <f t="shared" si="5"/>
        <v>0</v>
      </c>
      <c r="R26" s="19">
        <f t="shared" si="6"/>
        <v>0</v>
      </c>
    </row>
    <row r="27" spans="1:18" x14ac:dyDescent="0.2">
      <c r="A27" s="20">
        <f>+Oversikt!A27</f>
        <v>24</v>
      </c>
      <c r="B27" s="16" t="str">
        <f>IF('1. Runde'!N27="","",Oversikt!B27)</f>
        <v/>
      </c>
      <c r="C27" s="16" t="str">
        <f>IF(Oversikt!E27="","",Oversikt!E27)</f>
        <v/>
      </c>
      <c r="D27" s="17" t="str">
        <f>IF(Oversikt!B27="","",VLOOKUP(Oversikt!#REF!,Mønster!$A$4:$B$21,2))</f>
        <v/>
      </c>
      <c r="L27" s="133">
        <f>IF(B27="",,IF(Dommere!$C$12&gt;4,ROUND(SUM(E27:K27)-P27-Q27,1)/(Dommere!$C$12-2),(SUM(E27:K27)/Dommere!$C$12)))</f>
        <v>0</v>
      </c>
      <c r="M27" s="56">
        <f t="shared" si="0"/>
        <v>0</v>
      </c>
      <c r="P27" s="19">
        <f t="shared" si="4"/>
        <v>0</v>
      </c>
      <c r="Q27" s="19">
        <f t="shared" si="5"/>
        <v>0</v>
      </c>
      <c r="R27" s="19">
        <f t="shared" si="6"/>
        <v>0</v>
      </c>
    </row>
    <row r="28" spans="1:18" x14ac:dyDescent="0.2">
      <c r="A28" s="20">
        <f>+Oversikt!A28</f>
        <v>25</v>
      </c>
      <c r="B28" s="16" t="str">
        <f>IF('1. Runde'!N28="","",Oversikt!B28)</f>
        <v/>
      </c>
      <c r="C28" s="16" t="str">
        <f>IF(Oversikt!E28="","",Oversikt!E28)</f>
        <v/>
      </c>
      <c r="D28" s="17" t="str">
        <f>IF(Oversikt!B28="","",VLOOKUP(Oversikt!#REF!,Mønster!$A$4:$B$21,2))</f>
        <v/>
      </c>
      <c r="F28" s="137"/>
      <c r="G28" s="137"/>
      <c r="H28" s="137"/>
      <c r="L28" s="133">
        <f>IF(B28="",,IF(Dommere!$C$12&gt;4,ROUND(SUM(E28:K28)-P28-Q28,1)/(Dommere!$C$12-2),(SUM(E28:K28)/Dommere!$C$12)))</f>
        <v>0</v>
      </c>
      <c r="M28" s="56">
        <f t="shared" si="0"/>
        <v>0</v>
      </c>
      <c r="P28" s="19">
        <f t="shared" si="4"/>
        <v>0</v>
      </c>
      <c r="Q28" s="19">
        <f t="shared" si="5"/>
        <v>0</v>
      </c>
      <c r="R28" s="19">
        <f t="shared" si="6"/>
        <v>0</v>
      </c>
    </row>
    <row r="29" spans="1:18" ht="21" customHeight="1" x14ac:dyDescent="0.2">
      <c r="A29" s="21" t="str">
        <f>+Oversikt!A29</f>
        <v>Barn, Jenter cup</v>
      </c>
      <c r="B29" s="40"/>
      <c r="D29" s="41"/>
      <c r="E29" s="192" t="str">
        <f>IF(O29&gt;12,IF(O29&gt;16,"8 til finalen!","6 til finalen!"),"Runden utgår, til finale!")</f>
        <v>Runden utgår, til finale!</v>
      </c>
      <c r="F29" s="191"/>
      <c r="G29" s="191"/>
      <c r="H29" s="191"/>
      <c r="I29" s="191"/>
      <c r="J29" s="43"/>
      <c r="K29" s="44"/>
      <c r="M29" s="55"/>
      <c r="N29" s="43"/>
      <c r="O29" s="136">
        <f>25-COUNTBLANK(Oversikt!B30:'Oversikt'!B54)</f>
        <v>0</v>
      </c>
      <c r="P29" s="37"/>
      <c r="Q29" s="37"/>
      <c r="R29" s="37"/>
    </row>
    <row r="30" spans="1:18" x14ac:dyDescent="0.2">
      <c r="A30" s="20">
        <f>+Oversikt!A30</f>
        <v>1</v>
      </c>
      <c r="B30" s="16" t="str">
        <f>IF('1. Runde'!N30="","",Oversikt!B30)</f>
        <v/>
      </c>
      <c r="C30" s="16" t="str">
        <f>IF(Oversikt!E30="","",Oversikt!E30)</f>
        <v/>
      </c>
      <c r="D30" s="17" t="str">
        <f>IF(Oversikt!B30="","",VLOOKUP(Oversikt!#REF!,Mønster!$A$4:$B$21,2))</f>
        <v/>
      </c>
      <c r="L30" s="133">
        <f>IF(B30="",,IF(Dommere!$C$12&gt;4,ROUND(SUM(E30:K30)-P30-Q30,1)/(Dommere!$C$12-2),(SUM(E30:K30)/Dommere!$C$12)))</f>
        <v>0</v>
      </c>
      <c r="M30" s="56">
        <f t="shared" ref="M30:M54" si="7">IF(L30=0,,RANK(L30,L$30:L$54,0))</f>
        <v>0</v>
      </c>
      <c r="N30" s="33" t="s">
        <v>57</v>
      </c>
      <c r="P30" s="19">
        <f t="shared" si="4"/>
        <v>0</v>
      </c>
      <c r="Q30" s="19">
        <f t="shared" si="5"/>
        <v>0</v>
      </c>
      <c r="R30" s="19">
        <f t="shared" si="6"/>
        <v>0</v>
      </c>
    </row>
    <row r="31" spans="1:18" x14ac:dyDescent="0.2">
      <c r="A31" s="20">
        <f>+Oversikt!A31</f>
        <v>2</v>
      </c>
      <c r="B31" s="16" t="str">
        <f>IF('1. Runde'!N31="","",Oversikt!B31)</f>
        <v/>
      </c>
      <c r="C31" s="16" t="str">
        <f>IF(Oversikt!E31="","",Oversikt!E31)</f>
        <v/>
      </c>
      <c r="D31" s="17" t="str">
        <f>IF(Oversikt!B31="","",VLOOKUP(Oversikt!#REF!,Mønster!$A$4:$B$21,2))</f>
        <v/>
      </c>
      <c r="L31" s="133">
        <f>IF(B31="",,IF(Dommere!$C$12&gt;4,ROUND(SUM(E31:K31)-P31-Q31,1)/(Dommere!$C$12-2),(SUM(E31:K31)/Dommere!$C$12)))</f>
        <v>0</v>
      </c>
      <c r="M31" s="56">
        <f t="shared" si="7"/>
        <v>0</v>
      </c>
      <c r="N31" s="33" t="s">
        <v>57</v>
      </c>
      <c r="P31" s="19">
        <f t="shared" si="4"/>
        <v>0</v>
      </c>
      <c r="Q31" s="19">
        <f t="shared" si="5"/>
        <v>0</v>
      </c>
      <c r="R31" s="19">
        <f t="shared" si="6"/>
        <v>0</v>
      </c>
    </row>
    <row r="32" spans="1:18" x14ac:dyDescent="0.2">
      <c r="A32" s="20">
        <f>+Oversikt!A32</f>
        <v>3</v>
      </c>
      <c r="B32" s="16" t="str">
        <f>IF('1. Runde'!N32="","",Oversikt!B32)</f>
        <v/>
      </c>
      <c r="C32" s="16" t="str">
        <f>IF(Oversikt!E32="","",Oversikt!E32)</f>
        <v/>
      </c>
      <c r="D32" s="17" t="str">
        <f>IF(Oversikt!B32="","",VLOOKUP(Oversikt!#REF!,Mønster!$A$4:$B$21,2))</f>
        <v/>
      </c>
      <c r="L32" s="133">
        <f>IF(B32="",,IF(Dommere!$C$12&gt;4,ROUND(SUM(E32:K32)-P32-Q32,1)/(Dommere!$C$12-2),(SUM(E32:K32)/Dommere!$C$12)))</f>
        <v>0</v>
      </c>
      <c r="M32" s="56">
        <f t="shared" si="7"/>
        <v>0</v>
      </c>
      <c r="N32" s="33" t="s">
        <v>57</v>
      </c>
      <c r="P32" s="19">
        <f t="shared" si="4"/>
        <v>0</v>
      </c>
      <c r="Q32" s="19">
        <f t="shared" si="5"/>
        <v>0</v>
      </c>
      <c r="R32" s="19">
        <f t="shared" si="6"/>
        <v>0</v>
      </c>
    </row>
    <row r="33" spans="1:18" x14ac:dyDescent="0.2">
      <c r="A33" s="20">
        <f>+Oversikt!A33</f>
        <v>4</v>
      </c>
      <c r="B33" s="16" t="str">
        <f>IF('1. Runde'!N33="","",Oversikt!B33)</f>
        <v/>
      </c>
      <c r="C33" s="16" t="str">
        <f>IF(Oversikt!E33="","",Oversikt!E33)</f>
        <v/>
      </c>
      <c r="D33" s="17" t="str">
        <f>IF(Oversikt!B33="","",VLOOKUP(Oversikt!#REF!,Mønster!$A$4:$B$21,2))</f>
        <v/>
      </c>
      <c r="L33" s="133">
        <f>IF(B33="",,IF(Dommere!$C$12&gt;4,ROUND(SUM(E33:K33)-P33-Q33,1)/(Dommere!$C$12-2),(SUM(E33:K33)/Dommere!$C$12)))</f>
        <v>0</v>
      </c>
      <c r="M33" s="56">
        <f t="shared" si="7"/>
        <v>0</v>
      </c>
      <c r="N33" s="33" t="s">
        <v>57</v>
      </c>
      <c r="P33" s="19">
        <f t="shared" si="4"/>
        <v>0</v>
      </c>
      <c r="Q33" s="19">
        <f t="shared" si="5"/>
        <v>0</v>
      </c>
      <c r="R33" s="19">
        <f t="shared" si="6"/>
        <v>0</v>
      </c>
    </row>
    <row r="34" spans="1:18" x14ac:dyDescent="0.2">
      <c r="A34" s="20">
        <f>+Oversikt!A34</f>
        <v>5</v>
      </c>
      <c r="B34" s="16" t="str">
        <f>IF('1. Runde'!N34="","",Oversikt!B34)</f>
        <v/>
      </c>
      <c r="C34" s="16" t="str">
        <f>IF(Oversikt!E34="","",Oversikt!E34)</f>
        <v/>
      </c>
      <c r="D34" s="17" t="str">
        <f>IF(Oversikt!B34="","",VLOOKUP(Oversikt!#REF!,Mønster!$A$4:$B$21,2))</f>
        <v/>
      </c>
      <c r="L34" s="133">
        <f>IF(B34="",,IF(Dommere!$C$12&gt;4,ROUND(SUM(E34:K34)-P34-Q34,1)/(Dommere!$C$12-2),(SUM(E34:K34)/Dommere!$C$12)))</f>
        <v>0</v>
      </c>
      <c r="M34" s="56">
        <f t="shared" si="7"/>
        <v>0</v>
      </c>
      <c r="N34" s="33" t="s">
        <v>57</v>
      </c>
      <c r="P34" s="19">
        <f t="shared" si="4"/>
        <v>0</v>
      </c>
      <c r="Q34" s="19">
        <f t="shared" si="5"/>
        <v>0</v>
      </c>
      <c r="R34" s="19">
        <f t="shared" si="6"/>
        <v>0</v>
      </c>
    </row>
    <row r="35" spans="1:18" x14ac:dyDescent="0.2">
      <c r="A35" s="20">
        <f>+Oversikt!A35</f>
        <v>6</v>
      </c>
      <c r="B35" s="16" t="str">
        <f>IF('1. Runde'!N35="","",Oversikt!B35)</f>
        <v/>
      </c>
      <c r="C35" s="16" t="str">
        <f>IF(Oversikt!E35="","",Oversikt!E35)</f>
        <v/>
      </c>
      <c r="D35" s="17" t="str">
        <f>IF(Oversikt!B35="","",VLOOKUP(Oversikt!#REF!,Mønster!$A$4:$B$21,2))</f>
        <v/>
      </c>
      <c r="L35" s="133">
        <f>IF(B35="",,IF(Dommere!$C$12&gt;4,ROUND(SUM(E35:K35)-P35-Q35,1)/(Dommere!$C$12-2),(SUM(E35:K35)/Dommere!$C$12)))</f>
        <v>0</v>
      </c>
      <c r="M35" s="56">
        <f t="shared" si="7"/>
        <v>0</v>
      </c>
      <c r="N35" s="33" t="s">
        <v>57</v>
      </c>
      <c r="P35" s="19">
        <f t="shared" si="4"/>
        <v>0</v>
      </c>
      <c r="Q35" s="19">
        <f t="shared" si="5"/>
        <v>0</v>
      </c>
      <c r="R35" s="19">
        <f t="shared" si="6"/>
        <v>0</v>
      </c>
    </row>
    <row r="36" spans="1:18" x14ac:dyDescent="0.2">
      <c r="A36" s="20">
        <f>+Oversikt!A36</f>
        <v>7</v>
      </c>
      <c r="B36" s="16" t="str">
        <f>IF('1. Runde'!N36="","",Oversikt!B36)</f>
        <v/>
      </c>
      <c r="C36" s="16" t="str">
        <f>IF(Oversikt!E36="","",Oversikt!E36)</f>
        <v/>
      </c>
      <c r="D36" s="17" t="str">
        <f>IF(Oversikt!B36="","",VLOOKUP(Oversikt!#REF!,Mønster!$A$4:$B$21,2))</f>
        <v/>
      </c>
      <c r="L36" s="133">
        <f>IF(B36="",,IF(Dommere!$C$12&gt;4,ROUND(SUM(E36:K36)-P36-Q36,1)/(Dommere!$C$12-2),(SUM(E36:K36)/Dommere!$C$12)))</f>
        <v>0</v>
      </c>
      <c r="M36" s="56">
        <f t="shared" si="7"/>
        <v>0</v>
      </c>
      <c r="P36" s="19">
        <f t="shared" ref="P36:P51" si="8">MAX(E36:K36)</f>
        <v>0</v>
      </c>
      <c r="Q36" s="19">
        <f t="shared" ref="Q36:Q51" si="9">MIN(E36:K36)</f>
        <v>0</v>
      </c>
      <c r="R36" s="19">
        <f t="shared" ref="R36:R51" si="10">SUM(E36:K36)</f>
        <v>0</v>
      </c>
    </row>
    <row r="37" spans="1:18" x14ac:dyDescent="0.2">
      <c r="A37" s="20">
        <f>+Oversikt!A37</f>
        <v>8</v>
      </c>
      <c r="B37" s="16" t="str">
        <f>IF('1. Runde'!N37="","",Oversikt!B37)</f>
        <v/>
      </c>
      <c r="C37" s="16" t="str">
        <f>IF(Oversikt!E37="","",Oversikt!E37)</f>
        <v/>
      </c>
      <c r="D37" s="17" t="str">
        <f>IF(Oversikt!B37="","",VLOOKUP(Oversikt!#REF!,Mønster!$A$4:$B$21,2))</f>
        <v/>
      </c>
      <c r="L37" s="133">
        <f>IF(B37="",,IF(Dommere!$C$12&gt;4,ROUND(SUM(E37:K37)-P37-Q37,1)/(Dommere!$C$12-2),(SUM(E37:K37)/Dommere!$C$12)))</f>
        <v>0</v>
      </c>
      <c r="M37" s="56">
        <f t="shared" si="7"/>
        <v>0</v>
      </c>
      <c r="P37" s="19">
        <f t="shared" si="8"/>
        <v>0</v>
      </c>
      <c r="Q37" s="19">
        <f t="shared" si="9"/>
        <v>0</v>
      </c>
      <c r="R37" s="19">
        <f t="shared" si="10"/>
        <v>0</v>
      </c>
    </row>
    <row r="38" spans="1:18" x14ac:dyDescent="0.2">
      <c r="A38" s="20">
        <f>+Oversikt!A38</f>
        <v>9</v>
      </c>
      <c r="B38" s="16" t="str">
        <f>IF('1. Runde'!N38="","",Oversikt!B38)</f>
        <v/>
      </c>
      <c r="C38" s="16" t="str">
        <f>IF(Oversikt!E38="","",Oversikt!E38)</f>
        <v/>
      </c>
      <c r="D38" s="17" t="str">
        <f>IF(Oversikt!B38="","",VLOOKUP(Oversikt!#REF!,Mønster!$A$4:$B$21,2))</f>
        <v/>
      </c>
      <c r="L38" s="133">
        <f>IF(B38="",,IF(Dommere!$C$12&gt;4,ROUND(SUM(E38:K38)-P38-Q38,1)/(Dommere!$C$12-2),(SUM(E38:K38)/Dommere!$C$12)))</f>
        <v>0</v>
      </c>
      <c r="M38" s="56">
        <f t="shared" si="7"/>
        <v>0</v>
      </c>
      <c r="P38" s="19">
        <f t="shared" si="8"/>
        <v>0</v>
      </c>
      <c r="Q38" s="19">
        <f t="shared" si="9"/>
        <v>0</v>
      </c>
      <c r="R38" s="19">
        <f t="shared" si="10"/>
        <v>0</v>
      </c>
    </row>
    <row r="39" spans="1:18" x14ac:dyDescent="0.2">
      <c r="A39" s="20">
        <f>+Oversikt!A39</f>
        <v>10</v>
      </c>
      <c r="B39" s="16" t="str">
        <f>IF('1. Runde'!N39="","",Oversikt!B39)</f>
        <v/>
      </c>
      <c r="C39" s="16" t="str">
        <f>IF(Oversikt!E39="","",Oversikt!E39)</f>
        <v/>
      </c>
      <c r="D39" s="17" t="str">
        <f>IF(Oversikt!B39="","",VLOOKUP(Oversikt!#REF!,Mønster!$A$4:$B$21,2))</f>
        <v/>
      </c>
      <c r="L39" s="133">
        <f>IF(B39="",,IF(Dommere!$C$12&gt;4,ROUND(SUM(E39:K39)-P39-Q39,1)/(Dommere!$C$12-2),(SUM(E39:K39)/Dommere!$C$12)))</f>
        <v>0</v>
      </c>
      <c r="M39" s="56">
        <f t="shared" si="7"/>
        <v>0</v>
      </c>
      <c r="P39" s="19">
        <f t="shared" si="8"/>
        <v>0</v>
      </c>
      <c r="Q39" s="19">
        <f t="shared" si="9"/>
        <v>0</v>
      </c>
      <c r="R39" s="19">
        <f t="shared" si="10"/>
        <v>0</v>
      </c>
    </row>
    <row r="40" spans="1:18" x14ac:dyDescent="0.2">
      <c r="A40" s="20">
        <f>+Oversikt!A40</f>
        <v>11</v>
      </c>
      <c r="B40" s="16" t="str">
        <f>IF('1. Runde'!N40="","",Oversikt!B40)</f>
        <v/>
      </c>
      <c r="C40" s="16" t="str">
        <f>IF(Oversikt!E40="","",Oversikt!E40)</f>
        <v/>
      </c>
      <c r="D40" s="17" t="str">
        <f>IF(Oversikt!B40="","",VLOOKUP(Oversikt!#REF!,Mønster!$A$4:$B$21,2))</f>
        <v/>
      </c>
      <c r="L40" s="133">
        <f>IF(B40="",,IF(Dommere!$C$12&gt;4,ROUND(SUM(E40:K40)-P40-Q40,1)/(Dommere!$C$12-2),(SUM(E40:K40)/Dommere!$C$12)))</f>
        <v>0</v>
      </c>
      <c r="M40" s="56">
        <f t="shared" si="7"/>
        <v>0</v>
      </c>
      <c r="P40" s="19">
        <f t="shared" si="8"/>
        <v>0</v>
      </c>
      <c r="Q40" s="19">
        <f t="shared" si="9"/>
        <v>0</v>
      </c>
      <c r="R40" s="19">
        <f t="shared" si="10"/>
        <v>0</v>
      </c>
    </row>
    <row r="41" spans="1:18" x14ac:dyDescent="0.2">
      <c r="A41" s="20">
        <f>+Oversikt!A41</f>
        <v>12</v>
      </c>
      <c r="B41" s="16" t="str">
        <f>IF('1. Runde'!N41="","",Oversikt!B41)</f>
        <v/>
      </c>
      <c r="C41" s="16" t="str">
        <f>IF(Oversikt!E41="","",Oversikt!E41)</f>
        <v/>
      </c>
      <c r="D41" s="17" t="str">
        <f>IF(Oversikt!B41="","",VLOOKUP(Oversikt!#REF!,Mønster!$A$4:$B$21,2))</f>
        <v/>
      </c>
      <c r="L41" s="133">
        <f>IF(B41="",,IF(Dommere!$C$12&gt;4,ROUND(SUM(E41:K41)-P41-Q41,1)/(Dommere!$C$12-2),(SUM(E41:K41)/Dommere!$C$12)))</f>
        <v>0</v>
      </c>
      <c r="M41" s="56">
        <f t="shared" si="7"/>
        <v>0</v>
      </c>
      <c r="P41" s="19">
        <f t="shared" si="8"/>
        <v>0</v>
      </c>
      <c r="Q41" s="19">
        <f t="shared" si="9"/>
        <v>0</v>
      </c>
      <c r="R41" s="19">
        <f t="shared" si="10"/>
        <v>0</v>
      </c>
    </row>
    <row r="42" spans="1:18" x14ac:dyDescent="0.2">
      <c r="A42" s="20">
        <f>+Oversikt!A42</f>
        <v>13</v>
      </c>
      <c r="B42" s="16" t="str">
        <f>IF('1. Runde'!N42="","",Oversikt!B42)</f>
        <v/>
      </c>
      <c r="C42" s="16" t="str">
        <f>IF(Oversikt!E42="","",Oversikt!E42)</f>
        <v/>
      </c>
      <c r="D42" s="17" t="str">
        <f>IF(Oversikt!B42="","",VLOOKUP(Oversikt!#REF!,Mønster!$A$4:$B$21,2))</f>
        <v/>
      </c>
      <c r="L42" s="133">
        <f>IF(B42="",,IF(Dommere!$C$12&gt;4,ROUND(SUM(E42:K42)-P42-Q42,1)/(Dommere!$C$12-2),(SUM(E42:K42)/Dommere!$C$12)))</f>
        <v>0</v>
      </c>
      <c r="M42" s="56">
        <f t="shared" si="7"/>
        <v>0</v>
      </c>
      <c r="P42" s="19">
        <f t="shared" si="8"/>
        <v>0</v>
      </c>
      <c r="Q42" s="19">
        <f t="shared" si="9"/>
        <v>0</v>
      </c>
      <c r="R42" s="19">
        <f t="shared" si="10"/>
        <v>0</v>
      </c>
    </row>
    <row r="43" spans="1:18" x14ac:dyDescent="0.2">
      <c r="A43" s="20">
        <f>+Oversikt!A43</f>
        <v>14</v>
      </c>
      <c r="B43" s="16" t="str">
        <f>IF('1. Runde'!N43="","",Oversikt!B43)</f>
        <v/>
      </c>
      <c r="C43" s="16" t="str">
        <f>IF(Oversikt!E43="","",Oversikt!E43)</f>
        <v/>
      </c>
      <c r="D43" s="17" t="str">
        <f>IF(Oversikt!B43="","",VLOOKUP(Oversikt!#REF!,Mønster!$A$4:$B$21,2))</f>
        <v/>
      </c>
      <c r="L43" s="133">
        <f>IF(B43="",,IF(Dommere!$C$12&gt;4,ROUND(SUM(E43:K43)-P43-Q43,1)/(Dommere!$C$12-2),(SUM(E43:K43)/Dommere!$C$12)))</f>
        <v>0</v>
      </c>
      <c r="M43" s="56">
        <f t="shared" si="7"/>
        <v>0</v>
      </c>
      <c r="P43" s="19">
        <f t="shared" si="8"/>
        <v>0</v>
      </c>
      <c r="Q43" s="19">
        <f t="shared" si="9"/>
        <v>0</v>
      </c>
      <c r="R43" s="19">
        <f t="shared" si="10"/>
        <v>0</v>
      </c>
    </row>
    <row r="44" spans="1:18" x14ac:dyDescent="0.2">
      <c r="A44" s="20">
        <f>+Oversikt!A44</f>
        <v>15</v>
      </c>
      <c r="B44" s="16" t="str">
        <f>IF('1. Runde'!N44="","",Oversikt!B44)</f>
        <v/>
      </c>
      <c r="C44" s="16" t="str">
        <f>IF(Oversikt!E44="","",Oversikt!E44)</f>
        <v/>
      </c>
      <c r="D44" s="17" t="str">
        <f>IF(Oversikt!B44="","",VLOOKUP(Oversikt!#REF!,Mønster!$A$4:$B$21,2))</f>
        <v/>
      </c>
      <c r="L44" s="133">
        <f>IF(B44="",,IF(Dommere!$C$12&gt;4,ROUND(SUM(E44:K44)-P44-Q44,1)/(Dommere!$C$12-2),(SUM(E44:K44)/Dommere!$C$12)))</f>
        <v>0</v>
      </c>
      <c r="M44" s="56">
        <f t="shared" si="7"/>
        <v>0</v>
      </c>
      <c r="P44" s="19">
        <f t="shared" si="8"/>
        <v>0</v>
      </c>
      <c r="Q44" s="19">
        <f t="shared" si="9"/>
        <v>0</v>
      </c>
      <c r="R44" s="19">
        <f t="shared" si="10"/>
        <v>0</v>
      </c>
    </row>
    <row r="45" spans="1:18" x14ac:dyDescent="0.2">
      <c r="A45" s="20">
        <f>+Oversikt!A45</f>
        <v>16</v>
      </c>
      <c r="B45" s="16" t="str">
        <f>IF('1. Runde'!N45="","",Oversikt!B45)</f>
        <v/>
      </c>
      <c r="C45" s="16" t="str">
        <f>IF(Oversikt!E45="","",Oversikt!E45)</f>
        <v/>
      </c>
      <c r="D45" s="17" t="str">
        <f>IF(Oversikt!B45="","",VLOOKUP(Oversikt!#REF!,Mønster!$A$4:$B$21,2))</f>
        <v/>
      </c>
      <c r="L45" s="133">
        <f>IF(B45="",,IF(Dommere!$C$12&gt;4,ROUND(SUM(E45:K45)-P45-Q45,1)/(Dommere!$C$12-2),(SUM(E45:K45)/Dommere!$C$12)))</f>
        <v>0</v>
      </c>
      <c r="M45" s="56">
        <f t="shared" si="7"/>
        <v>0</v>
      </c>
      <c r="P45" s="19">
        <f t="shared" si="8"/>
        <v>0</v>
      </c>
      <c r="Q45" s="19">
        <f t="shared" si="9"/>
        <v>0</v>
      </c>
      <c r="R45" s="19">
        <f t="shared" si="10"/>
        <v>0</v>
      </c>
    </row>
    <row r="46" spans="1:18" x14ac:dyDescent="0.2">
      <c r="A46" s="20">
        <f>+Oversikt!A46</f>
        <v>17</v>
      </c>
      <c r="B46" s="16" t="str">
        <f>IF('1. Runde'!N46="","",Oversikt!B46)</f>
        <v/>
      </c>
      <c r="C46" s="16" t="str">
        <f>IF(Oversikt!E46="","",Oversikt!E46)</f>
        <v/>
      </c>
      <c r="D46" s="17" t="str">
        <f>IF(Oversikt!B46="","",VLOOKUP(Oversikt!#REF!,Mønster!$A$4:$B$21,2))</f>
        <v/>
      </c>
      <c r="L46" s="133">
        <f>IF(B46="",,IF(Dommere!$C$12&gt;4,ROUND(SUM(E46:K46)-P46-Q46,1)/(Dommere!$C$12-2),(SUM(E46:K46)/Dommere!$C$12)))</f>
        <v>0</v>
      </c>
      <c r="M46" s="56">
        <f t="shared" si="7"/>
        <v>0</v>
      </c>
      <c r="P46" s="19">
        <f t="shared" si="8"/>
        <v>0</v>
      </c>
      <c r="Q46" s="19">
        <f t="shared" si="9"/>
        <v>0</v>
      </c>
      <c r="R46" s="19">
        <f t="shared" si="10"/>
        <v>0</v>
      </c>
    </row>
    <row r="47" spans="1:18" x14ac:dyDescent="0.2">
      <c r="A47" s="20">
        <f>+Oversikt!A47</f>
        <v>18</v>
      </c>
      <c r="B47" s="16" t="str">
        <f>IF('1. Runde'!N47="","",Oversikt!B47)</f>
        <v/>
      </c>
      <c r="C47" s="16" t="str">
        <f>IF(Oversikt!E47="","",Oversikt!E47)</f>
        <v/>
      </c>
      <c r="D47" s="17" t="str">
        <f>IF(Oversikt!B47="","",VLOOKUP(Oversikt!#REF!,Mønster!$A$4:$B$21,2))</f>
        <v/>
      </c>
      <c r="L47" s="133">
        <f>IF(B47="",,IF(Dommere!$C$12&gt;4,ROUND(SUM(E47:K47)-P47-Q47,1)/(Dommere!$C$12-2),(SUM(E47:K47)/Dommere!$C$12)))</f>
        <v>0</v>
      </c>
      <c r="M47" s="56">
        <f t="shared" si="7"/>
        <v>0</v>
      </c>
      <c r="P47" s="19">
        <f t="shared" si="8"/>
        <v>0</v>
      </c>
      <c r="Q47" s="19">
        <f t="shared" si="9"/>
        <v>0</v>
      </c>
      <c r="R47" s="19">
        <f t="shared" si="10"/>
        <v>0</v>
      </c>
    </row>
    <row r="48" spans="1:18" x14ac:dyDescent="0.2">
      <c r="A48" s="20">
        <f>+Oversikt!A48</f>
        <v>19</v>
      </c>
      <c r="B48" s="16" t="str">
        <f>IF('1. Runde'!N48="","",Oversikt!B48)</f>
        <v/>
      </c>
      <c r="C48" s="16" t="str">
        <f>IF(Oversikt!E48="","",Oversikt!E48)</f>
        <v/>
      </c>
      <c r="D48" s="17" t="str">
        <f>IF(Oversikt!B48="","",VLOOKUP(Oversikt!#REF!,Mønster!$A$4:$B$21,2))</f>
        <v/>
      </c>
      <c r="L48" s="133">
        <f>IF(B48="",,IF(Dommere!$C$12&gt;4,ROUND(SUM(E48:K48)-P48-Q48,1)/(Dommere!$C$12-2),(SUM(E48:K48)/Dommere!$C$12)))</f>
        <v>0</v>
      </c>
      <c r="M48" s="56">
        <f t="shared" si="7"/>
        <v>0</v>
      </c>
      <c r="P48" s="19">
        <f t="shared" si="8"/>
        <v>0</v>
      </c>
      <c r="Q48" s="19">
        <f t="shared" si="9"/>
        <v>0</v>
      </c>
      <c r="R48" s="19">
        <f t="shared" si="10"/>
        <v>0</v>
      </c>
    </row>
    <row r="49" spans="1:18" x14ac:dyDescent="0.2">
      <c r="A49" s="20">
        <f>+Oversikt!A49</f>
        <v>20</v>
      </c>
      <c r="B49" s="16" t="str">
        <f>IF('1. Runde'!N49="","",Oversikt!B49)</f>
        <v/>
      </c>
      <c r="C49" s="16" t="str">
        <f>IF(Oversikt!E49="","",Oversikt!E49)</f>
        <v/>
      </c>
      <c r="D49" s="17" t="str">
        <f>IF(Oversikt!B49="","",VLOOKUP(Oversikt!#REF!,Mønster!$A$4:$B$21,2))</f>
        <v/>
      </c>
      <c r="L49" s="133">
        <f>IF(B49="",,IF(Dommere!$C$12&gt;4,ROUND(SUM(E49:K49)-P49-Q49,1)/(Dommere!$C$12-2),(SUM(E49:K49)/Dommere!$C$12)))</f>
        <v>0</v>
      </c>
      <c r="M49" s="56">
        <f t="shared" si="7"/>
        <v>0</v>
      </c>
      <c r="P49" s="19">
        <f t="shared" si="8"/>
        <v>0</v>
      </c>
      <c r="Q49" s="19">
        <f t="shared" si="9"/>
        <v>0</v>
      </c>
      <c r="R49" s="19">
        <f t="shared" si="10"/>
        <v>0</v>
      </c>
    </row>
    <row r="50" spans="1:18" x14ac:dyDescent="0.2">
      <c r="A50" s="20">
        <f>+Oversikt!A50</f>
        <v>21</v>
      </c>
      <c r="B50" s="16" t="str">
        <f>IF('1. Runde'!N50="","",Oversikt!B50)</f>
        <v/>
      </c>
      <c r="C50" s="16" t="str">
        <f>IF(Oversikt!E50="","",Oversikt!E50)</f>
        <v/>
      </c>
      <c r="D50" s="17" t="str">
        <f>IF(Oversikt!B50="","",VLOOKUP(Oversikt!#REF!,Mønster!$A$4:$B$21,2))</f>
        <v/>
      </c>
      <c r="L50" s="133">
        <f>IF(B50="",,IF(Dommere!$C$12&gt;4,ROUND(SUM(E50:K50)-P50-Q50,1)/(Dommere!$C$12-2),(SUM(E50:K50)/Dommere!$C$12)))</f>
        <v>0</v>
      </c>
      <c r="M50" s="56">
        <f t="shared" si="7"/>
        <v>0</v>
      </c>
      <c r="P50" s="19">
        <f t="shared" si="8"/>
        <v>0</v>
      </c>
      <c r="Q50" s="19">
        <f t="shared" si="9"/>
        <v>0</v>
      </c>
      <c r="R50" s="19">
        <f t="shared" si="10"/>
        <v>0</v>
      </c>
    </row>
    <row r="51" spans="1:18" x14ac:dyDescent="0.2">
      <c r="A51" s="20">
        <f>+Oversikt!A51</f>
        <v>22</v>
      </c>
      <c r="B51" s="16" t="str">
        <f>IF('1. Runde'!N51="","",Oversikt!B51)</f>
        <v/>
      </c>
      <c r="C51" s="16" t="str">
        <f>IF(Oversikt!E51="","",Oversikt!E51)</f>
        <v/>
      </c>
      <c r="D51" s="17" t="str">
        <f>IF(Oversikt!B51="","",VLOOKUP(Oversikt!#REF!,Mønster!$A$4:$B$21,2))</f>
        <v/>
      </c>
      <c r="L51" s="133">
        <f>IF(B51="",,IF(Dommere!$C$12&gt;4,ROUND(SUM(E51:K51)-P51-Q51,1)/(Dommere!$C$12-2),(SUM(E51:K51)/Dommere!$C$12)))</f>
        <v>0</v>
      </c>
      <c r="M51" s="56">
        <f t="shared" si="7"/>
        <v>0</v>
      </c>
      <c r="P51" s="19">
        <f t="shared" si="8"/>
        <v>0</v>
      </c>
      <c r="Q51" s="19">
        <f t="shared" si="9"/>
        <v>0</v>
      </c>
      <c r="R51" s="19">
        <f t="shared" si="10"/>
        <v>0</v>
      </c>
    </row>
    <row r="52" spans="1:18" x14ac:dyDescent="0.2">
      <c r="A52" s="20">
        <f>+Oversikt!A52</f>
        <v>23</v>
      </c>
      <c r="B52" s="16" t="str">
        <f>IF('1. Runde'!N52="","",Oversikt!B52)</f>
        <v/>
      </c>
      <c r="C52" s="16" t="str">
        <f>IF(Oversikt!E52="","",Oversikt!E52)</f>
        <v/>
      </c>
      <c r="D52" s="17" t="str">
        <f>IF(Oversikt!B52="","",VLOOKUP(Oversikt!#REF!,Mønster!$A$4:$B$21,2))</f>
        <v/>
      </c>
      <c r="L52" s="133">
        <f>IF(B52="",,IF(Dommere!$C$12&gt;4,ROUND(SUM(E52:K52)-P52-Q52,1)/(Dommere!$C$12-2),(SUM(E52:K52)/Dommere!$C$12)))</f>
        <v>0</v>
      </c>
      <c r="M52" s="56">
        <f t="shared" si="7"/>
        <v>0</v>
      </c>
      <c r="P52" s="19">
        <f t="shared" ref="P52:P67" si="11">MAX(E52:K52)</f>
        <v>0</v>
      </c>
      <c r="Q52" s="19">
        <f t="shared" ref="Q52:Q67" si="12">MIN(E52:K52)</f>
        <v>0</v>
      </c>
      <c r="R52" s="19">
        <f t="shared" ref="R52:R67" si="13">SUM(E52:K52)</f>
        <v>0</v>
      </c>
    </row>
    <row r="53" spans="1:18" x14ac:dyDescent="0.2">
      <c r="A53" s="20">
        <f>+Oversikt!A53</f>
        <v>24</v>
      </c>
      <c r="B53" s="16" t="str">
        <f>IF('1. Runde'!N53="","",Oversikt!B53)</f>
        <v/>
      </c>
      <c r="C53" s="16" t="str">
        <f>IF(Oversikt!E53="","",Oversikt!E53)</f>
        <v/>
      </c>
      <c r="D53" s="17" t="str">
        <f>IF(Oversikt!B53="","",VLOOKUP(Oversikt!#REF!,Mønster!$A$4:$B$21,2))</f>
        <v/>
      </c>
      <c r="L53" s="133">
        <f>IF(B53="",,IF(Dommere!$C$12&gt;4,ROUND(SUM(E53:K53)-P53-Q53,1)/(Dommere!$C$12-2),(SUM(E53:K53)/Dommere!$C$12)))</f>
        <v>0</v>
      </c>
      <c r="M53" s="56">
        <f t="shared" si="7"/>
        <v>0</v>
      </c>
      <c r="P53" s="19">
        <f t="shared" si="11"/>
        <v>0</v>
      </c>
      <c r="Q53" s="19">
        <f t="shared" si="12"/>
        <v>0</v>
      </c>
      <c r="R53" s="19">
        <f t="shared" si="13"/>
        <v>0</v>
      </c>
    </row>
    <row r="54" spans="1:18" x14ac:dyDescent="0.2">
      <c r="A54" s="20">
        <f>+Oversikt!A54</f>
        <v>25</v>
      </c>
      <c r="B54" s="16" t="str">
        <f>IF('1. Runde'!N54="","",Oversikt!B54)</f>
        <v/>
      </c>
      <c r="C54" s="16" t="str">
        <f>IF(Oversikt!E54="","",Oversikt!E54)</f>
        <v/>
      </c>
      <c r="D54" s="17" t="str">
        <f>IF(Oversikt!B54="","",VLOOKUP(Oversikt!#REF!,Mønster!$A$4:$B$21,2))</f>
        <v/>
      </c>
      <c r="L54" s="133">
        <f>IF(B54="",,IF(Dommere!$C$12&gt;4,ROUND(SUM(E54:K54)-P54-Q54,1)/(Dommere!$C$12-2),(SUM(E54:K54)/Dommere!$C$12)))</f>
        <v>0</v>
      </c>
      <c r="M54" s="56">
        <f t="shared" si="7"/>
        <v>0</v>
      </c>
      <c r="P54" s="19">
        <f t="shared" si="11"/>
        <v>0</v>
      </c>
      <c r="Q54" s="19">
        <f t="shared" si="12"/>
        <v>0</v>
      </c>
      <c r="R54" s="19">
        <f t="shared" si="13"/>
        <v>0</v>
      </c>
    </row>
    <row r="55" spans="1:18" ht="21" customHeight="1" x14ac:dyDescent="0.2">
      <c r="A55" s="21" t="str">
        <f>+Oversikt!A55</f>
        <v>Klasse 100 - Ungdom - Jenter cup lav</v>
      </c>
      <c r="B55" s="40"/>
      <c r="D55" s="41"/>
      <c r="E55" s="192" t="str">
        <f>IF(O55&gt;12,IF(O55&gt;16,"8 til finalen!","6 til finalen!"),"Runden utgår, til finale!")</f>
        <v>Runden utgår, til finale!</v>
      </c>
      <c r="F55" s="191"/>
      <c r="G55" s="191"/>
      <c r="H55" s="191"/>
      <c r="I55" s="191"/>
      <c r="J55" s="43"/>
      <c r="K55" s="44"/>
      <c r="M55" s="55"/>
      <c r="N55" s="43"/>
      <c r="O55" s="136">
        <f>25-COUNTBLANK(Oversikt!B56:'Oversikt'!B80)</f>
        <v>8</v>
      </c>
      <c r="P55" s="37"/>
      <c r="Q55" s="37"/>
      <c r="R55" s="37"/>
    </row>
    <row r="56" spans="1:18" x14ac:dyDescent="0.2">
      <c r="A56" s="20">
        <f>+Oversikt!A56</f>
        <v>1</v>
      </c>
      <c r="B56" s="16" t="str">
        <f>IF('1. Runde'!N56="","",Oversikt!B56)</f>
        <v/>
      </c>
      <c r="C56" s="16" t="str">
        <f>IF(Oversikt!E56="","",Oversikt!E56)</f>
        <v>Hwa Rang Team Drammen</v>
      </c>
      <c r="D56" s="17" t="e">
        <f>IF(Oversikt!B56="","",VLOOKUP(Oversikt!#REF!,Mønster!$A$4:$B$21,2))</f>
        <v>#REF!</v>
      </c>
      <c r="L56" s="133">
        <f>IF(B56="",,IF(Dommere!$C$12&gt;4,ROUND(SUM(E56:K56)-P56-Q56,1)/(Dommere!$C$12-2),(SUM(E56:K56)/Dommere!$C$12)))</f>
        <v>0</v>
      </c>
      <c r="M56" s="56">
        <f t="shared" ref="M56:M80" si="14">IF(L56=0,,RANK(L56,L$56:L$80,0))</f>
        <v>0</v>
      </c>
      <c r="P56" s="19">
        <f t="shared" si="11"/>
        <v>0</v>
      </c>
      <c r="Q56" s="19">
        <f t="shared" si="12"/>
        <v>0</v>
      </c>
      <c r="R56" s="19">
        <f t="shared" si="13"/>
        <v>0</v>
      </c>
    </row>
    <row r="57" spans="1:18" x14ac:dyDescent="0.2">
      <c r="A57" s="20">
        <f>+Oversikt!A57</f>
        <v>2</v>
      </c>
      <c r="B57" s="16" t="str">
        <f>IF('1. Runde'!N57="","",Oversikt!B57)</f>
        <v xml:space="preserve">Ayla Bonsak </v>
      </c>
      <c r="C57" s="16" t="str">
        <f>IF(Oversikt!E57="","",Oversikt!E57)</f>
        <v>Hamar Taekwondo Klubb</v>
      </c>
      <c r="D57" s="17" t="e">
        <f>IF(Oversikt!B57="","",VLOOKUP(Oversikt!#REF!,Mønster!$A$4:$B$21,2))</f>
        <v>#REF!</v>
      </c>
      <c r="L57" s="133">
        <f>IF(B57="",,IF(Dommere!$C$12&gt;4,ROUND(SUM(E57:K57)-P57-Q57,1)/(Dommere!$C$12-2),(SUM(E57:K57)/Dommere!$C$12)))</f>
        <v>0</v>
      </c>
      <c r="M57" s="56">
        <f t="shared" si="14"/>
        <v>0</v>
      </c>
      <c r="N57" s="33" t="s">
        <v>57</v>
      </c>
      <c r="P57" s="19">
        <f t="shared" si="11"/>
        <v>0</v>
      </c>
      <c r="Q57" s="19">
        <f t="shared" si="12"/>
        <v>0</v>
      </c>
      <c r="R57" s="19">
        <f t="shared" si="13"/>
        <v>0</v>
      </c>
    </row>
    <row r="58" spans="1:18" x14ac:dyDescent="0.2">
      <c r="A58" s="20">
        <f>+Oversikt!A58</f>
        <v>3</v>
      </c>
      <c r="B58" s="16" t="str">
        <f>IF('1. Runde'!N58="","",Oversikt!B58)</f>
        <v xml:space="preserve">Astrid Ruud-Olsen </v>
      </c>
      <c r="C58" s="16" t="str">
        <f>IF(Oversikt!E58="","",Oversikt!E58)</f>
        <v>Hamar Taekwondo Klubb</v>
      </c>
      <c r="D58" s="17" t="e">
        <f>IF(Oversikt!B58="","",VLOOKUP(Oversikt!#REF!,Mønster!$A$4:$B$21,2))</f>
        <v>#REF!</v>
      </c>
      <c r="L58" s="133">
        <f>IF(B58="",,IF(Dommere!$C$12&gt;4,ROUND(SUM(E58:K58)-P58-Q58,1)/(Dommere!$C$12-2),(SUM(E58:K58)/Dommere!$C$12)))</f>
        <v>0</v>
      </c>
      <c r="M58" s="56">
        <f t="shared" si="14"/>
        <v>0</v>
      </c>
      <c r="N58" s="33" t="s">
        <v>57</v>
      </c>
      <c r="P58" s="19">
        <f t="shared" si="11"/>
        <v>0</v>
      </c>
      <c r="Q58" s="19">
        <f t="shared" si="12"/>
        <v>0</v>
      </c>
      <c r="R58" s="19">
        <f t="shared" si="13"/>
        <v>0</v>
      </c>
    </row>
    <row r="59" spans="1:18" x14ac:dyDescent="0.2">
      <c r="A59" s="20">
        <f>+Oversikt!A59</f>
        <v>4</v>
      </c>
      <c r="B59" s="16" t="str">
        <f>IF('1. Runde'!N59="","",Oversikt!B59)</f>
        <v xml:space="preserve"> Mille Forberg</v>
      </c>
      <c r="C59" s="16" t="str">
        <f>IF(Oversikt!E59="","",Oversikt!E59)</f>
        <v>Keum Gang Taekwondo - St.hanshaugen</v>
      </c>
      <c r="D59" s="17" t="e">
        <f>IF(Oversikt!B59="","",VLOOKUP(Oversikt!#REF!,Mønster!$A$4:$B$21,2))</f>
        <v>#REF!</v>
      </c>
      <c r="L59" s="133">
        <f>IF(B59="",,IF(Dommere!$C$12&gt;4,ROUND(SUM(E59:K59)-P59-Q59,1)/(Dommere!$C$12-2),(SUM(E59:K59)/Dommere!$C$12)))</f>
        <v>0</v>
      </c>
      <c r="M59" s="56">
        <f t="shared" si="14"/>
        <v>0</v>
      </c>
      <c r="N59" s="33" t="s">
        <v>57</v>
      </c>
      <c r="P59" s="19">
        <f t="shared" si="11"/>
        <v>0</v>
      </c>
      <c r="Q59" s="19">
        <f t="shared" si="12"/>
        <v>0</v>
      </c>
      <c r="R59" s="19">
        <f t="shared" si="13"/>
        <v>0</v>
      </c>
    </row>
    <row r="60" spans="1:18" x14ac:dyDescent="0.2">
      <c r="A60" s="20">
        <f>+Oversikt!A60</f>
        <v>5</v>
      </c>
      <c r="B60" s="16" t="str">
        <f>IF('1. Runde'!N60="","",Oversikt!B60)</f>
        <v/>
      </c>
      <c r="C60" s="16" t="str">
        <f>IF(Oversikt!E60="","",Oversikt!E60)</f>
        <v>Keum Gang Taekwondo - St.hanshaugen</v>
      </c>
      <c r="D60" s="17" t="e">
        <f>IF(Oversikt!B60="","",VLOOKUP(Oversikt!#REF!,Mønster!$A$4:$B$21,2))</f>
        <v>#REF!</v>
      </c>
      <c r="L60" s="133">
        <f>IF(B60="",,IF(Dommere!$C$12&gt;4,ROUND(SUM(E60:K60)-P60-Q60,1)/(Dommere!$C$12-2),(SUM(E60:K60)/Dommere!$C$12)))</f>
        <v>0</v>
      </c>
      <c r="M60" s="56">
        <f t="shared" si="14"/>
        <v>0</v>
      </c>
      <c r="P60" s="19">
        <f t="shared" si="11"/>
        <v>0</v>
      </c>
      <c r="Q60" s="19">
        <f t="shared" si="12"/>
        <v>0</v>
      </c>
      <c r="R60" s="19">
        <f t="shared" si="13"/>
        <v>0</v>
      </c>
    </row>
    <row r="61" spans="1:18" x14ac:dyDescent="0.2">
      <c r="A61" s="20">
        <f>+Oversikt!A61</f>
        <v>6</v>
      </c>
      <c r="B61" s="16" t="str">
        <f>IF('1. Runde'!N61="","",Oversikt!B61)</f>
        <v>Suraya Rafee</v>
      </c>
      <c r="C61" s="16" t="str">
        <f>IF(Oversikt!E61="","",Oversikt!E61)</f>
        <v>Oslo Nord Taekwondo klubb</v>
      </c>
      <c r="D61" s="17" t="e">
        <f>IF(Oversikt!B61="","",VLOOKUP(Oversikt!#REF!,Mønster!$A$4:$B$21,2))</f>
        <v>#REF!</v>
      </c>
      <c r="L61" s="133">
        <f>IF(B61="",,IF(Dommere!$C$12&gt;4,ROUND(SUM(E61:K61)-P61-Q61,1)/(Dommere!$C$12-2),(SUM(E61:K61)/Dommere!$C$12)))</f>
        <v>0</v>
      </c>
      <c r="M61" s="56">
        <f t="shared" si="14"/>
        <v>0</v>
      </c>
      <c r="N61" s="33" t="s">
        <v>57</v>
      </c>
      <c r="P61" s="19">
        <f t="shared" si="11"/>
        <v>0</v>
      </c>
      <c r="Q61" s="19">
        <f t="shared" si="12"/>
        <v>0</v>
      </c>
      <c r="R61" s="19">
        <f t="shared" si="13"/>
        <v>0</v>
      </c>
    </row>
    <row r="62" spans="1:18" x14ac:dyDescent="0.2">
      <c r="A62" s="20">
        <f>+Oversikt!A62</f>
        <v>7</v>
      </c>
      <c r="B62" s="16" t="str">
        <f>IF('1. Runde'!N62="","",Oversikt!B62)</f>
        <v xml:space="preserve">Kim Vu Thien </v>
      </c>
      <c r="C62" s="16" t="str">
        <f>IF(Oversikt!E62="","",Oversikt!E62)</f>
        <v>Oslo Nord Taekwondo klubb</v>
      </c>
      <c r="D62" s="17" t="e">
        <f>IF(Oversikt!B62="","",VLOOKUP(Oversikt!#REF!,Mønster!$A$4:$B$21,2))</f>
        <v>#REF!</v>
      </c>
      <c r="L62" s="133">
        <f>IF(B62="",,IF(Dommere!$C$12&gt;4,ROUND(SUM(E62:K62)-P62-Q62,1)/(Dommere!$C$12-2),(SUM(E62:K62)/Dommere!$C$12)))</f>
        <v>0</v>
      </c>
      <c r="M62" s="56">
        <f t="shared" si="14"/>
        <v>0</v>
      </c>
      <c r="N62" s="33" t="s">
        <v>57</v>
      </c>
      <c r="P62" s="19">
        <f t="shared" si="11"/>
        <v>0</v>
      </c>
      <c r="Q62" s="19">
        <f t="shared" si="12"/>
        <v>0</v>
      </c>
      <c r="R62" s="19">
        <f t="shared" si="13"/>
        <v>0</v>
      </c>
    </row>
    <row r="63" spans="1:18" x14ac:dyDescent="0.2">
      <c r="A63" s="20">
        <f>+Oversikt!A63</f>
        <v>8</v>
      </c>
      <c r="B63" s="16" t="str">
        <f>IF('1. Runde'!N63="","",Oversikt!B63)</f>
        <v/>
      </c>
      <c r="C63" s="16" t="str">
        <f>IF(Oversikt!E63="","",Oversikt!E63)</f>
        <v>Solør Tae Kwondoklubb</v>
      </c>
      <c r="D63" s="17" t="e">
        <f>IF(Oversikt!B63="","",VLOOKUP(Oversikt!#REF!,Mønster!$A$4:$B$21,2))</f>
        <v>#REF!</v>
      </c>
      <c r="L63" s="133">
        <f>IF(B63="",,IF(Dommere!$C$12&gt;4,ROUND(SUM(E63:K63)-P63-Q63,1)/(Dommere!$C$12-2),(SUM(E63:K63)/Dommere!$C$12)))</f>
        <v>0</v>
      </c>
      <c r="M63" s="56">
        <f t="shared" si="14"/>
        <v>0</v>
      </c>
      <c r="P63" s="19">
        <f t="shared" si="11"/>
        <v>0</v>
      </c>
      <c r="Q63" s="19">
        <f t="shared" si="12"/>
        <v>0</v>
      </c>
      <c r="R63" s="19">
        <f t="shared" si="13"/>
        <v>0</v>
      </c>
    </row>
    <row r="64" spans="1:18" x14ac:dyDescent="0.2">
      <c r="A64" s="20">
        <f>+Oversikt!A64</f>
        <v>9</v>
      </c>
      <c r="B64" s="16" t="str">
        <f>IF('1. Runde'!N64="","",Oversikt!B64)</f>
        <v/>
      </c>
      <c r="C64" s="16" t="str">
        <f>IF(Oversikt!E64="","",Oversikt!E64)</f>
        <v/>
      </c>
      <c r="D64" s="17" t="str">
        <f>IF(Oversikt!B64="","",VLOOKUP(Oversikt!#REF!,Mønster!$A$4:$B$21,2))</f>
        <v/>
      </c>
      <c r="L64" s="133">
        <f>IF(B64="",,IF(Dommere!$C$12&gt;4,ROUND(SUM(E64:K64)-P64-Q64,1)/(Dommere!$C$12-2),(SUM(E64:K64)/Dommere!$C$12)))</f>
        <v>0</v>
      </c>
      <c r="M64" s="56">
        <f t="shared" si="14"/>
        <v>0</v>
      </c>
      <c r="P64" s="19">
        <f t="shared" si="11"/>
        <v>0</v>
      </c>
      <c r="Q64" s="19">
        <f t="shared" si="12"/>
        <v>0</v>
      </c>
      <c r="R64" s="19">
        <f t="shared" si="13"/>
        <v>0</v>
      </c>
    </row>
    <row r="65" spans="1:18" x14ac:dyDescent="0.2">
      <c r="A65" s="20">
        <f>+Oversikt!A65</f>
        <v>10</v>
      </c>
      <c r="B65" s="16" t="str">
        <f>IF('1. Runde'!N65="","",Oversikt!B65)</f>
        <v/>
      </c>
      <c r="C65" s="16" t="str">
        <f>IF(Oversikt!E65="","",Oversikt!E65)</f>
        <v/>
      </c>
      <c r="D65" s="17" t="str">
        <f>IF(Oversikt!B65="","",VLOOKUP(Oversikt!#REF!,Mønster!$A$4:$B$21,2))</f>
        <v/>
      </c>
      <c r="L65" s="133">
        <f>IF(B65="",,IF(Dommere!$C$12&gt;4,ROUND(SUM(E65:K65)-P65-Q65,1)/(Dommere!$C$12-2),(SUM(E65:K65)/Dommere!$C$12)))</f>
        <v>0</v>
      </c>
      <c r="M65" s="56">
        <f t="shared" si="14"/>
        <v>0</v>
      </c>
      <c r="P65" s="19">
        <f t="shared" si="11"/>
        <v>0</v>
      </c>
      <c r="Q65" s="19">
        <f t="shared" si="12"/>
        <v>0</v>
      </c>
      <c r="R65" s="19">
        <f t="shared" si="13"/>
        <v>0</v>
      </c>
    </row>
    <row r="66" spans="1:18" x14ac:dyDescent="0.2">
      <c r="A66" s="20">
        <f>+Oversikt!A66</f>
        <v>11</v>
      </c>
      <c r="B66" s="16" t="str">
        <f>IF('1. Runde'!N66="","",Oversikt!B66)</f>
        <v/>
      </c>
      <c r="C66" s="16" t="str">
        <f>IF(Oversikt!E66="","",Oversikt!E66)</f>
        <v/>
      </c>
      <c r="D66" s="17" t="str">
        <f>IF(Oversikt!B66="","",VLOOKUP(Oversikt!#REF!,Mønster!$A$4:$B$21,2))</f>
        <v/>
      </c>
      <c r="L66" s="133">
        <f>IF(B66="",,IF(Dommere!$C$12&gt;4,ROUND(SUM(E66:K66)-P66-Q66,1)/(Dommere!$C$12-2),(SUM(E66:K66)/Dommere!$C$12)))</f>
        <v>0</v>
      </c>
      <c r="M66" s="56">
        <f t="shared" si="14"/>
        <v>0</v>
      </c>
      <c r="P66" s="19">
        <f t="shared" si="11"/>
        <v>0</v>
      </c>
      <c r="Q66" s="19">
        <f t="shared" si="12"/>
        <v>0</v>
      </c>
      <c r="R66" s="19">
        <f t="shared" si="13"/>
        <v>0</v>
      </c>
    </row>
    <row r="67" spans="1:18" x14ac:dyDescent="0.2">
      <c r="A67" s="20">
        <f>+Oversikt!A67</f>
        <v>12</v>
      </c>
      <c r="B67" s="16" t="str">
        <f>IF('1. Runde'!N67="","",Oversikt!B67)</f>
        <v/>
      </c>
      <c r="C67" s="16" t="str">
        <f>IF(Oversikt!E67="","",Oversikt!E67)</f>
        <v/>
      </c>
      <c r="D67" s="17" t="str">
        <f>IF(Oversikt!B67="","",VLOOKUP(Oversikt!#REF!,Mønster!$A$4:$B$21,2))</f>
        <v/>
      </c>
      <c r="L67" s="133">
        <f>IF(B67="",,IF(Dommere!$C$12&gt;4,ROUND(SUM(E67:K67)-P67-Q67,1)/(Dommere!$C$12-2),(SUM(E67:K67)/Dommere!$C$12)))</f>
        <v>0</v>
      </c>
      <c r="M67" s="56">
        <f t="shared" si="14"/>
        <v>0</v>
      </c>
      <c r="P67" s="19">
        <f t="shared" si="11"/>
        <v>0</v>
      </c>
      <c r="Q67" s="19">
        <f t="shared" si="12"/>
        <v>0</v>
      </c>
      <c r="R67" s="19">
        <f t="shared" si="13"/>
        <v>0</v>
      </c>
    </row>
    <row r="68" spans="1:18" x14ac:dyDescent="0.2">
      <c r="A68" s="20">
        <f>+Oversikt!A68</f>
        <v>13</v>
      </c>
      <c r="B68" s="16" t="str">
        <f>IF('1. Runde'!N68="","",Oversikt!B68)</f>
        <v/>
      </c>
      <c r="C68" s="16" t="str">
        <f>IF(Oversikt!E68="","",Oversikt!E68)</f>
        <v/>
      </c>
      <c r="D68" s="17" t="str">
        <f>IF(Oversikt!B68="","",VLOOKUP(Oversikt!#REF!,Mønster!$A$4:$B$21,2))</f>
        <v/>
      </c>
      <c r="L68" s="133">
        <f>IF(B68="",,IF(Dommere!$C$12&gt;4,ROUND(SUM(E68:K68)-P68-Q68,1)/(Dommere!$C$12-2),(SUM(E68:K68)/Dommere!$C$12)))</f>
        <v>0</v>
      </c>
      <c r="M68" s="56">
        <f t="shared" si="14"/>
        <v>0</v>
      </c>
      <c r="P68" s="19">
        <f t="shared" ref="P68:P83" si="15">MAX(E68:K68)</f>
        <v>0</v>
      </c>
      <c r="Q68" s="19">
        <f t="shared" ref="Q68:Q83" si="16">MIN(E68:K68)</f>
        <v>0</v>
      </c>
      <c r="R68" s="19">
        <f t="shared" ref="R68:R83" si="17">SUM(E68:K68)</f>
        <v>0</v>
      </c>
    </row>
    <row r="69" spans="1:18" x14ac:dyDescent="0.2">
      <c r="A69" s="20">
        <f>+Oversikt!A69</f>
        <v>14</v>
      </c>
      <c r="B69" s="16" t="str">
        <f>IF('1. Runde'!N69="","",Oversikt!B69)</f>
        <v/>
      </c>
      <c r="C69" s="16" t="str">
        <f>IF(Oversikt!E69="","",Oversikt!E69)</f>
        <v/>
      </c>
      <c r="D69" s="17" t="str">
        <f>IF(Oversikt!B69="","",VLOOKUP(Oversikt!#REF!,Mønster!$A$4:$B$21,2))</f>
        <v/>
      </c>
      <c r="L69" s="133">
        <f>IF(B69="",,IF(Dommere!$C$12&gt;4,ROUND(SUM(E69:K69)-P69-Q69,1)/(Dommere!$C$12-2),(SUM(E69:K69)/Dommere!$C$12)))</f>
        <v>0</v>
      </c>
      <c r="M69" s="56">
        <f t="shared" si="14"/>
        <v>0</v>
      </c>
      <c r="P69" s="19">
        <f t="shared" si="15"/>
        <v>0</v>
      </c>
      <c r="Q69" s="19">
        <f t="shared" si="16"/>
        <v>0</v>
      </c>
      <c r="R69" s="19">
        <f t="shared" si="17"/>
        <v>0</v>
      </c>
    </row>
    <row r="70" spans="1:18" x14ac:dyDescent="0.2">
      <c r="A70" s="20">
        <f>+Oversikt!A70</f>
        <v>15</v>
      </c>
      <c r="B70" s="16" t="str">
        <f>IF('1. Runde'!N70="","",Oversikt!B70)</f>
        <v/>
      </c>
      <c r="C70" s="16" t="str">
        <f>IF(Oversikt!E70="","",Oversikt!E70)</f>
        <v/>
      </c>
      <c r="D70" s="17" t="str">
        <f>IF(Oversikt!B70="","",VLOOKUP(Oversikt!#REF!,Mønster!$A$4:$B$21,2))</f>
        <v/>
      </c>
      <c r="L70" s="133">
        <f>IF(B70="",,IF(Dommere!$C$12&gt;4,ROUND(SUM(E70:K70)-P70-Q70,1)/(Dommere!$C$12-2),(SUM(E70:K70)/Dommere!$C$12)))</f>
        <v>0</v>
      </c>
      <c r="M70" s="56">
        <f t="shared" si="14"/>
        <v>0</v>
      </c>
      <c r="P70" s="19">
        <f t="shared" si="15"/>
        <v>0</v>
      </c>
      <c r="Q70" s="19">
        <f t="shared" si="16"/>
        <v>0</v>
      </c>
      <c r="R70" s="19">
        <f t="shared" si="17"/>
        <v>0</v>
      </c>
    </row>
    <row r="71" spans="1:18" x14ac:dyDescent="0.2">
      <c r="A71" s="20">
        <f>+Oversikt!A71</f>
        <v>16</v>
      </c>
      <c r="B71" s="16" t="str">
        <f>IF('1. Runde'!N71="","",Oversikt!B71)</f>
        <v/>
      </c>
      <c r="C71" s="16" t="str">
        <f>IF(Oversikt!E71="","",Oversikt!E71)</f>
        <v/>
      </c>
      <c r="D71" s="17" t="str">
        <f>IF(Oversikt!B71="","",VLOOKUP(Oversikt!#REF!,Mønster!$A$4:$B$21,2))</f>
        <v/>
      </c>
      <c r="L71" s="133">
        <f>IF(B71="",,IF(Dommere!$C$12&gt;4,ROUND(SUM(E71:K71)-P71-Q71,1)/(Dommere!$C$12-2),(SUM(E71:K71)/Dommere!$C$12)))</f>
        <v>0</v>
      </c>
      <c r="M71" s="56">
        <f t="shared" si="14"/>
        <v>0</v>
      </c>
      <c r="P71" s="19">
        <f t="shared" si="15"/>
        <v>0</v>
      </c>
      <c r="Q71" s="19">
        <f t="shared" si="16"/>
        <v>0</v>
      </c>
      <c r="R71" s="19">
        <f t="shared" si="17"/>
        <v>0</v>
      </c>
    </row>
    <row r="72" spans="1:18" x14ac:dyDescent="0.2">
      <c r="A72" s="20">
        <f>+Oversikt!A72</f>
        <v>17</v>
      </c>
      <c r="B72" s="16" t="str">
        <f>IF('1. Runde'!N72="","",Oversikt!B72)</f>
        <v/>
      </c>
      <c r="C72" s="16" t="str">
        <f>IF(Oversikt!E72="","",Oversikt!E72)</f>
        <v/>
      </c>
      <c r="D72" s="17" t="str">
        <f>IF(Oversikt!B72="","",VLOOKUP(Oversikt!#REF!,Mønster!$A$4:$B$21,2))</f>
        <v/>
      </c>
      <c r="L72" s="133">
        <f>IF(B72="",,IF(Dommere!$C$12&gt;4,ROUND(SUM(E72:K72)-P72-Q72,1)/(Dommere!$C$12-2),(SUM(E72:K72)/Dommere!$C$12)))</f>
        <v>0</v>
      </c>
      <c r="M72" s="56">
        <f t="shared" si="14"/>
        <v>0</v>
      </c>
      <c r="P72" s="19">
        <f t="shared" si="15"/>
        <v>0</v>
      </c>
      <c r="Q72" s="19">
        <f t="shared" si="16"/>
        <v>0</v>
      </c>
      <c r="R72" s="19">
        <f t="shared" si="17"/>
        <v>0</v>
      </c>
    </row>
    <row r="73" spans="1:18" x14ac:dyDescent="0.2">
      <c r="A73" s="20">
        <f>+Oversikt!A73</f>
        <v>18</v>
      </c>
      <c r="B73" s="16" t="str">
        <f>IF('1. Runde'!N73="","",Oversikt!B73)</f>
        <v/>
      </c>
      <c r="C73" s="16" t="str">
        <f>IF(Oversikt!E73="","",Oversikt!E73)</f>
        <v/>
      </c>
      <c r="D73" s="17" t="str">
        <f>IF(Oversikt!B73="","",VLOOKUP(Oversikt!#REF!,Mønster!$A$4:$B$21,2))</f>
        <v/>
      </c>
      <c r="L73" s="133">
        <f>IF(B73="",,IF(Dommere!$C$12&gt;4,ROUND(SUM(E73:K73)-P73-Q73,1)/(Dommere!$C$12-2),(SUM(E73:K73)/Dommere!$C$12)))</f>
        <v>0</v>
      </c>
      <c r="M73" s="56">
        <f t="shared" si="14"/>
        <v>0</v>
      </c>
      <c r="P73" s="19">
        <f t="shared" si="15"/>
        <v>0</v>
      </c>
      <c r="Q73" s="19">
        <f t="shared" si="16"/>
        <v>0</v>
      </c>
      <c r="R73" s="19">
        <f t="shared" si="17"/>
        <v>0</v>
      </c>
    </row>
    <row r="74" spans="1:18" x14ac:dyDescent="0.2">
      <c r="A74" s="20">
        <f>+Oversikt!A74</f>
        <v>19</v>
      </c>
      <c r="B74" s="16" t="str">
        <f>IF('1. Runde'!N74="","",Oversikt!B74)</f>
        <v/>
      </c>
      <c r="C74" s="16" t="str">
        <f>IF(Oversikt!E74="","",Oversikt!E74)</f>
        <v/>
      </c>
      <c r="D74" s="17" t="str">
        <f>IF(Oversikt!B74="","",VLOOKUP(Oversikt!#REF!,Mønster!$A$4:$B$21,2))</f>
        <v/>
      </c>
      <c r="L74" s="133">
        <f>IF(B74="",,IF(Dommere!$C$12&gt;4,ROUND(SUM(E74:K74)-P74-Q74,1)/(Dommere!$C$12-2),(SUM(E74:K74)/Dommere!$C$12)))</f>
        <v>0</v>
      </c>
      <c r="M74" s="56">
        <f t="shared" si="14"/>
        <v>0</v>
      </c>
      <c r="P74" s="19">
        <f t="shared" si="15"/>
        <v>0</v>
      </c>
      <c r="Q74" s="19">
        <f t="shared" si="16"/>
        <v>0</v>
      </c>
      <c r="R74" s="19">
        <f t="shared" si="17"/>
        <v>0</v>
      </c>
    </row>
    <row r="75" spans="1:18" x14ac:dyDescent="0.2">
      <c r="A75" s="20">
        <f>+Oversikt!A75</f>
        <v>20</v>
      </c>
      <c r="B75" s="16" t="str">
        <f>IF('1. Runde'!N75="","",Oversikt!B75)</f>
        <v/>
      </c>
      <c r="C75" s="16" t="str">
        <f>IF(Oversikt!E75="","",Oversikt!E75)</f>
        <v/>
      </c>
      <c r="D75" s="17" t="str">
        <f>IF(Oversikt!B75="","",VLOOKUP(Oversikt!#REF!,Mønster!$A$4:$B$21,2))</f>
        <v/>
      </c>
      <c r="L75" s="133">
        <f>IF(B75="",,IF(Dommere!$C$12&gt;4,ROUND(SUM(E75:K75)-P75-Q75,1)/(Dommere!$C$12-2),(SUM(E75:K75)/Dommere!$C$12)))</f>
        <v>0</v>
      </c>
      <c r="M75" s="56">
        <f t="shared" si="14"/>
        <v>0</v>
      </c>
      <c r="P75" s="19">
        <f t="shared" si="15"/>
        <v>0</v>
      </c>
      <c r="Q75" s="19">
        <f t="shared" si="16"/>
        <v>0</v>
      </c>
      <c r="R75" s="19">
        <f t="shared" si="17"/>
        <v>0</v>
      </c>
    </row>
    <row r="76" spans="1:18" x14ac:dyDescent="0.2">
      <c r="A76" s="20">
        <f>+Oversikt!A76</f>
        <v>21</v>
      </c>
      <c r="B76" s="16" t="str">
        <f>IF('1. Runde'!N76="","",Oversikt!B76)</f>
        <v/>
      </c>
      <c r="C76" s="16" t="str">
        <f>IF(Oversikt!E76="","",Oversikt!E76)</f>
        <v/>
      </c>
      <c r="D76" s="17" t="str">
        <f>IF(Oversikt!B76="","",VLOOKUP(Oversikt!#REF!,Mønster!$A$4:$B$21,2))</f>
        <v/>
      </c>
      <c r="L76" s="133">
        <f>IF(B76="",,IF(Dommere!$C$12&gt;4,ROUND(SUM(E76:K76)-P76-Q76,1)/(Dommere!$C$12-2),(SUM(E76:K76)/Dommere!$C$12)))</f>
        <v>0</v>
      </c>
      <c r="M76" s="56">
        <f t="shared" si="14"/>
        <v>0</v>
      </c>
      <c r="P76" s="19">
        <f t="shared" si="15"/>
        <v>0</v>
      </c>
      <c r="Q76" s="19">
        <f t="shared" si="16"/>
        <v>0</v>
      </c>
      <c r="R76" s="19">
        <f t="shared" si="17"/>
        <v>0</v>
      </c>
    </row>
    <row r="77" spans="1:18" x14ac:dyDescent="0.2">
      <c r="A77" s="20">
        <f>+Oversikt!A77</f>
        <v>22</v>
      </c>
      <c r="B77" s="16" t="str">
        <f>IF('1. Runde'!N77="","",Oversikt!B77)</f>
        <v/>
      </c>
      <c r="C77" s="16" t="str">
        <f>IF(Oversikt!E77="","",Oversikt!E77)</f>
        <v/>
      </c>
      <c r="D77" s="17" t="str">
        <f>IF(Oversikt!B77="","",VLOOKUP(Oversikt!#REF!,Mønster!$A$4:$B$21,2))</f>
        <v/>
      </c>
      <c r="L77" s="133">
        <f>IF(B77="",,IF(Dommere!$C$12&gt;4,ROUND(SUM(E77:K77)-P77-Q77,1)/(Dommere!$C$12-2),(SUM(E77:K77)/Dommere!$C$12)))</f>
        <v>0</v>
      </c>
      <c r="M77" s="56">
        <f t="shared" si="14"/>
        <v>0</v>
      </c>
      <c r="P77" s="19">
        <f t="shared" si="15"/>
        <v>0</v>
      </c>
      <c r="Q77" s="19">
        <f t="shared" si="16"/>
        <v>0</v>
      </c>
      <c r="R77" s="19">
        <f t="shared" si="17"/>
        <v>0</v>
      </c>
    </row>
    <row r="78" spans="1:18" x14ac:dyDescent="0.2">
      <c r="A78" s="20">
        <f>+Oversikt!A78</f>
        <v>23</v>
      </c>
      <c r="B78" s="16" t="str">
        <f>IF('1. Runde'!N78="","",Oversikt!B78)</f>
        <v/>
      </c>
      <c r="C78" s="16" t="str">
        <f>IF(Oversikt!E78="","",Oversikt!E78)</f>
        <v/>
      </c>
      <c r="D78" s="17" t="str">
        <f>IF(Oversikt!B78="","",VLOOKUP(Oversikt!#REF!,Mønster!$A$4:$B$21,2))</f>
        <v/>
      </c>
      <c r="L78" s="133">
        <f>IF(B78="",,IF(Dommere!$C$12&gt;4,ROUND(SUM(E78:K78)-P78-Q78,1)/(Dommere!$C$12-2),(SUM(E78:K78)/Dommere!$C$12)))</f>
        <v>0</v>
      </c>
      <c r="M78" s="56">
        <f t="shared" si="14"/>
        <v>0</v>
      </c>
      <c r="P78" s="19">
        <f t="shared" si="15"/>
        <v>0</v>
      </c>
      <c r="Q78" s="19">
        <f t="shared" si="16"/>
        <v>0</v>
      </c>
      <c r="R78" s="19">
        <f t="shared" si="17"/>
        <v>0</v>
      </c>
    </row>
    <row r="79" spans="1:18" x14ac:dyDescent="0.2">
      <c r="A79" s="20">
        <f>+Oversikt!A79</f>
        <v>24</v>
      </c>
      <c r="B79" s="16" t="str">
        <f>IF('1. Runde'!N79="","",Oversikt!B79)</f>
        <v/>
      </c>
      <c r="C79" s="16" t="str">
        <f>IF(Oversikt!E79="","",Oversikt!E79)</f>
        <v/>
      </c>
      <c r="D79" s="17" t="str">
        <f>IF(Oversikt!B79="","",VLOOKUP(Oversikt!#REF!,Mønster!$A$4:$B$21,2))</f>
        <v/>
      </c>
      <c r="L79" s="133">
        <f>IF(B79="",,IF(Dommere!$C$12&gt;4,ROUND(SUM(E79:K79)-P79-Q79,1)/(Dommere!$C$12-2),(SUM(E79:K79)/Dommere!$C$12)))</f>
        <v>0</v>
      </c>
      <c r="M79" s="56">
        <f t="shared" si="14"/>
        <v>0</v>
      </c>
      <c r="P79" s="19">
        <f t="shared" si="15"/>
        <v>0</v>
      </c>
      <c r="Q79" s="19">
        <f t="shared" si="16"/>
        <v>0</v>
      </c>
      <c r="R79" s="19">
        <f t="shared" si="17"/>
        <v>0</v>
      </c>
    </row>
    <row r="80" spans="1:18" x14ac:dyDescent="0.2">
      <c r="A80" s="20">
        <f>+Oversikt!A80</f>
        <v>25</v>
      </c>
      <c r="B80" s="16" t="str">
        <f>IF('1. Runde'!N80="","",Oversikt!B80)</f>
        <v/>
      </c>
      <c r="C80" s="16" t="str">
        <f>IF(Oversikt!E80="","",Oversikt!E80)</f>
        <v/>
      </c>
      <c r="D80" s="17" t="str">
        <f>IF(Oversikt!B80="","",VLOOKUP(Oversikt!#REF!,Mønster!$A$4:$B$21,2))</f>
        <v/>
      </c>
      <c r="L80" s="133">
        <f>IF(B80="",,IF(Dommere!$C$12&gt;4,ROUND(SUM(E80:K80)-P80-Q80,1)/(Dommere!$C$12-2),(SUM(E80:K80)/Dommere!$C$12)))</f>
        <v>0</v>
      </c>
      <c r="M80" s="56">
        <f t="shared" si="14"/>
        <v>0</v>
      </c>
      <c r="P80" s="19">
        <f t="shared" si="15"/>
        <v>0</v>
      </c>
      <c r="Q80" s="19">
        <f t="shared" si="16"/>
        <v>0</v>
      </c>
      <c r="R80" s="19">
        <f t="shared" si="17"/>
        <v>0</v>
      </c>
    </row>
    <row r="81" spans="1:18" ht="21" customHeight="1" x14ac:dyDescent="0.2">
      <c r="A81" s="21" t="str">
        <f>+Oversikt!A81</f>
        <v>Klasse 120 - Ungdom - Gutter cup lav</v>
      </c>
      <c r="B81" s="40"/>
      <c r="D81" s="41"/>
      <c r="E81" s="192" t="str">
        <f>IF(O81&gt;12,IF(O81&gt;16,"8 til finalen!","6 til finalen!"),"Runden utgår, til finale!")</f>
        <v>Runden utgår, til finale!</v>
      </c>
      <c r="F81" s="191"/>
      <c r="G81" s="191"/>
      <c r="H81" s="191"/>
      <c r="I81" s="191"/>
      <c r="J81" s="43"/>
      <c r="K81" s="44"/>
      <c r="M81" s="55"/>
      <c r="N81" s="43"/>
      <c r="O81" s="136">
        <f>25-COUNTBLANK(Oversikt!B82:'Oversikt'!B106)</f>
        <v>6</v>
      </c>
      <c r="P81" s="37"/>
      <c r="Q81" s="37"/>
      <c r="R81" s="37"/>
    </row>
    <row r="82" spans="1:18" x14ac:dyDescent="0.2">
      <c r="A82" s="20">
        <f>+Oversikt!A82</f>
        <v>1</v>
      </c>
      <c r="B82" s="16" t="str">
        <f>IF('1. Runde'!N82="","",Oversikt!B82)</f>
        <v xml:space="preserve">Thomas Monsen </v>
      </c>
      <c r="C82" s="16" t="str">
        <f>IF(Oversikt!E82="","",Oversikt!E82)</f>
        <v>Hamar Taekwondo Klubb</v>
      </c>
      <c r="D82" s="17" t="e">
        <f>IF(Oversikt!B82="","",VLOOKUP(Oversikt!#REF!,Mønster!$A$4:$B$21,2))</f>
        <v>#REF!</v>
      </c>
      <c r="L82" s="133">
        <f>IF(B82="",,IF(Dommere!$C$12&gt;4,ROUND(SUM(E82:K82)-P82-Q82,1)/(Dommere!$C$12-2),(SUM(E82:K82)/Dommere!$C$12)))</f>
        <v>0</v>
      </c>
      <c r="M82" s="56">
        <f t="shared" ref="M82:M106" si="18">IF(L82=0,,RANK(L82,L$82:L$106,0))</f>
        <v>0</v>
      </c>
      <c r="N82" s="33" t="s">
        <v>57</v>
      </c>
      <c r="P82" s="19">
        <f t="shared" si="15"/>
        <v>0</v>
      </c>
      <c r="Q82" s="19">
        <f t="shared" si="16"/>
        <v>0</v>
      </c>
      <c r="R82" s="19">
        <f t="shared" si="17"/>
        <v>0</v>
      </c>
    </row>
    <row r="83" spans="1:18" x14ac:dyDescent="0.2">
      <c r="A83" s="20">
        <f>+Oversikt!A83</f>
        <v>2</v>
      </c>
      <c r="B83" s="16" t="str">
        <f>IF('1. Runde'!N83="","",Oversikt!B83)</f>
        <v xml:space="preserve">Jørgen Eide </v>
      </c>
      <c r="C83" s="16" t="str">
        <f>IF(Oversikt!E83="","",Oversikt!E83)</f>
        <v>Keum Gang Taekwondo - St.hanshaugen</v>
      </c>
      <c r="D83" s="17" t="e">
        <f>IF(Oversikt!B83="","",VLOOKUP(Oversikt!#REF!,Mønster!$A$4:$B$21,2))</f>
        <v>#REF!</v>
      </c>
      <c r="L83" s="133">
        <f>IF(B83="",,IF(Dommere!$C$12&gt;4,ROUND(SUM(E83:K83)-P83-Q83,1)/(Dommere!$C$12-2),(SUM(E83:K83)/Dommere!$C$12)))</f>
        <v>0</v>
      </c>
      <c r="M83" s="56">
        <f t="shared" si="18"/>
        <v>0</v>
      </c>
      <c r="N83" s="33" t="s">
        <v>57</v>
      </c>
      <c r="P83" s="19">
        <f t="shared" si="15"/>
        <v>0</v>
      </c>
      <c r="Q83" s="19">
        <f t="shared" si="16"/>
        <v>0</v>
      </c>
      <c r="R83" s="19">
        <f t="shared" si="17"/>
        <v>0</v>
      </c>
    </row>
    <row r="84" spans="1:18" x14ac:dyDescent="0.2">
      <c r="A84" s="20">
        <f>+Oversikt!A84</f>
        <v>3</v>
      </c>
      <c r="B84" s="16" t="str">
        <f>IF('1. Runde'!N84="","",Oversikt!B84)</f>
        <v xml:space="preserve">Shaban Kiqina </v>
      </c>
      <c r="C84" s="16" t="str">
        <f>IF(Oversikt!E84="","",Oversikt!E84)</f>
        <v>Oslo Nord Taekwondo klubb</v>
      </c>
      <c r="D84" s="17" t="e">
        <f>IF(Oversikt!B84="","",VLOOKUP(Oversikt!#REF!,Mønster!$A$4:$B$21,2))</f>
        <v>#REF!</v>
      </c>
      <c r="L84" s="133">
        <f>IF(B84="",,IF(Dommere!$C$12&gt;4,ROUND(SUM(E84:K84)-P84-Q84,1)/(Dommere!$C$12-2),(SUM(E84:K84)/Dommere!$C$12)))</f>
        <v>0</v>
      </c>
      <c r="M84" s="56">
        <f t="shared" si="18"/>
        <v>0</v>
      </c>
      <c r="N84" s="33" t="s">
        <v>57</v>
      </c>
      <c r="P84" s="19">
        <f t="shared" ref="P84:P99" si="19">MAX(E84:K84)</f>
        <v>0</v>
      </c>
      <c r="Q84" s="19">
        <f t="shared" ref="Q84:Q99" si="20">MIN(E84:K84)</f>
        <v>0</v>
      </c>
      <c r="R84" s="19">
        <f t="shared" ref="R84:R99" si="21">SUM(E84:K84)</f>
        <v>0</v>
      </c>
    </row>
    <row r="85" spans="1:18" x14ac:dyDescent="0.2">
      <c r="A85" s="20">
        <f>+Oversikt!A85</f>
        <v>4</v>
      </c>
      <c r="B85" s="16" t="str">
        <f>IF('1. Runde'!N85="","",Oversikt!B85)</f>
        <v xml:space="preserve">Erik Tran </v>
      </c>
      <c r="C85" s="16" t="str">
        <f>IF(Oversikt!E85="","",Oversikt!E85)</f>
        <v>Oslo Nord Taekwondo klubb</v>
      </c>
      <c r="D85" s="17" t="e">
        <f>IF(Oversikt!B85="","",VLOOKUP(Oversikt!#REF!,Mønster!$A$4:$B$21,2))</f>
        <v>#REF!</v>
      </c>
      <c r="L85" s="133">
        <f>IF(B85="",,IF(Dommere!$C$12&gt;4,ROUND(SUM(E85:K85)-P85-Q85,1)/(Dommere!$C$12-2),(SUM(E85:K85)/Dommere!$C$12)))</f>
        <v>0</v>
      </c>
      <c r="M85" s="56">
        <f t="shared" si="18"/>
        <v>0</v>
      </c>
      <c r="N85" s="33" t="s">
        <v>57</v>
      </c>
      <c r="P85" s="19">
        <f t="shared" si="19"/>
        <v>0</v>
      </c>
      <c r="Q85" s="19">
        <f t="shared" si="20"/>
        <v>0</v>
      </c>
      <c r="R85" s="19">
        <f t="shared" si="21"/>
        <v>0</v>
      </c>
    </row>
    <row r="86" spans="1:18" x14ac:dyDescent="0.2">
      <c r="A86" s="20">
        <f>+Oversikt!A86</f>
        <v>5</v>
      </c>
      <c r="B86" s="16" t="str">
        <f>IF('1. Runde'!N86="","",Oversikt!B86)</f>
        <v xml:space="preserve">William Furuli Mats </v>
      </c>
      <c r="C86" s="16" t="str">
        <f>IF(Oversikt!E86="","",Oversikt!E86)</f>
        <v>Solør Tae Kwondoklubb</v>
      </c>
      <c r="D86" s="17" t="e">
        <f>IF(Oversikt!B86="","",VLOOKUP(Oversikt!#REF!,Mønster!$A$4:$B$21,2))</f>
        <v>#REF!</v>
      </c>
      <c r="L86" s="133">
        <f>IF(B86="",,IF(Dommere!$C$12&gt;4,ROUND(SUM(E86:K86)-P86-Q86,1)/(Dommere!$C$12-2),(SUM(E86:K86)/Dommere!$C$12)))</f>
        <v>0</v>
      </c>
      <c r="M86" s="56">
        <f t="shared" si="18"/>
        <v>0</v>
      </c>
      <c r="N86" s="33" t="s">
        <v>57</v>
      </c>
      <c r="P86" s="19">
        <f t="shared" si="19"/>
        <v>0</v>
      </c>
      <c r="Q86" s="19">
        <f t="shared" si="20"/>
        <v>0</v>
      </c>
      <c r="R86" s="19">
        <f t="shared" si="21"/>
        <v>0</v>
      </c>
    </row>
    <row r="87" spans="1:18" x14ac:dyDescent="0.2">
      <c r="A87" s="20">
        <f>+Oversikt!A87</f>
        <v>6</v>
      </c>
      <c r="B87" s="16" t="str">
        <f>IF('1. Runde'!N87="","",Oversikt!B87)</f>
        <v/>
      </c>
      <c r="C87" s="16" t="str">
        <f>IF(Oversikt!E87="","",Oversikt!E87)</f>
        <v>Mudo</v>
      </c>
      <c r="D87" s="17" t="e">
        <f>IF(Oversikt!B87="","",VLOOKUP(Oversikt!#REF!,Mønster!$A$4:$B$21,2))</f>
        <v>#REF!</v>
      </c>
      <c r="L87" s="133">
        <f>IF(B87="",,IF(Dommere!$C$12&gt;4,ROUND(SUM(E87:K87)-P87-Q87,1)/(Dommere!$C$12-2),(SUM(E87:K87)/Dommere!$C$12)))</f>
        <v>0</v>
      </c>
      <c r="M87" s="56">
        <f t="shared" si="18"/>
        <v>0</v>
      </c>
      <c r="P87" s="19">
        <f t="shared" si="19"/>
        <v>0</v>
      </c>
      <c r="Q87" s="19">
        <f t="shared" si="20"/>
        <v>0</v>
      </c>
      <c r="R87" s="19">
        <f t="shared" si="21"/>
        <v>0</v>
      </c>
    </row>
    <row r="88" spans="1:18" x14ac:dyDescent="0.2">
      <c r="A88" s="20">
        <f>+Oversikt!A88</f>
        <v>7</v>
      </c>
      <c r="B88" s="16" t="str">
        <f>IF('1. Runde'!N88="","",Oversikt!B88)</f>
        <v/>
      </c>
      <c r="C88" s="16" t="str">
        <f>IF(Oversikt!E88="","",Oversikt!E88)</f>
        <v/>
      </c>
      <c r="D88" s="17" t="str">
        <f>IF(Oversikt!B88="","",VLOOKUP(Oversikt!#REF!,Mønster!$A$4:$B$21,2))</f>
        <v/>
      </c>
      <c r="L88" s="133">
        <f>IF(B88="",,IF(Dommere!$C$12&gt;4,ROUND(SUM(E88:K88)-P88-Q88,1)/(Dommere!$C$12-2),(SUM(E88:K88)/Dommere!$C$12)))</f>
        <v>0</v>
      </c>
      <c r="M88" s="56">
        <f t="shared" si="18"/>
        <v>0</v>
      </c>
      <c r="P88" s="19">
        <f t="shared" si="19"/>
        <v>0</v>
      </c>
      <c r="Q88" s="19">
        <f t="shared" si="20"/>
        <v>0</v>
      </c>
      <c r="R88" s="19">
        <f t="shared" si="21"/>
        <v>0</v>
      </c>
    </row>
    <row r="89" spans="1:18" x14ac:dyDescent="0.2">
      <c r="A89" s="20">
        <f>+Oversikt!A89</f>
        <v>8</v>
      </c>
      <c r="B89" s="16" t="str">
        <f>IF('1. Runde'!N89="","",Oversikt!B89)</f>
        <v/>
      </c>
      <c r="C89" s="16" t="str">
        <f>IF(Oversikt!E89="","",Oversikt!E89)</f>
        <v/>
      </c>
      <c r="D89" s="17" t="str">
        <f>IF(Oversikt!B89="","",VLOOKUP(Oversikt!#REF!,Mønster!$A$4:$B$21,2))</f>
        <v/>
      </c>
      <c r="L89" s="133">
        <f>IF(B89="",,IF(Dommere!$C$12&gt;4,ROUND(SUM(E89:K89)-P89-Q89,1)/(Dommere!$C$12-2),(SUM(E89:K89)/Dommere!$C$12)))</f>
        <v>0</v>
      </c>
      <c r="M89" s="56">
        <f t="shared" si="18"/>
        <v>0</v>
      </c>
      <c r="P89" s="19">
        <f t="shared" si="19"/>
        <v>0</v>
      </c>
      <c r="Q89" s="19">
        <f t="shared" si="20"/>
        <v>0</v>
      </c>
      <c r="R89" s="19">
        <f t="shared" si="21"/>
        <v>0</v>
      </c>
    </row>
    <row r="90" spans="1:18" x14ac:dyDescent="0.2">
      <c r="A90" s="20">
        <f>+Oversikt!A90</f>
        <v>9</v>
      </c>
      <c r="B90" s="16" t="str">
        <f>IF('1. Runde'!N90="","",Oversikt!B90)</f>
        <v/>
      </c>
      <c r="C90" s="16" t="str">
        <f>IF(Oversikt!E90="","",Oversikt!E90)</f>
        <v/>
      </c>
      <c r="D90" s="17" t="str">
        <f>IF(Oversikt!B90="","",VLOOKUP(Oversikt!#REF!,Mønster!$A$4:$B$21,2))</f>
        <v/>
      </c>
      <c r="L90" s="133">
        <f>IF(B90="",,IF(Dommere!$C$12&gt;4,ROUND(SUM(E90:K90)-P90-Q90,1)/(Dommere!$C$12-2),(SUM(E90:K90)/Dommere!$C$12)))</f>
        <v>0</v>
      </c>
      <c r="M90" s="56">
        <f t="shared" si="18"/>
        <v>0</v>
      </c>
      <c r="P90" s="19">
        <f t="shared" si="19"/>
        <v>0</v>
      </c>
      <c r="Q90" s="19">
        <f t="shared" si="20"/>
        <v>0</v>
      </c>
      <c r="R90" s="19">
        <f t="shared" si="21"/>
        <v>0</v>
      </c>
    </row>
    <row r="91" spans="1:18" x14ac:dyDescent="0.2">
      <c r="A91" s="20">
        <f>+Oversikt!A91</f>
        <v>10</v>
      </c>
      <c r="B91" s="16" t="str">
        <f>IF('1. Runde'!N91="","",Oversikt!B91)</f>
        <v/>
      </c>
      <c r="C91" s="16" t="str">
        <f>IF(Oversikt!E91="","",Oversikt!E91)</f>
        <v/>
      </c>
      <c r="D91" s="17" t="str">
        <f>IF(Oversikt!B91="","",VLOOKUP(Oversikt!#REF!,Mønster!$A$4:$B$21,2))</f>
        <v/>
      </c>
      <c r="L91" s="133">
        <f>IF(B91="",,IF(Dommere!$C$12&gt;4,ROUND(SUM(E91:K91)-P91-Q91,1)/(Dommere!$C$12-2),(SUM(E91:K91)/Dommere!$C$12)))</f>
        <v>0</v>
      </c>
      <c r="M91" s="56">
        <f t="shared" si="18"/>
        <v>0</v>
      </c>
      <c r="P91" s="19">
        <f t="shared" si="19"/>
        <v>0</v>
      </c>
      <c r="Q91" s="19">
        <f t="shared" si="20"/>
        <v>0</v>
      </c>
      <c r="R91" s="19">
        <f t="shared" si="21"/>
        <v>0</v>
      </c>
    </row>
    <row r="92" spans="1:18" x14ac:dyDescent="0.2">
      <c r="A92" s="20">
        <f>+Oversikt!A92</f>
        <v>11</v>
      </c>
      <c r="B92" s="16" t="str">
        <f>IF('1. Runde'!N92="","",Oversikt!B92)</f>
        <v/>
      </c>
      <c r="C92" s="16" t="str">
        <f>IF(Oversikt!E92="","",Oversikt!E92)</f>
        <v/>
      </c>
      <c r="D92" s="17" t="str">
        <f>IF(Oversikt!B92="","",VLOOKUP(Oversikt!#REF!,Mønster!$A$4:$B$21,2))</f>
        <v/>
      </c>
      <c r="L92" s="133">
        <f>IF(B92="",,IF(Dommere!$C$12&gt;4,ROUND(SUM(E92:K92)-P92-Q92,1)/(Dommere!$C$12-2),(SUM(E92:K92)/Dommere!$C$12)))</f>
        <v>0</v>
      </c>
      <c r="M92" s="56">
        <f t="shared" si="18"/>
        <v>0</v>
      </c>
      <c r="P92" s="19">
        <f t="shared" si="19"/>
        <v>0</v>
      </c>
      <c r="Q92" s="19">
        <f t="shared" si="20"/>
        <v>0</v>
      </c>
      <c r="R92" s="19">
        <f t="shared" si="21"/>
        <v>0</v>
      </c>
    </row>
    <row r="93" spans="1:18" x14ac:dyDescent="0.2">
      <c r="A93" s="20">
        <f>+Oversikt!A93</f>
        <v>12</v>
      </c>
      <c r="B93" s="16" t="str">
        <f>IF('1. Runde'!N93="","",Oversikt!B93)</f>
        <v/>
      </c>
      <c r="C93" s="16" t="str">
        <f>IF(Oversikt!E93="","",Oversikt!E93)</f>
        <v/>
      </c>
      <c r="D93" s="17" t="str">
        <f>IF(Oversikt!B93="","",VLOOKUP(Oversikt!#REF!,Mønster!$A$4:$B$21,2))</f>
        <v/>
      </c>
      <c r="L93" s="133">
        <f>IF(B93="",,IF(Dommere!$C$12&gt;4,ROUND(SUM(E93:K93)-P93-Q93,1)/(Dommere!$C$12-2),(SUM(E93:K93)/Dommere!$C$12)))</f>
        <v>0</v>
      </c>
      <c r="M93" s="56">
        <f t="shared" si="18"/>
        <v>0</v>
      </c>
      <c r="P93" s="19">
        <f t="shared" si="19"/>
        <v>0</v>
      </c>
      <c r="Q93" s="19">
        <f t="shared" si="20"/>
        <v>0</v>
      </c>
      <c r="R93" s="19">
        <f t="shared" si="21"/>
        <v>0</v>
      </c>
    </row>
    <row r="94" spans="1:18" x14ac:dyDescent="0.2">
      <c r="A94" s="20">
        <f>+Oversikt!A94</f>
        <v>13</v>
      </c>
      <c r="B94" s="16" t="str">
        <f>IF('1. Runde'!N94="","",Oversikt!B94)</f>
        <v/>
      </c>
      <c r="C94" s="16" t="str">
        <f>IF(Oversikt!E94="","",Oversikt!E94)</f>
        <v/>
      </c>
      <c r="D94" s="17" t="str">
        <f>IF(Oversikt!B94="","",VLOOKUP(Oversikt!#REF!,Mønster!$A$4:$B$21,2))</f>
        <v/>
      </c>
      <c r="L94" s="133">
        <f>IF(B94="",,IF(Dommere!$C$12&gt;4,ROUND(SUM(E94:K94)-P94-Q94,1)/(Dommere!$C$12-2),(SUM(E94:K94)/Dommere!$C$12)))</f>
        <v>0</v>
      </c>
      <c r="M94" s="56">
        <f t="shared" si="18"/>
        <v>0</v>
      </c>
      <c r="P94" s="19">
        <f t="shared" si="19"/>
        <v>0</v>
      </c>
      <c r="Q94" s="19">
        <f t="shared" si="20"/>
        <v>0</v>
      </c>
      <c r="R94" s="19">
        <f t="shared" si="21"/>
        <v>0</v>
      </c>
    </row>
    <row r="95" spans="1:18" x14ac:dyDescent="0.2">
      <c r="A95" s="20">
        <f>+Oversikt!A95</f>
        <v>14</v>
      </c>
      <c r="B95" s="16" t="str">
        <f>IF('1. Runde'!N95="","",Oversikt!B95)</f>
        <v/>
      </c>
      <c r="C95" s="16" t="str">
        <f>IF(Oversikt!E95="","",Oversikt!E95)</f>
        <v/>
      </c>
      <c r="D95" s="17" t="str">
        <f>IF(Oversikt!B95="","",VLOOKUP(Oversikt!#REF!,Mønster!$A$4:$B$21,2))</f>
        <v/>
      </c>
      <c r="L95" s="133">
        <f>IF(B95="",,IF(Dommere!$C$12&gt;4,ROUND(SUM(E95:K95)-P95-Q95,1)/(Dommere!$C$12-2),(SUM(E95:K95)/Dommere!$C$12)))</f>
        <v>0</v>
      </c>
      <c r="M95" s="56">
        <f t="shared" si="18"/>
        <v>0</v>
      </c>
      <c r="P95" s="19">
        <f t="shared" si="19"/>
        <v>0</v>
      </c>
      <c r="Q95" s="19">
        <f t="shared" si="20"/>
        <v>0</v>
      </c>
      <c r="R95" s="19">
        <f t="shared" si="21"/>
        <v>0</v>
      </c>
    </row>
    <row r="96" spans="1:18" x14ac:dyDescent="0.2">
      <c r="A96" s="20">
        <f>+Oversikt!A96</f>
        <v>15</v>
      </c>
      <c r="B96" s="16" t="str">
        <f>IF('1. Runde'!N96="","",Oversikt!B96)</f>
        <v/>
      </c>
      <c r="C96" s="16" t="str">
        <f>IF(Oversikt!E96="","",Oversikt!E96)</f>
        <v/>
      </c>
      <c r="D96" s="17" t="str">
        <f>IF(Oversikt!B96="","",VLOOKUP(Oversikt!#REF!,Mønster!$A$4:$B$21,2))</f>
        <v/>
      </c>
      <c r="L96" s="133">
        <f>IF(B96="",,IF(Dommere!$C$12&gt;4,ROUND(SUM(E96:K96)-P96-Q96,1)/(Dommere!$C$12-2),(SUM(E96:K96)/Dommere!$C$12)))</f>
        <v>0</v>
      </c>
      <c r="M96" s="56">
        <f t="shared" si="18"/>
        <v>0</v>
      </c>
      <c r="P96" s="19">
        <f t="shared" si="19"/>
        <v>0</v>
      </c>
      <c r="Q96" s="19">
        <f t="shared" si="20"/>
        <v>0</v>
      </c>
      <c r="R96" s="19">
        <f t="shared" si="21"/>
        <v>0</v>
      </c>
    </row>
    <row r="97" spans="1:18" x14ac:dyDescent="0.2">
      <c r="A97" s="20">
        <f>+Oversikt!A97</f>
        <v>16</v>
      </c>
      <c r="B97" s="16" t="str">
        <f>IF('1. Runde'!N97="","",Oversikt!B97)</f>
        <v/>
      </c>
      <c r="C97" s="16" t="str">
        <f>IF(Oversikt!E97="","",Oversikt!E97)</f>
        <v/>
      </c>
      <c r="D97" s="17" t="str">
        <f>IF(Oversikt!B97="","",VLOOKUP(Oversikt!#REF!,Mønster!$A$4:$B$21,2))</f>
        <v/>
      </c>
      <c r="L97" s="133">
        <f>IF(B97="",,IF(Dommere!$C$12&gt;4,ROUND(SUM(E97:K97)-P97-Q97,1)/(Dommere!$C$12-2),(SUM(E97:K97)/Dommere!$C$12)))</f>
        <v>0</v>
      </c>
      <c r="M97" s="56">
        <f t="shared" si="18"/>
        <v>0</v>
      </c>
      <c r="P97" s="19">
        <f t="shared" si="19"/>
        <v>0</v>
      </c>
      <c r="Q97" s="19">
        <f t="shared" si="20"/>
        <v>0</v>
      </c>
      <c r="R97" s="19">
        <f t="shared" si="21"/>
        <v>0</v>
      </c>
    </row>
    <row r="98" spans="1:18" x14ac:dyDescent="0.2">
      <c r="A98" s="20">
        <f>+Oversikt!A98</f>
        <v>17</v>
      </c>
      <c r="B98" s="16" t="str">
        <f>IF('1. Runde'!N98="","",Oversikt!B98)</f>
        <v/>
      </c>
      <c r="C98" s="16" t="str">
        <f>IF(Oversikt!E98="","",Oversikt!E98)</f>
        <v/>
      </c>
      <c r="D98" s="17" t="str">
        <f>IF(Oversikt!B98="","",VLOOKUP(Oversikt!#REF!,Mønster!$A$4:$B$21,2))</f>
        <v/>
      </c>
      <c r="L98" s="133">
        <f>IF(B98="",,IF(Dommere!$C$12&gt;4,ROUND(SUM(E98:K98)-P98-Q98,1)/(Dommere!$C$12-2),(SUM(E98:K98)/Dommere!$C$12)))</f>
        <v>0</v>
      </c>
      <c r="M98" s="56">
        <f t="shared" si="18"/>
        <v>0</v>
      </c>
      <c r="P98" s="19">
        <f t="shared" si="19"/>
        <v>0</v>
      </c>
      <c r="Q98" s="19">
        <f t="shared" si="20"/>
        <v>0</v>
      </c>
      <c r="R98" s="19">
        <f t="shared" si="21"/>
        <v>0</v>
      </c>
    </row>
    <row r="99" spans="1:18" x14ac:dyDescent="0.2">
      <c r="A99" s="20">
        <f>+Oversikt!A99</f>
        <v>18</v>
      </c>
      <c r="B99" s="16" t="str">
        <f>IF('1. Runde'!N99="","",Oversikt!B99)</f>
        <v/>
      </c>
      <c r="C99" s="16" t="str">
        <f>IF(Oversikt!E99="","",Oversikt!E99)</f>
        <v/>
      </c>
      <c r="D99" s="17" t="str">
        <f>IF(Oversikt!B99="","",VLOOKUP(Oversikt!#REF!,Mønster!$A$4:$B$21,2))</f>
        <v/>
      </c>
      <c r="L99" s="133">
        <f>IF(B99="",,IF(Dommere!$C$12&gt;4,ROUND(SUM(E99:K99)-P99-Q99,1)/(Dommere!$C$12-2),(SUM(E99:K99)/Dommere!$C$12)))</f>
        <v>0</v>
      </c>
      <c r="M99" s="56">
        <f t="shared" si="18"/>
        <v>0</v>
      </c>
      <c r="P99" s="19">
        <f t="shared" si="19"/>
        <v>0</v>
      </c>
      <c r="Q99" s="19">
        <f t="shared" si="20"/>
        <v>0</v>
      </c>
      <c r="R99" s="19">
        <f t="shared" si="21"/>
        <v>0</v>
      </c>
    </row>
    <row r="100" spans="1:18" x14ac:dyDescent="0.2">
      <c r="A100" s="20">
        <f>+Oversikt!A100</f>
        <v>19</v>
      </c>
      <c r="B100" s="16" t="str">
        <f>IF('1. Runde'!N100="","",Oversikt!B100)</f>
        <v/>
      </c>
      <c r="C100" s="16" t="str">
        <f>IF(Oversikt!E100="","",Oversikt!E100)</f>
        <v/>
      </c>
      <c r="D100" s="17" t="str">
        <f>IF(Oversikt!B100="","",VLOOKUP(Oversikt!#REF!,Mønster!$A$4:$B$21,2))</f>
        <v/>
      </c>
      <c r="L100" s="133">
        <f>IF(B100="",,IF(Dommere!$C$12&gt;4,ROUND(SUM(E100:K100)-P100-Q100,1)/(Dommere!$C$12-2),(SUM(E100:K100)/Dommere!$C$12)))</f>
        <v>0</v>
      </c>
      <c r="M100" s="56">
        <f t="shared" si="18"/>
        <v>0</v>
      </c>
      <c r="P100" s="19">
        <f t="shared" ref="P100:P106" si="22">MAX(E100:K100)</f>
        <v>0</v>
      </c>
      <c r="Q100" s="19">
        <f t="shared" ref="Q100:Q106" si="23">MIN(E100:K100)</f>
        <v>0</v>
      </c>
      <c r="R100" s="19">
        <f t="shared" ref="R100:R106" si="24">SUM(E100:K100)</f>
        <v>0</v>
      </c>
    </row>
    <row r="101" spans="1:18" x14ac:dyDescent="0.2">
      <c r="A101" s="20">
        <f>+Oversikt!A101</f>
        <v>20</v>
      </c>
      <c r="B101" s="16" t="str">
        <f>IF('1. Runde'!N101="","",Oversikt!B101)</f>
        <v/>
      </c>
      <c r="C101" s="16" t="str">
        <f>IF(Oversikt!E101="","",Oversikt!E101)</f>
        <v/>
      </c>
      <c r="D101" s="17" t="str">
        <f>IF(Oversikt!B101="","",VLOOKUP(Oversikt!#REF!,Mønster!$A$4:$B$21,2))</f>
        <v/>
      </c>
      <c r="L101" s="133">
        <f>IF(B101="",,IF(Dommere!$C$12&gt;4,ROUND(SUM(E101:K101)-P101-Q101,1)/(Dommere!$C$12-2),(SUM(E101:K101)/Dommere!$C$12)))</f>
        <v>0</v>
      </c>
      <c r="M101" s="56">
        <f t="shared" si="18"/>
        <v>0</v>
      </c>
      <c r="P101" s="19">
        <f t="shared" si="22"/>
        <v>0</v>
      </c>
      <c r="Q101" s="19">
        <f t="shared" si="23"/>
        <v>0</v>
      </c>
      <c r="R101" s="19">
        <f t="shared" si="24"/>
        <v>0</v>
      </c>
    </row>
    <row r="102" spans="1:18" x14ac:dyDescent="0.2">
      <c r="A102" s="20">
        <f>+Oversikt!A102</f>
        <v>21</v>
      </c>
      <c r="B102" s="16" t="str">
        <f>IF('1. Runde'!N102="","",Oversikt!B102)</f>
        <v/>
      </c>
      <c r="C102" s="16" t="str">
        <f>IF(Oversikt!E102="","",Oversikt!E102)</f>
        <v/>
      </c>
      <c r="D102" s="17" t="str">
        <f>IF(Oversikt!B102="","",VLOOKUP(Oversikt!#REF!,Mønster!$A$4:$B$21,2))</f>
        <v/>
      </c>
      <c r="L102" s="133">
        <f>IF(B102="",,IF(Dommere!$C$12&gt;4,ROUND(SUM(E102:K102)-P102-Q102,1)/(Dommere!$C$12-2),(SUM(E102:K102)/Dommere!$C$12)))</f>
        <v>0</v>
      </c>
      <c r="M102" s="56">
        <f t="shared" si="18"/>
        <v>0</v>
      </c>
      <c r="P102" s="19">
        <f t="shared" si="22"/>
        <v>0</v>
      </c>
      <c r="Q102" s="19">
        <f t="shared" si="23"/>
        <v>0</v>
      </c>
      <c r="R102" s="19">
        <f t="shared" si="24"/>
        <v>0</v>
      </c>
    </row>
    <row r="103" spans="1:18" x14ac:dyDescent="0.2">
      <c r="A103" s="20">
        <f>+Oversikt!A103</f>
        <v>22</v>
      </c>
      <c r="B103" s="16" t="str">
        <f>IF('1. Runde'!N103="","",Oversikt!B103)</f>
        <v/>
      </c>
      <c r="C103" s="16" t="str">
        <f>IF(Oversikt!E103="","",Oversikt!E103)</f>
        <v/>
      </c>
      <c r="D103" s="17" t="str">
        <f>IF(Oversikt!B103="","",VLOOKUP(Oversikt!#REF!,Mønster!$A$4:$B$21,2))</f>
        <v/>
      </c>
      <c r="L103" s="133">
        <f>IF(B103="",,IF(Dommere!$C$12&gt;4,ROUND(SUM(E103:K103)-P103-Q103,1)/(Dommere!$C$12-2),(SUM(E103:K103)/Dommere!$C$12)))</f>
        <v>0</v>
      </c>
      <c r="M103" s="56">
        <f t="shared" si="18"/>
        <v>0</v>
      </c>
      <c r="P103" s="19">
        <f t="shared" si="22"/>
        <v>0</v>
      </c>
      <c r="Q103" s="19">
        <f t="shared" si="23"/>
        <v>0</v>
      </c>
      <c r="R103" s="19">
        <f t="shared" si="24"/>
        <v>0</v>
      </c>
    </row>
    <row r="104" spans="1:18" x14ac:dyDescent="0.2">
      <c r="A104" s="20">
        <f>+Oversikt!A104</f>
        <v>23</v>
      </c>
      <c r="B104" s="16" t="str">
        <f>IF('1. Runde'!N104="","",Oversikt!B104)</f>
        <v/>
      </c>
      <c r="C104" s="16" t="str">
        <f>IF(Oversikt!E104="","",Oversikt!E104)</f>
        <v/>
      </c>
      <c r="D104" s="17" t="str">
        <f>IF(Oversikt!B104="","",VLOOKUP(Oversikt!#REF!,Mønster!$A$4:$B$21,2))</f>
        <v/>
      </c>
      <c r="L104" s="133">
        <f>IF(B104="",,IF(Dommere!$C$12&gt;4,ROUND(SUM(E104:K104)-P104-Q104,1)/(Dommere!$C$12-2),(SUM(E104:K104)/Dommere!$C$12)))</f>
        <v>0</v>
      </c>
      <c r="M104" s="56">
        <f t="shared" si="18"/>
        <v>0</v>
      </c>
      <c r="P104" s="19">
        <f t="shared" si="22"/>
        <v>0</v>
      </c>
      <c r="Q104" s="19">
        <f t="shared" si="23"/>
        <v>0</v>
      </c>
      <c r="R104" s="19">
        <f t="shared" si="24"/>
        <v>0</v>
      </c>
    </row>
    <row r="105" spans="1:18" x14ac:dyDescent="0.2">
      <c r="A105" s="20">
        <f>+Oversikt!A105</f>
        <v>24</v>
      </c>
      <c r="B105" s="16" t="str">
        <f>IF('1. Runde'!N105="","",Oversikt!B105)</f>
        <v/>
      </c>
      <c r="C105" s="16" t="str">
        <f>IF(Oversikt!E105="","",Oversikt!E105)</f>
        <v/>
      </c>
      <c r="D105" s="17" t="str">
        <f>IF(Oversikt!B105="","",VLOOKUP(Oversikt!#REF!,Mønster!$A$4:$B$21,2))</f>
        <v/>
      </c>
      <c r="L105" s="133">
        <f>IF(B105="",,IF(Dommere!$C$12&gt;4,ROUND(SUM(E105:K105)-P105-Q105,1)/(Dommere!$C$12-2),(SUM(E105:K105)/Dommere!$C$12)))</f>
        <v>0</v>
      </c>
      <c r="M105" s="56">
        <f t="shared" si="18"/>
        <v>0</v>
      </c>
      <c r="P105" s="19">
        <f t="shared" si="22"/>
        <v>0</v>
      </c>
      <c r="Q105" s="19">
        <f t="shared" si="23"/>
        <v>0</v>
      </c>
      <c r="R105" s="19">
        <f t="shared" si="24"/>
        <v>0</v>
      </c>
    </row>
    <row r="106" spans="1:18" x14ac:dyDescent="0.2">
      <c r="A106" s="20">
        <f>+Oversikt!A106</f>
        <v>25</v>
      </c>
      <c r="B106" s="16" t="str">
        <f>IF('1. Runde'!N106="","",Oversikt!B106)</f>
        <v/>
      </c>
      <c r="C106" s="16" t="str">
        <f>IF(Oversikt!E106="","",Oversikt!E106)</f>
        <v/>
      </c>
      <c r="D106" s="17" t="str">
        <f>IF(Oversikt!B106="","",VLOOKUP(Oversikt!#REF!,Mønster!$A$4:$B$21,2))</f>
        <v/>
      </c>
      <c r="L106" s="133">
        <f>IF(B106="",,IF(Dommere!$C$12&gt;4,ROUND(SUM(E106:K106)-P106-Q106,1)/(Dommere!$C$12-2),(SUM(E106:K106)/Dommere!$C$12)))</f>
        <v>0</v>
      </c>
      <c r="M106" s="56">
        <f t="shared" si="18"/>
        <v>0</v>
      </c>
      <c r="P106" s="19">
        <f t="shared" si="22"/>
        <v>0</v>
      </c>
      <c r="Q106" s="19">
        <f t="shared" si="23"/>
        <v>0</v>
      </c>
      <c r="R106" s="19">
        <f t="shared" si="24"/>
        <v>0</v>
      </c>
    </row>
    <row r="107" spans="1:18" ht="21" customHeight="1" x14ac:dyDescent="0.2">
      <c r="A107" s="21" t="str">
        <f>+Oversikt!A107</f>
        <v>Klasse 110 - Ungdom - Jenter cup høy</v>
      </c>
      <c r="E107" s="192" t="str">
        <f>IF(O107&gt;12,IF(O107&gt;16,"8 til finalen!","6 til finalen!"),"Runden utgår, til finale!")</f>
        <v>Runden utgår, til finale!</v>
      </c>
      <c r="F107" s="191"/>
      <c r="G107" s="191"/>
      <c r="H107" s="191"/>
      <c r="I107" s="191"/>
      <c r="J107" s="43"/>
      <c r="K107" s="44"/>
      <c r="M107" s="55"/>
      <c r="N107" s="43"/>
      <c r="O107" s="136">
        <f>25-COUNTBLANK(Oversikt!B108:'Oversikt'!B132)</f>
        <v>6</v>
      </c>
      <c r="R107" s="19"/>
    </row>
    <row r="108" spans="1:18" x14ac:dyDescent="0.2">
      <c r="A108" s="20">
        <f>+Oversikt!A108</f>
        <v>1</v>
      </c>
      <c r="B108" s="16" t="str">
        <f>IF('1. Runde'!N108="","",Oversikt!B108)</f>
        <v xml:space="preserve">Madelene Hasanica Finsrud </v>
      </c>
      <c r="C108" s="16" t="str">
        <f>IF(Oversikt!E108="","",Oversikt!E108)</f>
        <v>Hwa Rang Team Drammen</v>
      </c>
      <c r="D108" s="17" t="e">
        <f>IF(Oversikt!B108="","",VLOOKUP(Oversikt!#REF!,Mønster!$A$4:$B$21,2))</f>
        <v>#REF!</v>
      </c>
      <c r="L108" s="133">
        <f>IF(B108="",,IF(Dommere!$C$12&gt;4,ROUND(SUM(E108:K108)-P108-Q108,1)/(Dommere!$C$12-2),(SUM(E108:K108)/Dommere!$C$12)))</f>
        <v>0</v>
      </c>
      <c r="M108" s="56">
        <f t="shared" ref="M108:M132" si="25">IF(L108=0,,RANK(L108,L$108:L$132,0))</f>
        <v>0</v>
      </c>
      <c r="P108" s="19">
        <f>MAX(E108:K108)</f>
        <v>0</v>
      </c>
      <c r="Q108" s="19">
        <f>MIN(E108:K108)</f>
        <v>0</v>
      </c>
      <c r="R108" s="19">
        <f>SUM(E108:K108)</f>
        <v>0</v>
      </c>
    </row>
    <row r="109" spans="1:18" x14ac:dyDescent="0.2">
      <c r="A109" s="20">
        <f>+Oversikt!A109</f>
        <v>2</v>
      </c>
      <c r="B109" s="16" t="str">
        <f>IF('1. Runde'!N109="","",Oversikt!B109)</f>
        <v xml:space="preserve">Cornelia Linder </v>
      </c>
      <c r="C109" s="16" t="str">
        <f>IF(Oversikt!E109="","",Oversikt!E109)</f>
        <v>Keum Gang Taekwondo - St.hanshaugen</v>
      </c>
      <c r="D109" s="17" t="e">
        <f>IF(Oversikt!B109="","",VLOOKUP(Oversikt!#REF!,Mønster!$A$4:$B$21,2))</f>
        <v>#REF!</v>
      </c>
      <c r="L109" s="133">
        <f>IF(B109="",,IF(Dommere!$C$12&gt;4,ROUND(SUM(E109:K109)-P109-Q109,1)/(Dommere!$C$12-2),(SUM(E109:K109)/Dommere!$C$12)))</f>
        <v>0</v>
      </c>
      <c r="M109" s="56">
        <f t="shared" si="25"/>
        <v>0</v>
      </c>
      <c r="P109" s="19">
        <f t="shared" ref="P109:P132" si="26">MAX(E109:K109)</f>
        <v>0</v>
      </c>
      <c r="Q109" s="19">
        <f t="shared" ref="Q109:Q132" si="27">MIN(E109:K109)</f>
        <v>0</v>
      </c>
      <c r="R109" s="19">
        <f t="shared" ref="R109:R132" si="28">SUM(E109:K109)</f>
        <v>0</v>
      </c>
    </row>
    <row r="110" spans="1:18" x14ac:dyDescent="0.2">
      <c r="A110" s="20">
        <f>+Oversikt!A110</f>
        <v>3</v>
      </c>
      <c r="B110" s="16" t="str">
        <f>IF('1. Runde'!N110="","",Oversikt!B110)</f>
        <v xml:space="preserve">Marwa Nader </v>
      </c>
      <c r="C110" s="16" t="str">
        <f>IF(Oversikt!E110="","",Oversikt!E110)</f>
        <v>Keum Gang Taekwondo - St.hanshaugen</v>
      </c>
      <c r="D110" s="17" t="e">
        <f>IF(Oversikt!B110="","",VLOOKUP(Oversikt!#REF!,Mønster!$A$4:$B$21,2))</f>
        <v>#REF!</v>
      </c>
      <c r="L110" s="133">
        <f>IF(B110="",,IF(Dommere!$C$12&gt;4,ROUND(SUM(E110:K110)-P110-Q110,1)/(Dommere!$C$12-2),(SUM(E110:K110)/Dommere!$C$12)))</f>
        <v>0</v>
      </c>
      <c r="M110" s="56">
        <f t="shared" si="25"/>
        <v>0</v>
      </c>
      <c r="P110" s="19">
        <f t="shared" si="26"/>
        <v>0</v>
      </c>
      <c r="Q110" s="19">
        <f t="shared" si="27"/>
        <v>0</v>
      </c>
      <c r="R110" s="19">
        <f t="shared" si="28"/>
        <v>0</v>
      </c>
    </row>
    <row r="111" spans="1:18" x14ac:dyDescent="0.2">
      <c r="A111" s="20">
        <f>+Oversikt!A111</f>
        <v>4</v>
      </c>
      <c r="B111" s="16" t="str">
        <f>IF('1. Runde'!N111="","",Oversikt!B111)</f>
        <v/>
      </c>
      <c r="C111" s="16" t="str">
        <f>IF(Oversikt!E111="","",Oversikt!E111)</f>
        <v>Keum Gang Taekwondo - St.hanshaugen</v>
      </c>
      <c r="D111" s="17" t="e">
        <f>IF(Oversikt!B111="","",VLOOKUP(Oversikt!#REF!,Mønster!$A$4:$B$21,2))</f>
        <v>#REF!</v>
      </c>
      <c r="L111" s="133">
        <f>IF(B111="",,IF(Dommere!$C$12&gt;4,ROUND(SUM(E111:K111)-P111-Q111,1)/(Dommere!$C$12-2),(SUM(E111:K111)/Dommere!$C$12)))</f>
        <v>0</v>
      </c>
      <c r="M111" s="56">
        <f t="shared" si="25"/>
        <v>0</v>
      </c>
      <c r="P111" s="19">
        <f t="shared" si="26"/>
        <v>0</v>
      </c>
      <c r="Q111" s="19">
        <f t="shared" si="27"/>
        <v>0</v>
      </c>
      <c r="R111" s="19">
        <f t="shared" si="28"/>
        <v>0</v>
      </c>
    </row>
    <row r="112" spans="1:18" x14ac:dyDescent="0.2">
      <c r="A112" s="20">
        <f>+Oversikt!A112</f>
        <v>5</v>
      </c>
      <c r="B112" s="16" t="str">
        <f>IF('1. Runde'!N112="","",Oversikt!B112)</f>
        <v xml:space="preserve">Mia Standal </v>
      </c>
      <c r="C112" s="16" t="str">
        <f>IF(Oversikt!E112="","",Oversikt!E112)</f>
        <v>Keum Gang Taekwondo - St.hanshaugen</v>
      </c>
      <c r="D112" s="17" t="e">
        <f>IF(Oversikt!B112="","",VLOOKUP(Oversikt!#REF!,Mønster!$A$4:$B$21,2))</f>
        <v>#REF!</v>
      </c>
      <c r="L112" s="133">
        <f>IF(B112="",,IF(Dommere!$C$12&gt;4,ROUND(SUM(E112:K112)-P112-Q112,1)/(Dommere!$C$12-2),(SUM(E112:K112)/Dommere!$C$12)))</f>
        <v>0</v>
      </c>
      <c r="M112" s="56">
        <f t="shared" si="25"/>
        <v>0</v>
      </c>
      <c r="P112" s="19">
        <f t="shared" si="26"/>
        <v>0</v>
      </c>
      <c r="Q112" s="19">
        <f t="shared" si="27"/>
        <v>0</v>
      </c>
      <c r="R112" s="19">
        <f t="shared" si="28"/>
        <v>0</v>
      </c>
    </row>
    <row r="113" spans="1:18" x14ac:dyDescent="0.2">
      <c r="A113" s="20">
        <f>+Oversikt!A113</f>
        <v>6</v>
      </c>
      <c r="B113" s="16" t="str">
        <f>IF('1. Runde'!N113="","",Oversikt!B113)</f>
        <v>Amaranta Yessenia</v>
      </c>
      <c r="C113" s="16" t="str">
        <f>IF(Oversikt!E113="","",Oversikt!E113)</f>
        <v>Chonkwon Vestli Taekwondo Klubb</v>
      </c>
      <c r="D113" s="17" t="e">
        <f>IF(Oversikt!B113="","",VLOOKUP(Oversikt!#REF!,Mønster!$A$4:$B$21,2))</f>
        <v>#REF!</v>
      </c>
      <c r="L113" s="133">
        <f>IF(B113="",,IF(Dommere!$C$12&gt;4,ROUND(SUM(E113:K113)-P113-Q113,1)/(Dommere!$C$12-2),(SUM(E113:K113)/Dommere!$C$12)))</f>
        <v>0</v>
      </c>
      <c r="M113" s="56">
        <f t="shared" si="25"/>
        <v>0</v>
      </c>
      <c r="P113" s="19">
        <f t="shared" si="26"/>
        <v>0</v>
      </c>
      <c r="Q113" s="19">
        <f t="shared" si="27"/>
        <v>0</v>
      </c>
      <c r="R113" s="19">
        <f t="shared" si="28"/>
        <v>0</v>
      </c>
    </row>
    <row r="114" spans="1:18" x14ac:dyDescent="0.2">
      <c r="A114" s="20">
        <f>+Oversikt!A114</f>
        <v>7</v>
      </c>
      <c r="B114" s="16" t="str">
        <f>IF('1. Runde'!N114="","",Oversikt!B114)</f>
        <v/>
      </c>
      <c r="C114" s="16" t="str">
        <f>IF(Oversikt!E114="","",Oversikt!E114)</f>
        <v/>
      </c>
      <c r="D114" s="17" t="str">
        <f>IF(Oversikt!B114="","",VLOOKUP(Oversikt!#REF!,Mønster!$A$4:$B$21,2))</f>
        <v/>
      </c>
      <c r="L114" s="133">
        <f>IF(B114="",,IF(Dommere!$C$12&gt;4,ROUND(SUM(E114:K114)-P114-Q114,1)/(Dommere!$C$12-2),(SUM(E114:K114)/Dommere!$C$12)))</f>
        <v>0</v>
      </c>
      <c r="M114" s="56">
        <f t="shared" si="25"/>
        <v>0</v>
      </c>
      <c r="P114" s="19">
        <f t="shared" si="26"/>
        <v>0</v>
      </c>
      <c r="Q114" s="19">
        <f t="shared" si="27"/>
        <v>0</v>
      </c>
      <c r="R114" s="19">
        <f t="shared" si="28"/>
        <v>0</v>
      </c>
    </row>
    <row r="115" spans="1:18" x14ac:dyDescent="0.2">
      <c r="A115" s="20">
        <f>+Oversikt!A115</f>
        <v>8</v>
      </c>
      <c r="B115" s="16" t="str">
        <f>IF('1. Runde'!N115="","",Oversikt!B115)</f>
        <v/>
      </c>
      <c r="C115" s="16" t="str">
        <f>IF(Oversikt!E115="","",Oversikt!E115)</f>
        <v/>
      </c>
      <c r="D115" s="17" t="str">
        <f>IF(Oversikt!B115="","",VLOOKUP(Oversikt!#REF!,Mønster!$A$4:$B$21,2))</f>
        <v/>
      </c>
      <c r="L115" s="133">
        <f>IF(B115="",,IF(Dommere!$C$12&gt;4,ROUND(SUM(E115:K115)-P115-Q115,1)/(Dommere!$C$12-2),(SUM(E115:K115)/Dommere!$C$12)))</f>
        <v>0</v>
      </c>
      <c r="M115" s="56">
        <f t="shared" si="25"/>
        <v>0</v>
      </c>
      <c r="P115" s="19">
        <f t="shared" si="26"/>
        <v>0</v>
      </c>
      <c r="Q115" s="19">
        <f t="shared" si="27"/>
        <v>0</v>
      </c>
      <c r="R115" s="19">
        <f t="shared" si="28"/>
        <v>0</v>
      </c>
    </row>
    <row r="116" spans="1:18" x14ac:dyDescent="0.2">
      <c r="A116" s="20">
        <f>+Oversikt!A116</f>
        <v>9</v>
      </c>
      <c r="B116" s="16" t="str">
        <f>IF('1. Runde'!N116="","",Oversikt!B116)</f>
        <v/>
      </c>
      <c r="C116" s="16" t="str">
        <f>IF(Oversikt!E116="","",Oversikt!E116)</f>
        <v/>
      </c>
      <c r="D116" s="17" t="str">
        <f>IF(Oversikt!B116="","",VLOOKUP(Oversikt!#REF!,Mønster!$A$4:$B$21,2))</f>
        <v/>
      </c>
      <c r="L116" s="133">
        <f>IF(B116="",,IF(Dommere!$C$12&gt;4,ROUND(SUM(E116:K116)-P116-Q116,1)/(Dommere!$C$12-2),(SUM(E116:K116)/Dommere!$C$12)))</f>
        <v>0</v>
      </c>
      <c r="M116" s="56">
        <f t="shared" si="25"/>
        <v>0</v>
      </c>
      <c r="P116" s="19">
        <f t="shared" si="26"/>
        <v>0</v>
      </c>
      <c r="Q116" s="19">
        <f t="shared" si="27"/>
        <v>0</v>
      </c>
      <c r="R116" s="19">
        <f t="shared" si="28"/>
        <v>0</v>
      </c>
    </row>
    <row r="117" spans="1:18" x14ac:dyDescent="0.2">
      <c r="A117" s="20">
        <f>+Oversikt!A117</f>
        <v>10</v>
      </c>
      <c r="B117" s="16" t="str">
        <f>IF('1. Runde'!N117="","",Oversikt!B117)</f>
        <v/>
      </c>
      <c r="C117" s="16" t="str">
        <f>IF(Oversikt!E117="","",Oversikt!E117)</f>
        <v/>
      </c>
      <c r="D117" s="17" t="str">
        <f>IF(Oversikt!B117="","",VLOOKUP(Oversikt!#REF!,Mønster!$A$4:$B$21,2))</f>
        <v/>
      </c>
      <c r="L117" s="133">
        <f>IF(B117="",,IF(Dommere!$C$12&gt;4,ROUND(SUM(E117:K117)-P117-Q117,1)/(Dommere!$C$12-2),(SUM(E117:K117)/Dommere!$C$12)))</f>
        <v>0</v>
      </c>
      <c r="M117" s="56">
        <f t="shared" si="25"/>
        <v>0</v>
      </c>
      <c r="P117" s="19">
        <f t="shared" si="26"/>
        <v>0</v>
      </c>
      <c r="Q117" s="19">
        <f t="shared" si="27"/>
        <v>0</v>
      </c>
      <c r="R117" s="19">
        <f t="shared" si="28"/>
        <v>0</v>
      </c>
    </row>
    <row r="118" spans="1:18" x14ac:dyDescent="0.2">
      <c r="A118" s="20">
        <f>+Oversikt!A118</f>
        <v>11</v>
      </c>
      <c r="B118" s="16" t="str">
        <f>IF('1. Runde'!N118="","",Oversikt!B118)</f>
        <v/>
      </c>
      <c r="C118" s="16" t="str">
        <f>IF(Oversikt!E118="","",Oversikt!E118)</f>
        <v/>
      </c>
      <c r="D118" s="17" t="str">
        <f>IF(Oversikt!B118="","",VLOOKUP(Oversikt!#REF!,Mønster!$A$4:$B$21,2))</f>
        <v/>
      </c>
      <c r="L118" s="133">
        <f>IF(B118="",,IF(Dommere!$C$12&gt;4,ROUND(SUM(E118:K118)-P118-Q118,1)/(Dommere!$C$12-2),(SUM(E118:K118)/Dommere!$C$12)))</f>
        <v>0</v>
      </c>
      <c r="M118" s="56">
        <f t="shared" si="25"/>
        <v>0</v>
      </c>
      <c r="P118" s="19">
        <f t="shared" si="26"/>
        <v>0</v>
      </c>
      <c r="Q118" s="19">
        <f t="shared" si="27"/>
        <v>0</v>
      </c>
      <c r="R118" s="19">
        <f t="shared" si="28"/>
        <v>0</v>
      </c>
    </row>
    <row r="119" spans="1:18" x14ac:dyDescent="0.2">
      <c r="A119" s="20">
        <f>+Oversikt!A119</f>
        <v>12</v>
      </c>
      <c r="B119" s="16" t="str">
        <f>IF('1. Runde'!N119="","",Oversikt!B119)</f>
        <v/>
      </c>
      <c r="C119" s="16" t="str">
        <f>IF(Oversikt!E119="","",Oversikt!E119)</f>
        <v/>
      </c>
      <c r="D119" s="17" t="str">
        <f>IF(Oversikt!B119="","",VLOOKUP(Oversikt!#REF!,Mønster!$A$4:$B$21,2))</f>
        <v/>
      </c>
      <c r="L119" s="133">
        <f>IF(B119="",,IF(Dommere!$C$12&gt;4,ROUND(SUM(E119:K119)-P119-Q119,1)/(Dommere!$C$12-2),(SUM(E119:K119)/Dommere!$C$12)))</f>
        <v>0</v>
      </c>
      <c r="M119" s="56">
        <f t="shared" si="25"/>
        <v>0</v>
      </c>
      <c r="P119" s="19">
        <f t="shared" si="26"/>
        <v>0</v>
      </c>
      <c r="Q119" s="19">
        <f t="shared" si="27"/>
        <v>0</v>
      </c>
      <c r="R119" s="19">
        <f t="shared" si="28"/>
        <v>0</v>
      </c>
    </row>
    <row r="120" spans="1:18" x14ac:dyDescent="0.2">
      <c r="A120" s="20">
        <f>+Oversikt!A120</f>
        <v>13</v>
      </c>
      <c r="B120" s="16" t="str">
        <f>IF('1. Runde'!N120="","",Oversikt!B120)</f>
        <v/>
      </c>
      <c r="C120" s="16" t="str">
        <f>IF(Oversikt!E120="","",Oversikt!E120)</f>
        <v/>
      </c>
      <c r="D120" s="17" t="str">
        <f>IF(Oversikt!B120="","",VLOOKUP(Oversikt!#REF!,Mønster!$A$4:$B$21,2))</f>
        <v/>
      </c>
      <c r="L120" s="133">
        <f>IF(B120="",,IF(Dommere!$C$12&gt;4,ROUND(SUM(E120:K120)-P120-Q120,1)/(Dommere!$C$12-2),(SUM(E120:K120)/Dommere!$C$12)))</f>
        <v>0</v>
      </c>
      <c r="M120" s="56">
        <f t="shared" si="25"/>
        <v>0</v>
      </c>
      <c r="P120" s="19">
        <f t="shared" si="26"/>
        <v>0</v>
      </c>
      <c r="Q120" s="19">
        <f t="shared" si="27"/>
        <v>0</v>
      </c>
      <c r="R120" s="19">
        <f t="shared" si="28"/>
        <v>0</v>
      </c>
    </row>
    <row r="121" spans="1:18" x14ac:dyDescent="0.2">
      <c r="A121" s="20">
        <f>+Oversikt!A121</f>
        <v>14</v>
      </c>
      <c r="B121" s="16" t="str">
        <f>IF('1. Runde'!N121="","",Oversikt!B121)</f>
        <v/>
      </c>
      <c r="C121" s="16" t="str">
        <f>IF(Oversikt!E121="","",Oversikt!E121)</f>
        <v/>
      </c>
      <c r="D121" s="17" t="str">
        <f>IF(Oversikt!B121="","",VLOOKUP(Oversikt!#REF!,Mønster!$A$4:$B$21,2))</f>
        <v/>
      </c>
      <c r="L121" s="133">
        <f>IF(B121="",,IF(Dommere!$C$12&gt;4,ROUND(SUM(E121:K121)-P121-Q121,1)/(Dommere!$C$12-2),(SUM(E121:K121)/Dommere!$C$12)))</f>
        <v>0</v>
      </c>
      <c r="M121" s="56">
        <f t="shared" si="25"/>
        <v>0</v>
      </c>
      <c r="P121" s="19">
        <f t="shared" si="26"/>
        <v>0</v>
      </c>
      <c r="Q121" s="19">
        <f t="shared" si="27"/>
        <v>0</v>
      </c>
      <c r="R121" s="19">
        <f t="shared" si="28"/>
        <v>0</v>
      </c>
    </row>
    <row r="122" spans="1:18" x14ac:dyDescent="0.2">
      <c r="A122" s="20">
        <f>+Oversikt!A122</f>
        <v>15</v>
      </c>
      <c r="B122" s="16" t="str">
        <f>IF('1. Runde'!N122="","",Oversikt!B122)</f>
        <v/>
      </c>
      <c r="C122" s="16" t="str">
        <f>IF(Oversikt!E122="","",Oversikt!E122)</f>
        <v/>
      </c>
      <c r="D122" s="17" t="str">
        <f>IF(Oversikt!B122="","",VLOOKUP(Oversikt!#REF!,Mønster!$A$4:$B$21,2))</f>
        <v/>
      </c>
      <c r="L122" s="133">
        <f>IF(B122="",,IF(Dommere!$C$12&gt;4,ROUND(SUM(E122:K122)-P122-Q122,1)/(Dommere!$C$12-2),(SUM(E122:K122)/Dommere!$C$12)))</f>
        <v>0</v>
      </c>
      <c r="M122" s="56">
        <f t="shared" si="25"/>
        <v>0</v>
      </c>
      <c r="P122" s="19">
        <f t="shared" si="26"/>
        <v>0</v>
      </c>
      <c r="Q122" s="19">
        <f t="shared" si="27"/>
        <v>0</v>
      </c>
      <c r="R122" s="19">
        <f t="shared" si="28"/>
        <v>0</v>
      </c>
    </row>
    <row r="123" spans="1:18" x14ac:dyDescent="0.2">
      <c r="A123" s="20">
        <f>+Oversikt!A123</f>
        <v>16</v>
      </c>
      <c r="B123" s="16" t="str">
        <f>IF('1. Runde'!N123="","",Oversikt!B123)</f>
        <v/>
      </c>
      <c r="C123" s="16" t="str">
        <f>IF(Oversikt!E123="","",Oversikt!E123)</f>
        <v/>
      </c>
      <c r="D123" s="17" t="str">
        <f>IF(Oversikt!B123="","",VLOOKUP(Oversikt!#REF!,Mønster!$A$4:$B$21,2))</f>
        <v/>
      </c>
      <c r="L123" s="133">
        <f>IF(B123="",,IF(Dommere!$C$12&gt;4,ROUND(SUM(E123:K123)-P123-Q123,1)/(Dommere!$C$12-2),(SUM(E123:K123)/Dommere!$C$12)))</f>
        <v>0</v>
      </c>
      <c r="M123" s="56">
        <f t="shared" si="25"/>
        <v>0</v>
      </c>
      <c r="P123" s="19">
        <f t="shared" si="26"/>
        <v>0</v>
      </c>
      <c r="Q123" s="19">
        <f t="shared" si="27"/>
        <v>0</v>
      </c>
      <c r="R123" s="19">
        <f t="shared" si="28"/>
        <v>0</v>
      </c>
    </row>
    <row r="124" spans="1:18" x14ac:dyDescent="0.2">
      <c r="A124" s="20">
        <f>+Oversikt!A124</f>
        <v>17</v>
      </c>
      <c r="B124" s="16" t="str">
        <f>IF('1. Runde'!N124="","",Oversikt!B124)</f>
        <v/>
      </c>
      <c r="C124" s="16" t="str">
        <f>IF(Oversikt!E124="","",Oversikt!E124)</f>
        <v/>
      </c>
      <c r="D124" s="17" t="str">
        <f>IF(Oversikt!B124="","",VLOOKUP(Oversikt!#REF!,Mønster!$A$4:$B$21,2))</f>
        <v/>
      </c>
      <c r="L124" s="133">
        <f>IF(B124="",,IF(Dommere!$C$12&gt;4,ROUND(SUM(E124:K124)-P124-Q124,1)/(Dommere!$C$12-2),(SUM(E124:K124)/Dommere!$C$12)))</f>
        <v>0</v>
      </c>
      <c r="M124" s="56">
        <f t="shared" si="25"/>
        <v>0</v>
      </c>
      <c r="P124" s="19">
        <f t="shared" si="26"/>
        <v>0</v>
      </c>
      <c r="Q124" s="19">
        <f t="shared" si="27"/>
        <v>0</v>
      </c>
      <c r="R124" s="19">
        <f t="shared" si="28"/>
        <v>0</v>
      </c>
    </row>
    <row r="125" spans="1:18" x14ac:dyDescent="0.2">
      <c r="A125" s="20">
        <f>+Oversikt!A125</f>
        <v>18</v>
      </c>
      <c r="B125" s="16" t="str">
        <f>IF('1. Runde'!N125="","",Oversikt!B125)</f>
        <v/>
      </c>
      <c r="C125" s="16" t="str">
        <f>IF(Oversikt!E125="","",Oversikt!E125)</f>
        <v/>
      </c>
      <c r="D125" s="17" t="str">
        <f>IF(Oversikt!B125="","",VLOOKUP(Oversikt!#REF!,Mønster!$A$4:$B$21,2))</f>
        <v/>
      </c>
      <c r="L125" s="133">
        <f>IF(B125="",,IF(Dommere!$C$12&gt;4,ROUND(SUM(E125:K125)-P125-Q125,1)/(Dommere!$C$12-2),(SUM(E125:K125)/Dommere!$C$12)))</f>
        <v>0</v>
      </c>
      <c r="M125" s="56">
        <f t="shared" si="25"/>
        <v>0</v>
      </c>
      <c r="P125" s="19">
        <f t="shared" si="26"/>
        <v>0</v>
      </c>
      <c r="Q125" s="19">
        <f t="shared" si="27"/>
        <v>0</v>
      </c>
      <c r="R125" s="19">
        <f t="shared" si="28"/>
        <v>0</v>
      </c>
    </row>
    <row r="126" spans="1:18" x14ac:dyDescent="0.2">
      <c r="A126" s="20">
        <f>+Oversikt!A126</f>
        <v>19</v>
      </c>
      <c r="B126" s="16" t="str">
        <f>IF('1. Runde'!N126="","",Oversikt!B126)</f>
        <v/>
      </c>
      <c r="C126" s="16" t="str">
        <f>IF(Oversikt!E126="","",Oversikt!E126)</f>
        <v/>
      </c>
      <c r="D126" s="17" t="str">
        <f>IF(Oversikt!B126="","",VLOOKUP(Oversikt!#REF!,Mønster!$A$4:$B$21,2))</f>
        <v/>
      </c>
      <c r="L126" s="133">
        <f>IF(B126="",,IF(Dommere!$C$12&gt;4,ROUND(SUM(E126:K126)-P126-Q126,1)/(Dommere!$C$12-2),(SUM(E126:K126)/Dommere!$C$12)))</f>
        <v>0</v>
      </c>
      <c r="M126" s="56">
        <f t="shared" si="25"/>
        <v>0</v>
      </c>
      <c r="P126" s="19">
        <f t="shared" si="26"/>
        <v>0</v>
      </c>
      <c r="Q126" s="19">
        <f t="shared" si="27"/>
        <v>0</v>
      </c>
      <c r="R126" s="19">
        <f t="shared" si="28"/>
        <v>0</v>
      </c>
    </row>
    <row r="127" spans="1:18" x14ac:dyDescent="0.2">
      <c r="A127" s="20">
        <f>+Oversikt!A127</f>
        <v>20</v>
      </c>
      <c r="B127" s="16" t="str">
        <f>IF('1. Runde'!N127="","",Oversikt!B127)</f>
        <v/>
      </c>
      <c r="C127" s="16" t="str">
        <f>IF(Oversikt!E127="","",Oversikt!E127)</f>
        <v/>
      </c>
      <c r="D127" s="17" t="str">
        <f>IF(Oversikt!B127="","",VLOOKUP(Oversikt!#REF!,Mønster!$A$4:$B$21,2))</f>
        <v/>
      </c>
      <c r="L127" s="133">
        <f>IF(B127="",,IF(Dommere!$C$12&gt;4,ROUND(SUM(E127:K127)-P127-Q127,1)/(Dommere!$C$12-2),(SUM(E127:K127)/Dommere!$C$12)))</f>
        <v>0</v>
      </c>
      <c r="M127" s="56">
        <f t="shared" si="25"/>
        <v>0</v>
      </c>
      <c r="P127" s="19">
        <f t="shared" si="26"/>
        <v>0</v>
      </c>
      <c r="Q127" s="19">
        <f t="shared" si="27"/>
        <v>0</v>
      </c>
      <c r="R127" s="19">
        <f t="shared" si="28"/>
        <v>0</v>
      </c>
    </row>
    <row r="128" spans="1:18" x14ac:dyDescent="0.2">
      <c r="A128" s="20">
        <f>+Oversikt!A128</f>
        <v>21</v>
      </c>
      <c r="B128" s="16" t="str">
        <f>IF('1. Runde'!N128="","",Oversikt!B128)</f>
        <v/>
      </c>
      <c r="C128" s="16" t="str">
        <f>IF(Oversikt!E128="","",Oversikt!E128)</f>
        <v/>
      </c>
      <c r="D128" s="17" t="str">
        <f>IF(Oversikt!B128="","",VLOOKUP(Oversikt!#REF!,Mønster!$A$4:$B$21,2))</f>
        <v/>
      </c>
      <c r="L128" s="133">
        <f>IF(B128="",,IF(Dommere!$C$12&gt;4,ROUND(SUM(E128:K128)-P128-Q128,1)/(Dommere!$C$12-2),(SUM(E128:K128)/Dommere!$C$12)))</f>
        <v>0</v>
      </c>
      <c r="M128" s="56">
        <f t="shared" si="25"/>
        <v>0</v>
      </c>
      <c r="P128" s="19">
        <f t="shared" si="26"/>
        <v>0</v>
      </c>
      <c r="Q128" s="19">
        <f t="shared" si="27"/>
        <v>0</v>
      </c>
      <c r="R128" s="19">
        <f t="shared" si="28"/>
        <v>0</v>
      </c>
    </row>
    <row r="129" spans="1:18" x14ac:dyDescent="0.2">
      <c r="A129" s="20">
        <f>+Oversikt!A129</f>
        <v>22</v>
      </c>
      <c r="B129" s="16" t="str">
        <f>IF('1. Runde'!N129="","",Oversikt!B129)</f>
        <v/>
      </c>
      <c r="C129" s="16" t="str">
        <f>IF(Oversikt!E129="","",Oversikt!E129)</f>
        <v/>
      </c>
      <c r="D129" s="17" t="str">
        <f>IF(Oversikt!B129="","",VLOOKUP(Oversikt!#REF!,Mønster!$A$4:$B$21,2))</f>
        <v/>
      </c>
      <c r="L129" s="133">
        <f>IF(B129="",,IF(Dommere!$C$12&gt;4,ROUND(SUM(E129:K129)-P129-Q129,1)/(Dommere!$C$12-2),(SUM(E129:K129)/Dommere!$C$12)))</f>
        <v>0</v>
      </c>
      <c r="M129" s="56">
        <f t="shared" si="25"/>
        <v>0</v>
      </c>
      <c r="P129" s="19">
        <f t="shared" si="26"/>
        <v>0</v>
      </c>
      <c r="Q129" s="19">
        <f t="shared" si="27"/>
        <v>0</v>
      </c>
      <c r="R129" s="19">
        <f t="shared" si="28"/>
        <v>0</v>
      </c>
    </row>
    <row r="130" spans="1:18" x14ac:dyDescent="0.2">
      <c r="A130" s="20">
        <f>+Oversikt!A130</f>
        <v>23</v>
      </c>
      <c r="B130" s="16" t="str">
        <f>IF('1. Runde'!N130="","",Oversikt!B130)</f>
        <v/>
      </c>
      <c r="C130" s="16" t="str">
        <f>IF(Oversikt!E130="","",Oversikt!E130)</f>
        <v/>
      </c>
      <c r="D130" s="17" t="str">
        <f>IF(Oversikt!B130="","",VLOOKUP(Oversikt!#REF!,Mønster!$A$4:$B$21,2))</f>
        <v/>
      </c>
      <c r="L130" s="133">
        <f>IF(B130="",,IF(Dommere!$C$12&gt;4,ROUND(SUM(E130:K130)-P130-Q130,1)/(Dommere!$C$12-2),(SUM(E130:K130)/Dommere!$C$12)))</f>
        <v>0</v>
      </c>
      <c r="M130" s="56">
        <f t="shared" si="25"/>
        <v>0</v>
      </c>
      <c r="P130" s="19">
        <f t="shared" si="26"/>
        <v>0</v>
      </c>
      <c r="Q130" s="19">
        <f t="shared" si="27"/>
        <v>0</v>
      </c>
      <c r="R130" s="19">
        <f t="shared" si="28"/>
        <v>0</v>
      </c>
    </row>
    <row r="131" spans="1:18" x14ac:dyDescent="0.2">
      <c r="A131" s="20">
        <f>+Oversikt!A131</f>
        <v>24</v>
      </c>
      <c r="B131" s="16" t="str">
        <f>IF('1. Runde'!N131="","",Oversikt!B131)</f>
        <v/>
      </c>
      <c r="C131" s="16" t="str">
        <f>IF(Oversikt!E131="","",Oversikt!E131)</f>
        <v/>
      </c>
      <c r="D131" s="17" t="str">
        <f>IF(Oversikt!B131="","",VLOOKUP(Oversikt!#REF!,Mønster!$A$4:$B$21,2))</f>
        <v/>
      </c>
      <c r="L131" s="133">
        <f>IF(B131="",,IF(Dommere!$C$12&gt;4,ROUND(SUM(E131:K131)-P131-Q131,1)/(Dommere!$C$12-2),(SUM(E131:K131)/Dommere!$C$12)))</f>
        <v>0</v>
      </c>
      <c r="M131" s="56">
        <f t="shared" si="25"/>
        <v>0</v>
      </c>
      <c r="P131" s="19">
        <f t="shared" si="26"/>
        <v>0</v>
      </c>
      <c r="Q131" s="19">
        <f t="shared" si="27"/>
        <v>0</v>
      </c>
      <c r="R131" s="19">
        <f t="shared" si="28"/>
        <v>0</v>
      </c>
    </row>
    <row r="132" spans="1:18" x14ac:dyDescent="0.2">
      <c r="A132" s="20">
        <f>+Oversikt!A132</f>
        <v>25</v>
      </c>
      <c r="B132" s="16" t="str">
        <f>IF('1. Runde'!N132="","",Oversikt!B132)</f>
        <v/>
      </c>
      <c r="C132" s="16" t="str">
        <f>IF(Oversikt!E132="","",Oversikt!E132)</f>
        <v/>
      </c>
      <c r="D132" s="17" t="str">
        <f>IF(Oversikt!B132="","",VLOOKUP(Oversikt!#REF!,Mønster!$A$4:$B$21,2))</f>
        <v/>
      </c>
      <c r="L132" s="133">
        <f>IF(B132="",,IF(Dommere!$C$12&gt;4,ROUND(SUM(E132:K132)-P132-Q132,1)/(Dommere!$C$12-2),(SUM(E132:K132)/Dommere!$C$12)))</f>
        <v>0</v>
      </c>
      <c r="M132" s="56">
        <f t="shared" si="25"/>
        <v>0</v>
      </c>
      <c r="P132" s="19">
        <f t="shared" si="26"/>
        <v>0</v>
      </c>
      <c r="Q132" s="19">
        <f t="shared" si="27"/>
        <v>0</v>
      </c>
      <c r="R132" s="19">
        <f t="shared" si="28"/>
        <v>0</v>
      </c>
    </row>
    <row r="133" spans="1:18" ht="21" customHeight="1" x14ac:dyDescent="0.2">
      <c r="A133" s="21" t="str">
        <f>+Oversikt!A133</f>
        <v>Klasse 120 - Ungdom - Gutter cup høy</v>
      </c>
      <c r="E133" s="192" t="str">
        <f>IF(O133&gt;12,IF(O133&gt;16,"8 til finalen!","6 til finalen!"),"Runden utgår, til finale!")</f>
        <v>Runden utgår, til finale!</v>
      </c>
      <c r="F133" s="191"/>
      <c r="G133" s="191"/>
      <c r="H133" s="191"/>
      <c r="I133" s="191"/>
      <c r="J133" s="43"/>
      <c r="K133" s="44"/>
      <c r="M133" s="55"/>
      <c r="N133" s="43"/>
      <c r="O133" s="136">
        <f>25-COUNTBLANK(Oversikt!B134:'Oversikt'!B158)</f>
        <v>7</v>
      </c>
      <c r="R133" s="19"/>
    </row>
    <row r="134" spans="1:18" x14ac:dyDescent="0.2">
      <c r="A134" s="20">
        <f>+Oversikt!A134</f>
        <v>1</v>
      </c>
      <c r="B134" s="16" t="str">
        <f>IF('1. Runde'!N134="","",Oversikt!B134)</f>
        <v>Daniel Ngo</v>
      </c>
      <c r="C134" s="16" t="str">
        <f>IF(Oversikt!E134="","",Oversikt!E134)</f>
        <v>Hwa Rang Team Drammen</v>
      </c>
      <c r="D134" s="17" t="e">
        <f>IF(Oversikt!B134="","",VLOOKUP(Oversikt!#REF!,Mønster!$A$4:$B$21,2))</f>
        <v>#REF!</v>
      </c>
      <c r="L134" s="133">
        <f>IF(B134="",,IF(Dommere!$C$12&gt;4,ROUND(SUM(E134:K134)-P134-Q134,1)/(Dommere!$C$12-2),(SUM(E134:K134)/Dommere!$C$12)))</f>
        <v>0</v>
      </c>
      <c r="M134" s="56">
        <f t="shared" ref="M134:M158" si="29">IF(L134=0,,RANK(L134,L$134:L$158,0))</f>
        <v>0</v>
      </c>
      <c r="N134" s="33" t="s">
        <v>57</v>
      </c>
      <c r="P134" s="19">
        <f>MAX(E134:K134)</f>
        <v>0</v>
      </c>
      <c r="Q134" s="19">
        <f>MIN(E134:K134)</f>
        <v>0</v>
      </c>
      <c r="R134" s="19">
        <f>SUM(E134:K134)</f>
        <v>0</v>
      </c>
    </row>
    <row r="135" spans="1:18" x14ac:dyDescent="0.2">
      <c r="A135" s="20">
        <f>+Oversikt!A135</f>
        <v>2</v>
      </c>
      <c r="B135" s="16" t="str">
        <f>IF('1. Runde'!N135="","",Oversikt!B135)</f>
        <v/>
      </c>
      <c r="C135" s="16" t="str">
        <f>IF(Oversikt!E135="","",Oversikt!E135)</f>
        <v/>
      </c>
      <c r="D135" s="17" t="str">
        <f>IF(Oversikt!B135="","",VLOOKUP(Oversikt!#REF!,Mønster!$A$4:$B$21,2))</f>
        <v/>
      </c>
      <c r="L135" s="133">
        <f>IF(B135="",,IF(Dommere!$C$12&gt;4,ROUND(SUM(E135:K135)-P135-Q135,1)/(Dommere!$C$12-2),(SUM(E135:K135)/Dommere!$C$12)))</f>
        <v>0</v>
      </c>
      <c r="M135" s="56">
        <f t="shared" si="29"/>
        <v>0</v>
      </c>
      <c r="P135" s="19">
        <f t="shared" ref="P135:P158" si="30">MAX(E135:K135)</f>
        <v>0</v>
      </c>
      <c r="Q135" s="19">
        <f t="shared" ref="Q135:Q158" si="31">MIN(E135:K135)</f>
        <v>0</v>
      </c>
      <c r="R135" s="19">
        <f t="shared" ref="R135:R158" si="32">SUM(E135:K135)</f>
        <v>0</v>
      </c>
    </row>
    <row r="136" spans="1:18" x14ac:dyDescent="0.2">
      <c r="A136" s="20">
        <f>+Oversikt!A136</f>
        <v>3</v>
      </c>
      <c r="B136" s="16" t="str">
        <f>IF('1. Runde'!N136="","",Oversikt!B136)</f>
        <v/>
      </c>
      <c r="C136" s="16" t="str">
        <f>IF(Oversikt!E136="","",Oversikt!E136)</f>
        <v/>
      </c>
      <c r="D136" s="17" t="str">
        <f>IF(Oversikt!B136="","",VLOOKUP(Oversikt!#REF!,Mønster!$A$4:$B$21,2))</f>
        <v/>
      </c>
      <c r="L136" s="133">
        <f>IF(B136="",,IF(Dommere!$C$12&gt;4,ROUND(SUM(E136:K136)-P136-Q136,1)/(Dommere!$C$12-2),(SUM(E136:K136)/Dommere!$C$12)))</f>
        <v>0</v>
      </c>
      <c r="M136" s="56">
        <f t="shared" si="29"/>
        <v>0</v>
      </c>
      <c r="P136" s="19">
        <f t="shared" si="30"/>
        <v>0</v>
      </c>
      <c r="Q136" s="19">
        <f t="shared" si="31"/>
        <v>0</v>
      </c>
      <c r="R136" s="19">
        <f t="shared" si="32"/>
        <v>0</v>
      </c>
    </row>
    <row r="137" spans="1:18" x14ac:dyDescent="0.2">
      <c r="A137" s="20">
        <f>+Oversikt!A137</f>
        <v>4</v>
      </c>
      <c r="B137" s="16" t="str">
        <f>IF('1. Runde'!N137="","",Oversikt!B137)</f>
        <v>Pål Simon S. Pål Simon S.</v>
      </c>
      <c r="C137" s="16" t="str">
        <f>IF(Oversikt!E137="","",Oversikt!E137)</f>
        <v>Oslo Nord Taekwondo klubb</v>
      </c>
      <c r="D137" s="17" t="e">
        <f>IF(Oversikt!B137="","",VLOOKUP(Oversikt!#REF!,Mønster!$A$4:$B$21,2))</f>
        <v>#REF!</v>
      </c>
      <c r="L137" s="133">
        <f>IF(B137="",,IF(Dommere!$C$12&gt;4,ROUND(SUM(E137:K137)-P137-Q137,1)/(Dommere!$C$12-2),(SUM(E137:K137)/Dommere!$C$12)))</f>
        <v>0</v>
      </c>
      <c r="M137" s="56">
        <f t="shared" si="29"/>
        <v>0</v>
      </c>
      <c r="N137" s="33" t="s">
        <v>57</v>
      </c>
      <c r="P137" s="19">
        <f t="shared" si="30"/>
        <v>0</v>
      </c>
      <c r="Q137" s="19">
        <f t="shared" si="31"/>
        <v>0</v>
      </c>
      <c r="R137" s="19">
        <f t="shared" si="32"/>
        <v>0</v>
      </c>
    </row>
    <row r="138" spans="1:18" x14ac:dyDescent="0.2">
      <c r="A138" s="20">
        <f>+Oversikt!A138</f>
        <v>5</v>
      </c>
      <c r="B138" s="16" t="str">
        <f>IF('1. Runde'!N138="","",Oversikt!B138)</f>
        <v/>
      </c>
      <c r="C138" s="16" t="str">
        <f>IF(Oversikt!E138="","",Oversikt!E138)</f>
        <v>Solør Tae Kwondoklubb</v>
      </c>
      <c r="D138" s="17" t="e">
        <f>IF(Oversikt!B138="","",VLOOKUP(Oversikt!#REF!,Mønster!$A$4:$B$21,2))</f>
        <v>#REF!</v>
      </c>
      <c r="L138" s="133">
        <f>IF(B138="",,IF(Dommere!$C$12&gt;4,ROUND(SUM(E138:K138)-P138-Q138,1)/(Dommere!$C$12-2),(SUM(E138:K138)/Dommere!$C$12)))</f>
        <v>0</v>
      </c>
      <c r="M138" s="56">
        <f t="shared" si="29"/>
        <v>0</v>
      </c>
      <c r="P138" s="19">
        <f t="shared" si="30"/>
        <v>0</v>
      </c>
      <c r="Q138" s="19">
        <f t="shared" si="31"/>
        <v>0</v>
      </c>
      <c r="R138" s="19">
        <f t="shared" si="32"/>
        <v>0</v>
      </c>
    </row>
    <row r="139" spans="1:18" x14ac:dyDescent="0.2">
      <c r="A139" s="20">
        <f>+Oversikt!A139</f>
        <v>6</v>
      </c>
      <c r="B139" s="16" t="str">
        <f>IF('1. Runde'!N139="","",Oversikt!B139)</f>
        <v>Duy Vo</v>
      </c>
      <c r="C139" s="16" t="str">
        <f>IF(Oversikt!E139="","",Oversikt!E139)</f>
        <v>Oslo Nord Taekwondo klubb</v>
      </c>
      <c r="D139" s="17" t="e">
        <f>IF(Oversikt!B139="","",VLOOKUP(Oversikt!#REF!,Mønster!$A$4:$B$21,2))</f>
        <v>#REF!</v>
      </c>
      <c r="L139" s="133">
        <f>IF(B139="",,IF(Dommere!$C$12&gt;4,ROUND(SUM(E139:K139)-P139-Q139,1)/(Dommere!$C$12-2),(SUM(E139:K139)/Dommere!$C$12)))</f>
        <v>0</v>
      </c>
      <c r="M139" s="56">
        <f t="shared" si="29"/>
        <v>0</v>
      </c>
      <c r="N139" s="33" t="s">
        <v>57</v>
      </c>
      <c r="P139" s="19">
        <f t="shared" si="30"/>
        <v>0</v>
      </c>
      <c r="Q139" s="19">
        <f t="shared" si="31"/>
        <v>0</v>
      </c>
      <c r="R139" s="19">
        <f t="shared" si="32"/>
        <v>0</v>
      </c>
    </row>
    <row r="140" spans="1:18" x14ac:dyDescent="0.2">
      <c r="A140" s="20">
        <f>+Oversikt!A140</f>
        <v>7</v>
      </c>
      <c r="B140" s="16" t="str">
        <f>IF('1. Runde'!N140="","",Oversikt!B140)</f>
        <v>Chris Bakkebråthen</v>
      </c>
      <c r="C140" s="16" t="str">
        <f>IF(Oversikt!E140="","",Oversikt!E140)</f>
        <v>Chonkwon Vestli Taekwondo Klubb</v>
      </c>
      <c r="D140" s="17" t="e">
        <f>IF(Oversikt!B140="","",VLOOKUP(Oversikt!#REF!,Mønster!$A$4:$B$21,2))</f>
        <v>#REF!</v>
      </c>
      <c r="L140" s="133">
        <f>IF(B140="",,IF(Dommere!$C$12&gt;4,ROUND(SUM(E140:K140)-P140-Q140,1)/(Dommere!$C$12-2),(SUM(E140:K140)/Dommere!$C$12)))</f>
        <v>0</v>
      </c>
      <c r="M140" s="56">
        <f t="shared" si="29"/>
        <v>0</v>
      </c>
      <c r="N140" s="33" t="s">
        <v>57</v>
      </c>
      <c r="P140" s="19">
        <f t="shared" si="30"/>
        <v>0</v>
      </c>
      <c r="Q140" s="19">
        <f t="shared" si="31"/>
        <v>0</v>
      </c>
      <c r="R140" s="19">
        <f t="shared" si="32"/>
        <v>0</v>
      </c>
    </row>
    <row r="141" spans="1:18" x14ac:dyDescent="0.2">
      <c r="A141" s="20">
        <f>+Oversikt!A141</f>
        <v>8</v>
      </c>
      <c r="B141" s="16" t="str">
        <f>IF('1. Runde'!N141="","",Oversikt!B141)</f>
        <v/>
      </c>
      <c r="C141" s="16" t="str">
        <f>IF(Oversikt!E141="","",Oversikt!E141)</f>
        <v>Chonkwon Vestli Taekwondo Klubb</v>
      </c>
      <c r="D141" s="17" t="e">
        <f>IF(Oversikt!B141="","",VLOOKUP(Oversikt!#REF!,Mønster!$A$4:$B$21,2))</f>
        <v>#REF!</v>
      </c>
      <c r="L141" s="133">
        <f>IF(B141="",,IF(Dommere!$C$12&gt;4,ROUND(SUM(E141:K141)-P141-Q141,1)/(Dommere!$C$12-2),(SUM(E141:K141)/Dommere!$C$12)))</f>
        <v>0</v>
      </c>
      <c r="M141" s="56">
        <f t="shared" si="29"/>
        <v>0</v>
      </c>
      <c r="P141" s="19">
        <f t="shared" si="30"/>
        <v>0</v>
      </c>
      <c r="Q141" s="19">
        <f t="shared" si="31"/>
        <v>0</v>
      </c>
      <c r="R141" s="19">
        <f t="shared" si="32"/>
        <v>0</v>
      </c>
    </row>
    <row r="142" spans="1:18" x14ac:dyDescent="0.2">
      <c r="A142" s="20">
        <f>+Oversikt!A142</f>
        <v>9</v>
      </c>
      <c r="B142" s="16" t="str">
        <f>IF('1. Runde'!N142="","",Oversikt!B142)</f>
        <v>Didrik Wilkens</v>
      </c>
      <c r="C142" s="16" t="str">
        <f>IF(Oversikt!E142="","",Oversikt!E142)</f>
        <v/>
      </c>
      <c r="D142" s="17" t="e">
        <f>IF(Oversikt!B142="","",VLOOKUP(Oversikt!#REF!,Mønster!$A$4:$B$21,2))</f>
        <v>#REF!</v>
      </c>
      <c r="L142" s="133">
        <f>IF(B142="",,IF(Dommere!$C$12&gt;4,ROUND(SUM(E142:K142)-P142-Q142,1)/(Dommere!$C$12-2),(SUM(E142:K142)/Dommere!$C$12)))</f>
        <v>0</v>
      </c>
      <c r="M142" s="56">
        <f t="shared" si="29"/>
        <v>0</v>
      </c>
      <c r="N142" s="33" t="s">
        <v>57</v>
      </c>
      <c r="P142" s="19">
        <f t="shared" si="30"/>
        <v>0</v>
      </c>
      <c r="Q142" s="19">
        <f t="shared" si="31"/>
        <v>0</v>
      </c>
      <c r="R142" s="19">
        <f t="shared" si="32"/>
        <v>0</v>
      </c>
    </row>
    <row r="143" spans="1:18" x14ac:dyDescent="0.2">
      <c r="A143" s="20">
        <f>+Oversikt!A143</f>
        <v>10</v>
      </c>
      <c r="B143" s="16" t="str">
        <f>IF('1. Runde'!N143="","",Oversikt!B143)</f>
        <v/>
      </c>
      <c r="C143" s="16" t="str">
        <f>IF(Oversikt!E143="","",Oversikt!E143)</f>
        <v/>
      </c>
      <c r="D143" s="17" t="str">
        <f>IF(Oversikt!B143="","",VLOOKUP(Oversikt!#REF!,Mønster!$A$4:$B$21,2))</f>
        <v/>
      </c>
      <c r="L143" s="133">
        <f>IF(B143="",,IF(Dommere!$C$12&gt;4,ROUND(SUM(E143:K143)-P143-Q143,1)/(Dommere!$C$12-2),(SUM(E143:K143)/Dommere!$C$12)))</f>
        <v>0</v>
      </c>
      <c r="M143" s="56">
        <f t="shared" si="29"/>
        <v>0</v>
      </c>
      <c r="P143" s="19">
        <f t="shared" si="30"/>
        <v>0</v>
      </c>
      <c r="Q143" s="19">
        <f t="shared" si="31"/>
        <v>0</v>
      </c>
      <c r="R143" s="19">
        <f t="shared" si="32"/>
        <v>0</v>
      </c>
    </row>
    <row r="144" spans="1:18" x14ac:dyDescent="0.2">
      <c r="A144" s="20">
        <f>+Oversikt!A144</f>
        <v>11</v>
      </c>
      <c r="B144" s="16" t="str">
        <f>IF('1. Runde'!N144="","",Oversikt!B144)</f>
        <v/>
      </c>
      <c r="C144" s="16" t="str">
        <f>IF(Oversikt!E144="","",Oversikt!E144)</f>
        <v/>
      </c>
      <c r="D144" s="17" t="str">
        <f>IF(Oversikt!B144="","",VLOOKUP(Oversikt!#REF!,Mønster!$A$4:$B$21,2))</f>
        <v/>
      </c>
      <c r="L144" s="133">
        <f>IF(B144="",,IF(Dommere!$C$12&gt;4,ROUND(SUM(E144:K144)-P144-Q144,1)/(Dommere!$C$12-2),(SUM(E144:K144)/Dommere!$C$12)))</f>
        <v>0</v>
      </c>
      <c r="M144" s="56">
        <f t="shared" si="29"/>
        <v>0</v>
      </c>
      <c r="P144" s="19">
        <f t="shared" si="30"/>
        <v>0</v>
      </c>
      <c r="Q144" s="19">
        <f t="shared" si="31"/>
        <v>0</v>
      </c>
      <c r="R144" s="19">
        <f t="shared" si="32"/>
        <v>0</v>
      </c>
    </row>
    <row r="145" spans="1:18" x14ac:dyDescent="0.2">
      <c r="A145" s="20">
        <f>+Oversikt!A145</f>
        <v>12</v>
      </c>
      <c r="B145" s="16" t="str">
        <f>IF('1. Runde'!N145="","",Oversikt!B145)</f>
        <v/>
      </c>
      <c r="C145" s="16" t="str">
        <f>IF(Oversikt!E145="","",Oversikt!E145)</f>
        <v/>
      </c>
      <c r="D145" s="17" t="str">
        <f>IF(Oversikt!B145="","",VLOOKUP(Oversikt!#REF!,Mønster!$A$4:$B$21,2))</f>
        <v/>
      </c>
      <c r="L145" s="133">
        <f>IF(B145="",,IF(Dommere!$C$12&gt;4,ROUND(SUM(E145:K145)-P145-Q145,1)/(Dommere!$C$12-2),(SUM(E145:K145)/Dommere!$C$12)))</f>
        <v>0</v>
      </c>
      <c r="M145" s="56">
        <f t="shared" si="29"/>
        <v>0</v>
      </c>
      <c r="P145" s="19">
        <f t="shared" si="30"/>
        <v>0</v>
      </c>
      <c r="Q145" s="19">
        <f t="shared" si="31"/>
        <v>0</v>
      </c>
      <c r="R145" s="19">
        <f t="shared" si="32"/>
        <v>0</v>
      </c>
    </row>
    <row r="146" spans="1:18" x14ac:dyDescent="0.2">
      <c r="A146" s="20">
        <f>+Oversikt!A146</f>
        <v>13</v>
      </c>
      <c r="B146" s="16" t="str">
        <f>IF('1. Runde'!N146="","",Oversikt!B146)</f>
        <v/>
      </c>
      <c r="C146" s="16" t="str">
        <f>IF(Oversikt!E146="","",Oversikt!E146)</f>
        <v/>
      </c>
      <c r="D146" s="17" t="str">
        <f>IF(Oversikt!B146="","",VLOOKUP(Oversikt!#REF!,Mønster!$A$4:$B$21,2))</f>
        <v/>
      </c>
      <c r="L146" s="133">
        <f>IF(B146="",,IF(Dommere!$C$12&gt;4,ROUND(SUM(E146:K146)-P146-Q146,1)/(Dommere!$C$12-2),(SUM(E146:K146)/Dommere!$C$12)))</f>
        <v>0</v>
      </c>
      <c r="M146" s="56">
        <f t="shared" si="29"/>
        <v>0</v>
      </c>
      <c r="P146" s="19">
        <f t="shared" si="30"/>
        <v>0</v>
      </c>
      <c r="Q146" s="19">
        <f t="shared" si="31"/>
        <v>0</v>
      </c>
      <c r="R146" s="19">
        <f t="shared" si="32"/>
        <v>0</v>
      </c>
    </row>
    <row r="147" spans="1:18" x14ac:dyDescent="0.2">
      <c r="A147" s="20">
        <f>+Oversikt!A147</f>
        <v>14</v>
      </c>
      <c r="B147" s="16" t="str">
        <f>IF('1. Runde'!N147="","",Oversikt!B147)</f>
        <v/>
      </c>
      <c r="C147" s="16" t="str">
        <f>IF(Oversikt!E147="","",Oversikt!E147)</f>
        <v/>
      </c>
      <c r="D147" s="17" t="str">
        <f>IF(Oversikt!B147="","",VLOOKUP(Oversikt!#REF!,Mønster!$A$4:$B$21,2))</f>
        <v/>
      </c>
      <c r="L147" s="133">
        <f>IF(B147="",,IF(Dommere!$C$12&gt;4,ROUND(SUM(E147:K147)-P147-Q147,1)/(Dommere!$C$12-2),(SUM(E147:K147)/Dommere!$C$12)))</f>
        <v>0</v>
      </c>
      <c r="M147" s="56">
        <f t="shared" si="29"/>
        <v>0</v>
      </c>
      <c r="P147" s="19">
        <f t="shared" si="30"/>
        <v>0</v>
      </c>
      <c r="Q147" s="19">
        <f t="shared" si="31"/>
        <v>0</v>
      </c>
      <c r="R147" s="19">
        <f t="shared" si="32"/>
        <v>0</v>
      </c>
    </row>
    <row r="148" spans="1:18" x14ac:dyDescent="0.2">
      <c r="A148" s="20">
        <f>+Oversikt!A148</f>
        <v>15</v>
      </c>
      <c r="B148" s="16" t="str">
        <f>IF('1. Runde'!N148="","",Oversikt!B148)</f>
        <v/>
      </c>
      <c r="C148" s="16" t="str">
        <f>IF(Oversikt!E148="","",Oversikt!E148)</f>
        <v/>
      </c>
      <c r="D148" s="17" t="str">
        <f>IF(Oversikt!B148="","",VLOOKUP(Oversikt!#REF!,Mønster!$A$4:$B$21,2))</f>
        <v/>
      </c>
      <c r="L148" s="133">
        <f>IF(B148="",,IF(Dommere!$C$12&gt;4,ROUND(SUM(E148:K148)-P148-Q148,1)/(Dommere!$C$12-2),(SUM(E148:K148)/Dommere!$C$12)))</f>
        <v>0</v>
      </c>
      <c r="M148" s="56">
        <f t="shared" si="29"/>
        <v>0</v>
      </c>
      <c r="P148" s="19">
        <f t="shared" si="30"/>
        <v>0</v>
      </c>
      <c r="Q148" s="19">
        <f t="shared" si="31"/>
        <v>0</v>
      </c>
      <c r="R148" s="19">
        <f t="shared" si="32"/>
        <v>0</v>
      </c>
    </row>
    <row r="149" spans="1:18" x14ac:dyDescent="0.2">
      <c r="A149" s="20">
        <f>+Oversikt!A149</f>
        <v>16</v>
      </c>
      <c r="B149" s="16" t="str">
        <f>IF('1. Runde'!N149="","",Oversikt!B149)</f>
        <v/>
      </c>
      <c r="C149" s="16" t="str">
        <f>IF(Oversikt!E149="","",Oversikt!E149)</f>
        <v/>
      </c>
      <c r="D149" s="17" t="str">
        <f>IF(Oversikt!B149="","",VLOOKUP(Oversikt!#REF!,Mønster!$A$4:$B$21,2))</f>
        <v/>
      </c>
      <c r="L149" s="133">
        <f>IF(B149="",,IF(Dommere!$C$12&gt;4,ROUND(SUM(E149:K149)-P149-Q149,1)/(Dommere!$C$12-2),(SUM(E149:K149)/Dommere!$C$12)))</f>
        <v>0</v>
      </c>
      <c r="M149" s="56">
        <f t="shared" si="29"/>
        <v>0</v>
      </c>
      <c r="P149" s="19">
        <f t="shared" si="30"/>
        <v>0</v>
      </c>
      <c r="Q149" s="19">
        <f t="shared" si="31"/>
        <v>0</v>
      </c>
      <c r="R149" s="19">
        <f t="shared" si="32"/>
        <v>0</v>
      </c>
    </row>
    <row r="150" spans="1:18" x14ac:dyDescent="0.2">
      <c r="A150" s="20">
        <f>+Oversikt!A150</f>
        <v>17</v>
      </c>
      <c r="B150" s="16" t="str">
        <f>IF('1. Runde'!N150="","",Oversikt!B150)</f>
        <v/>
      </c>
      <c r="C150" s="16" t="str">
        <f>IF(Oversikt!E150="","",Oversikt!E150)</f>
        <v/>
      </c>
      <c r="D150" s="17" t="str">
        <f>IF(Oversikt!B150="","",VLOOKUP(Oversikt!#REF!,Mønster!$A$4:$B$21,2))</f>
        <v/>
      </c>
      <c r="L150" s="133">
        <f>IF(B150="",,IF(Dommere!$C$12&gt;4,ROUND(SUM(E150:K150)-P150-Q150,1)/(Dommere!$C$12-2),(SUM(E150:K150)/Dommere!$C$12)))</f>
        <v>0</v>
      </c>
      <c r="M150" s="56">
        <f t="shared" si="29"/>
        <v>0</v>
      </c>
      <c r="P150" s="19">
        <f t="shared" si="30"/>
        <v>0</v>
      </c>
      <c r="Q150" s="19">
        <f t="shared" si="31"/>
        <v>0</v>
      </c>
      <c r="R150" s="19">
        <f t="shared" si="32"/>
        <v>0</v>
      </c>
    </row>
    <row r="151" spans="1:18" x14ac:dyDescent="0.2">
      <c r="A151" s="20">
        <f>+Oversikt!A151</f>
        <v>18</v>
      </c>
      <c r="B151" s="16" t="str">
        <f>IF('1. Runde'!N151="","",Oversikt!B151)</f>
        <v/>
      </c>
      <c r="C151" s="16" t="str">
        <f>IF(Oversikt!E151="","",Oversikt!E151)</f>
        <v/>
      </c>
      <c r="D151" s="17" t="str">
        <f>IF(Oversikt!B151="","",VLOOKUP(Oversikt!#REF!,Mønster!$A$4:$B$21,2))</f>
        <v/>
      </c>
      <c r="L151" s="133">
        <f>IF(B151="",,IF(Dommere!$C$12&gt;4,ROUND(SUM(E151:K151)-P151-Q151,1)/(Dommere!$C$12-2),(SUM(E151:K151)/Dommere!$C$12)))</f>
        <v>0</v>
      </c>
      <c r="M151" s="56">
        <f t="shared" si="29"/>
        <v>0</v>
      </c>
      <c r="P151" s="19">
        <f t="shared" si="30"/>
        <v>0</v>
      </c>
      <c r="Q151" s="19">
        <f t="shared" si="31"/>
        <v>0</v>
      </c>
      <c r="R151" s="19">
        <f t="shared" si="32"/>
        <v>0</v>
      </c>
    </row>
    <row r="152" spans="1:18" x14ac:dyDescent="0.2">
      <c r="A152" s="20">
        <f>+Oversikt!A152</f>
        <v>19</v>
      </c>
      <c r="B152" s="16" t="str">
        <f>IF('1. Runde'!N152="","",Oversikt!B152)</f>
        <v/>
      </c>
      <c r="C152" s="16" t="str">
        <f>IF(Oversikt!E152="","",Oversikt!E152)</f>
        <v/>
      </c>
      <c r="D152" s="17" t="str">
        <f>IF(Oversikt!B152="","",VLOOKUP(Oversikt!#REF!,Mønster!$A$4:$B$21,2))</f>
        <v/>
      </c>
      <c r="L152" s="133">
        <f>IF(B152="",,IF(Dommere!$C$12&gt;4,ROUND(SUM(E152:K152)-P152-Q152,1)/(Dommere!$C$12-2),(SUM(E152:K152)/Dommere!$C$12)))</f>
        <v>0</v>
      </c>
      <c r="M152" s="56">
        <f t="shared" si="29"/>
        <v>0</v>
      </c>
      <c r="P152" s="19">
        <f t="shared" si="30"/>
        <v>0</v>
      </c>
      <c r="Q152" s="19">
        <f t="shared" si="31"/>
        <v>0</v>
      </c>
      <c r="R152" s="19">
        <f t="shared" si="32"/>
        <v>0</v>
      </c>
    </row>
    <row r="153" spans="1:18" x14ac:dyDescent="0.2">
      <c r="A153" s="20">
        <f>+Oversikt!A153</f>
        <v>20</v>
      </c>
      <c r="B153" s="16" t="str">
        <f>IF('1. Runde'!N153="","",Oversikt!B153)</f>
        <v/>
      </c>
      <c r="C153" s="16" t="str">
        <f>IF(Oversikt!E153="","",Oversikt!E153)</f>
        <v/>
      </c>
      <c r="D153" s="17" t="str">
        <f>IF(Oversikt!B153="","",VLOOKUP(Oversikt!#REF!,Mønster!$A$4:$B$21,2))</f>
        <v/>
      </c>
      <c r="L153" s="133">
        <f>IF(B153="",,IF(Dommere!$C$12&gt;4,ROUND(SUM(E153:K153)-P153-Q153,1)/(Dommere!$C$12-2),(SUM(E153:K153)/Dommere!$C$12)))</f>
        <v>0</v>
      </c>
      <c r="M153" s="56">
        <f t="shared" si="29"/>
        <v>0</v>
      </c>
      <c r="P153" s="19">
        <f t="shared" si="30"/>
        <v>0</v>
      </c>
      <c r="Q153" s="19">
        <f t="shared" si="31"/>
        <v>0</v>
      </c>
      <c r="R153" s="19">
        <f t="shared" si="32"/>
        <v>0</v>
      </c>
    </row>
    <row r="154" spans="1:18" x14ac:dyDescent="0.2">
      <c r="A154" s="20">
        <f>+Oversikt!A154</f>
        <v>21</v>
      </c>
      <c r="B154" s="16" t="str">
        <f>IF('1. Runde'!N154="","",Oversikt!B154)</f>
        <v/>
      </c>
      <c r="C154" s="16" t="str">
        <f>IF(Oversikt!E154="","",Oversikt!E154)</f>
        <v/>
      </c>
      <c r="D154" s="17" t="str">
        <f>IF(Oversikt!B154="","",VLOOKUP(Oversikt!#REF!,Mønster!$A$4:$B$21,2))</f>
        <v/>
      </c>
      <c r="L154" s="133">
        <f>IF(B154="",,IF(Dommere!$C$12&gt;4,ROUND(SUM(E154:K154)-P154-Q154,1)/(Dommere!$C$12-2),(SUM(E154:K154)/Dommere!$C$12)))</f>
        <v>0</v>
      </c>
      <c r="M154" s="56">
        <f t="shared" si="29"/>
        <v>0</v>
      </c>
      <c r="P154" s="19">
        <f t="shared" si="30"/>
        <v>0</v>
      </c>
      <c r="Q154" s="19">
        <f t="shared" si="31"/>
        <v>0</v>
      </c>
      <c r="R154" s="19">
        <f t="shared" si="32"/>
        <v>0</v>
      </c>
    </row>
    <row r="155" spans="1:18" x14ac:dyDescent="0.2">
      <c r="A155" s="20">
        <f>+Oversikt!A155</f>
        <v>22</v>
      </c>
      <c r="B155" s="16" t="str">
        <f>IF('1. Runde'!N155="","",Oversikt!B155)</f>
        <v/>
      </c>
      <c r="C155" s="16" t="str">
        <f>IF(Oversikt!E155="","",Oversikt!E155)</f>
        <v/>
      </c>
      <c r="D155" s="17" t="str">
        <f>IF(Oversikt!B155="","",VLOOKUP(Oversikt!#REF!,Mønster!$A$4:$B$21,2))</f>
        <v/>
      </c>
      <c r="L155" s="133">
        <f>IF(B155="",,IF(Dommere!$C$12&gt;4,ROUND(SUM(E155:K155)-P155-Q155,1)/(Dommere!$C$12-2),(SUM(E155:K155)/Dommere!$C$12)))</f>
        <v>0</v>
      </c>
      <c r="M155" s="56">
        <f t="shared" si="29"/>
        <v>0</v>
      </c>
      <c r="P155" s="19">
        <f t="shared" si="30"/>
        <v>0</v>
      </c>
      <c r="Q155" s="19">
        <f t="shared" si="31"/>
        <v>0</v>
      </c>
      <c r="R155" s="19">
        <f t="shared" si="32"/>
        <v>0</v>
      </c>
    </row>
    <row r="156" spans="1:18" x14ac:dyDescent="0.2">
      <c r="A156" s="20">
        <f>+Oversikt!A156</f>
        <v>23</v>
      </c>
      <c r="B156" s="16" t="str">
        <f>IF('1. Runde'!N156="","",Oversikt!B156)</f>
        <v/>
      </c>
      <c r="C156" s="16" t="str">
        <f>IF(Oversikt!E156="","",Oversikt!E156)</f>
        <v/>
      </c>
      <c r="D156" s="17" t="str">
        <f>IF(Oversikt!B156="","",VLOOKUP(Oversikt!#REF!,Mønster!$A$4:$B$21,2))</f>
        <v/>
      </c>
      <c r="L156" s="133">
        <f>IF(B156="",,IF(Dommere!$C$12&gt;4,ROUND(SUM(E156:K156)-P156-Q156,1)/(Dommere!$C$12-2),(SUM(E156:K156)/Dommere!$C$12)))</f>
        <v>0</v>
      </c>
      <c r="M156" s="56">
        <f t="shared" si="29"/>
        <v>0</v>
      </c>
      <c r="P156" s="19">
        <f t="shared" si="30"/>
        <v>0</v>
      </c>
      <c r="Q156" s="19">
        <f t="shared" si="31"/>
        <v>0</v>
      </c>
      <c r="R156" s="19">
        <f t="shared" si="32"/>
        <v>0</v>
      </c>
    </row>
    <row r="157" spans="1:18" x14ac:dyDescent="0.2">
      <c r="A157" s="20">
        <f>+Oversikt!A157</f>
        <v>24</v>
      </c>
      <c r="B157" s="16" t="str">
        <f>IF('1. Runde'!N157="","",Oversikt!B157)</f>
        <v/>
      </c>
      <c r="C157" s="16" t="str">
        <f>IF(Oversikt!E157="","",Oversikt!E157)</f>
        <v/>
      </c>
      <c r="D157" s="17" t="str">
        <f>IF(Oversikt!B157="","",VLOOKUP(Oversikt!#REF!,Mønster!$A$4:$B$21,2))</f>
        <v/>
      </c>
      <c r="L157" s="133">
        <f>IF(B157="",,IF(Dommere!$C$12&gt;4,ROUND(SUM(E157:K157)-P157-Q157,1)/(Dommere!$C$12-2),(SUM(E157:K157)/Dommere!$C$12)))</f>
        <v>0</v>
      </c>
      <c r="M157" s="56">
        <f t="shared" si="29"/>
        <v>0</v>
      </c>
      <c r="P157" s="19">
        <f t="shared" si="30"/>
        <v>0</v>
      </c>
      <c r="Q157" s="19">
        <f t="shared" si="31"/>
        <v>0</v>
      </c>
      <c r="R157" s="19">
        <f t="shared" si="32"/>
        <v>0</v>
      </c>
    </row>
    <row r="158" spans="1:18" x14ac:dyDescent="0.2">
      <c r="A158" s="20">
        <f>+Oversikt!A158</f>
        <v>25</v>
      </c>
      <c r="B158" s="16" t="str">
        <f>IF('1. Runde'!N158="","",Oversikt!B158)</f>
        <v/>
      </c>
      <c r="C158" s="16" t="str">
        <f>IF(Oversikt!E158="","",Oversikt!E158)</f>
        <v/>
      </c>
      <c r="D158" s="17" t="str">
        <f>IF(Oversikt!B158="","",VLOOKUP(Oversikt!#REF!,Mønster!$A$4:$B$21,2))</f>
        <v/>
      </c>
      <c r="L158" s="133">
        <f>IF(B158="",,IF(Dommere!$C$12&gt;4,ROUND(SUM(E158:K158)-P158-Q158,1)/(Dommere!$C$12-2),(SUM(E158:K158)/Dommere!$C$12)))</f>
        <v>0</v>
      </c>
      <c r="M158" s="56">
        <f t="shared" si="29"/>
        <v>0</v>
      </c>
      <c r="P158" s="19">
        <f t="shared" si="30"/>
        <v>0</v>
      </c>
      <c r="Q158" s="19">
        <f t="shared" si="31"/>
        <v>0</v>
      </c>
      <c r="R158" s="19">
        <f t="shared" si="32"/>
        <v>0</v>
      </c>
    </row>
    <row r="159" spans="1:18" ht="21" customHeight="1" x14ac:dyDescent="0.2">
      <c r="A159" s="21" t="str">
        <f>+Oversikt!A159</f>
        <v>Klasse 331 / 333 - Senior I og Senior III cupgraderte kvinner og menn</v>
      </c>
      <c r="E159" s="192" t="str">
        <f>IF(O159&gt;12,IF(O159&gt;16,"8 til finalen!","6 til finalen!"),"Runden utgår, til finale!")</f>
        <v>Runden utgår, til finale!</v>
      </c>
      <c r="F159" s="191"/>
      <c r="G159" s="191"/>
      <c r="H159" s="191"/>
      <c r="I159" s="191"/>
      <c r="J159" s="43"/>
      <c r="K159" s="44"/>
      <c r="M159" s="55"/>
      <c r="N159" s="43"/>
      <c r="O159" s="136">
        <f>25-COUNTBLANK(Oversikt!B160:'Oversikt'!B184)</f>
        <v>3</v>
      </c>
      <c r="R159" s="19"/>
    </row>
    <row r="160" spans="1:18" x14ac:dyDescent="0.2">
      <c r="A160" s="20">
        <f>+Oversikt!A160</f>
        <v>1</v>
      </c>
      <c r="B160" s="16" t="str">
        <f>IF('1. Runde'!N160="","",Oversikt!B160)</f>
        <v/>
      </c>
      <c r="C160" s="16" t="str">
        <f>IF(Oversikt!E160="","",Oversikt!E160)</f>
        <v>Keum Gang Taekwondo - St.hanshaugen</v>
      </c>
      <c r="D160" s="17" t="e">
        <f>IF(Oversikt!B160="","",VLOOKUP(Oversikt!#REF!,Mønster!$A$4:$B$21,2))</f>
        <v>#REF!</v>
      </c>
      <c r="L160" s="133">
        <f>IF(B160="",,IF(Dommere!$C$12&gt;4,ROUND(SUM(E160:K160)-P160-Q160,1)/(Dommere!$C$12-2),(SUM(E160:K160)/Dommere!$C$12)))</f>
        <v>0</v>
      </c>
      <c r="M160" s="56">
        <f t="shared" ref="M160:M184" si="33">IF(L160=0,,RANK(L160,L$160:L$184,0))</f>
        <v>0</v>
      </c>
      <c r="P160" s="19">
        <f>MAX(E160:K160)</f>
        <v>0</v>
      </c>
      <c r="Q160" s="19">
        <f>MIN(E160:K160)</f>
        <v>0</v>
      </c>
      <c r="R160" s="19">
        <f>SUM(E160:K160)</f>
        <v>0</v>
      </c>
    </row>
    <row r="161" spans="1:18" x14ac:dyDescent="0.2">
      <c r="A161" s="20">
        <f>+Oversikt!A161</f>
        <v>2</v>
      </c>
      <c r="B161" s="16" t="str">
        <f>IF('1. Runde'!N161="","",Oversikt!B161)</f>
        <v/>
      </c>
      <c r="C161" s="16" t="str">
        <f>IF(Oversikt!E161="","",Oversikt!E161)</f>
        <v>Nesodden Tae Kwon-Do Klubb</v>
      </c>
      <c r="D161" s="17" t="e">
        <f>IF(Oversikt!B161="","",VLOOKUP(Oversikt!#REF!,Mønster!$A$4:$B$21,2))</f>
        <v>#REF!</v>
      </c>
      <c r="L161" s="133">
        <f>IF(B161="",,IF(Dommere!$C$12&gt;4,ROUND(SUM(E161:K161)-P161-Q161,1)/(Dommere!$C$12-2),(SUM(E161:K161)/Dommere!$C$12)))</f>
        <v>0</v>
      </c>
      <c r="M161" s="56">
        <f t="shared" si="33"/>
        <v>0</v>
      </c>
      <c r="P161" s="19">
        <f t="shared" ref="P161:P184" si="34">MAX(E161:K161)</f>
        <v>0</v>
      </c>
      <c r="Q161" s="19">
        <f t="shared" ref="Q161:Q184" si="35">MIN(E161:K161)</f>
        <v>0</v>
      </c>
      <c r="R161" s="19">
        <f t="shared" ref="R161:R184" si="36">SUM(E161:K161)</f>
        <v>0</v>
      </c>
    </row>
    <row r="162" spans="1:18" x14ac:dyDescent="0.2">
      <c r="A162" s="20">
        <f>+Oversikt!A162</f>
        <v>3</v>
      </c>
      <c r="B162" s="16" t="str">
        <f>IF('1. Runde'!N162="","",Oversikt!B162)</f>
        <v/>
      </c>
      <c r="C162" s="16" t="str">
        <f>IF(Oversikt!E162="","",Oversikt!E162)</f>
        <v>Mudo</v>
      </c>
      <c r="D162" s="17" t="e">
        <f>IF(Oversikt!B162="","",VLOOKUP(Oversikt!#REF!,Mønster!$A$4:$B$21,2))</f>
        <v>#REF!</v>
      </c>
      <c r="L162" s="133">
        <f>IF(B162="",,IF(Dommere!$C$12&gt;4,ROUND(SUM(E162:K162)-P162-Q162,1)/(Dommere!$C$12-2),(SUM(E162:K162)/Dommere!$C$12)))</f>
        <v>0</v>
      </c>
      <c r="M162" s="56">
        <f t="shared" si="33"/>
        <v>0</v>
      </c>
      <c r="P162" s="19">
        <f t="shared" si="34"/>
        <v>0</v>
      </c>
      <c r="Q162" s="19">
        <f t="shared" si="35"/>
        <v>0</v>
      </c>
      <c r="R162" s="19">
        <f t="shared" si="36"/>
        <v>0</v>
      </c>
    </row>
    <row r="163" spans="1:18" x14ac:dyDescent="0.2">
      <c r="A163" s="20">
        <f>+Oversikt!A163</f>
        <v>4</v>
      </c>
      <c r="B163" s="16" t="str">
        <f>IF('1. Runde'!N163="","",Oversikt!B163)</f>
        <v/>
      </c>
      <c r="C163" s="16" t="str">
        <f>IF(Oversikt!E163="","",Oversikt!E163)</f>
        <v/>
      </c>
      <c r="D163" s="17" t="str">
        <f>IF(Oversikt!B163="","",VLOOKUP(Oversikt!#REF!,Mønster!$A$4:$B$21,2))</f>
        <v/>
      </c>
      <c r="L163" s="133">
        <f>IF(B163="",,IF(Dommere!$C$12&gt;4,ROUND(SUM(E163:K163)-P163-Q163,1)/(Dommere!$C$12-2),(SUM(E163:K163)/Dommere!$C$12)))</f>
        <v>0</v>
      </c>
      <c r="M163" s="56">
        <f t="shared" si="33"/>
        <v>0</v>
      </c>
      <c r="P163" s="19">
        <f t="shared" si="34"/>
        <v>0</v>
      </c>
      <c r="Q163" s="19">
        <f t="shared" si="35"/>
        <v>0</v>
      </c>
      <c r="R163" s="19">
        <f t="shared" si="36"/>
        <v>0</v>
      </c>
    </row>
    <row r="164" spans="1:18" x14ac:dyDescent="0.2">
      <c r="A164" s="20">
        <f>+Oversikt!A164</f>
        <v>5</v>
      </c>
      <c r="B164" s="16" t="str">
        <f>IF('1. Runde'!N164="","",Oversikt!B164)</f>
        <v/>
      </c>
      <c r="C164" s="16" t="str">
        <f>IF(Oversikt!E164="","",Oversikt!E164)</f>
        <v/>
      </c>
      <c r="D164" s="17" t="str">
        <f>IF(Oversikt!B164="","",VLOOKUP(Oversikt!#REF!,Mønster!$A$4:$B$21,2))</f>
        <v/>
      </c>
      <c r="L164" s="133">
        <f>IF(B164="",,IF(Dommere!$C$12&gt;4,ROUND(SUM(E164:K164)-P164-Q164,1)/(Dommere!$C$12-2),(SUM(E164:K164)/Dommere!$C$12)))</f>
        <v>0</v>
      </c>
      <c r="M164" s="56">
        <f t="shared" si="33"/>
        <v>0</v>
      </c>
      <c r="P164" s="19">
        <f t="shared" si="34"/>
        <v>0</v>
      </c>
      <c r="Q164" s="19">
        <f t="shared" si="35"/>
        <v>0</v>
      </c>
      <c r="R164" s="19">
        <f t="shared" si="36"/>
        <v>0</v>
      </c>
    </row>
    <row r="165" spans="1:18" x14ac:dyDescent="0.2">
      <c r="A165" s="20">
        <f>+Oversikt!A165</f>
        <v>6</v>
      </c>
      <c r="B165" s="16" t="str">
        <f>IF('1. Runde'!N165="","",Oversikt!B165)</f>
        <v/>
      </c>
      <c r="C165" s="16" t="str">
        <f>IF(Oversikt!E165="","",Oversikt!E165)</f>
        <v/>
      </c>
      <c r="D165" s="17" t="str">
        <f>IF(Oversikt!B165="","",VLOOKUP(Oversikt!#REF!,Mønster!$A$4:$B$21,2))</f>
        <v/>
      </c>
      <c r="L165" s="133">
        <f>IF(B165="",,IF(Dommere!$C$12&gt;4,ROUND(SUM(E165:K165)-P165-Q165,1)/(Dommere!$C$12-2),(SUM(E165:K165)/Dommere!$C$12)))</f>
        <v>0</v>
      </c>
      <c r="M165" s="56">
        <f t="shared" si="33"/>
        <v>0</v>
      </c>
      <c r="P165" s="19">
        <f t="shared" si="34"/>
        <v>0</v>
      </c>
      <c r="Q165" s="19">
        <f t="shared" si="35"/>
        <v>0</v>
      </c>
      <c r="R165" s="19">
        <f t="shared" si="36"/>
        <v>0</v>
      </c>
    </row>
    <row r="166" spans="1:18" x14ac:dyDescent="0.2">
      <c r="A166" s="20">
        <f>+Oversikt!A166</f>
        <v>7</v>
      </c>
      <c r="B166" s="16" t="str">
        <f>IF('1. Runde'!N166="","",Oversikt!B166)</f>
        <v/>
      </c>
      <c r="C166" s="16" t="str">
        <f>IF(Oversikt!E166="","",Oversikt!E166)</f>
        <v/>
      </c>
      <c r="D166" s="17" t="str">
        <f>IF(Oversikt!B166="","",VLOOKUP(Oversikt!#REF!,Mønster!$A$4:$B$21,2))</f>
        <v/>
      </c>
      <c r="L166" s="133">
        <f>IF(B166="",,IF(Dommere!$C$12&gt;4,ROUND(SUM(E166:K166)-P166-Q166,1)/(Dommere!$C$12-2),(SUM(E166:K166)/Dommere!$C$12)))</f>
        <v>0</v>
      </c>
      <c r="M166" s="56">
        <f t="shared" si="33"/>
        <v>0</v>
      </c>
      <c r="P166" s="19">
        <f t="shared" si="34"/>
        <v>0</v>
      </c>
      <c r="Q166" s="19">
        <f t="shared" si="35"/>
        <v>0</v>
      </c>
      <c r="R166" s="19">
        <f t="shared" si="36"/>
        <v>0</v>
      </c>
    </row>
    <row r="167" spans="1:18" x14ac:dyDescent="0.2">
      <c r="A167" s="20">
        <f>+Oversikt!A167</f>
        <v>8</v>
      </c>
      <c r="B167" s="16" t="str">
        <f>IF('1. Runde'!N167="","",Oversikt!B167)</f>
        <v/>
      </c>
      <c r="C167" s="16" t="str">
        <f>IF(Oversikt!E167="","",Oversikt!E167)</f>
        <v/>
      </c>
      <c r="D167" s="17" t="str">
        <f>IF(Oversikt!B167="","",VLOOKUP(Oversikt!#REF!,Mønster!$A$4:$B$21,2))</f>
        <v/>
      </c>
      <c r="L167" s="133">
        <f>IF(B167="",,IF(Dommere!$C$12&gt;4,ROUND(SUM(E167:K167)-P167-Q167,1)/(Dommere!$C$12-2),(SUM(E167:K167)/Dommere!$C$12)))</f>
        <v>0</v>
      </c>
      <c r="M167" s="56">
        <f t="shared" si="33"/>
        <v>0</v>
      </c>
      <c r="P167" s="19">
        <f t="shared" si="34"/>
        <v>0</v>
      </c>
      <c r="Q167" s="19">
        <f t="shared" si="35"/>
        <v>0</v>
      </c>
      <c r="R167" s="19">
        <f t="shared" si="36"/>
        <v>0</v>
      </c>
    </row>
    <row r="168" spans="1:18" x14ac:dyDescent="0.2">
      <c r="A168" s="20">
        <f>+Oversikt!A168</f>
        <v>9</v>
      </c>
      <c r="B168" s="16" t="str">
        <f>IF('1. Runde'!N168="","",Oversikt!B168)</f>
        <v/>
      </c>
      <c r="C168" s="16" t="str">
        <f>IF(Oversikt!E168="","",Oversikt!E168)</f>
        <v/>
      </c>
      <c r="D168" s="17" t="str">
        <f>IF(Oversikt!B168="","",VLOOKUP(Oversikt!#REF!,Mønster!$A$4:$B$21,2))</f>
        <v/>
      </c>
      <c r="L168" s="133">
        <f>IF(B168="",,IF(Dommere!$C$12&gt;4,ROUND(SUM(E168:K168)-P168-Q168,1)/(Dommere!$C$12-2),(SUM(E168:K168)/Dommere!$C$12)))</f>
        <v>0</v>
      </c>
      <c r="M168" s="56">
        <f t="shared" si="33"/>
        <v>0</v>
      </c>
      <c r="P168" s="19">
        <f t="shared" si="34"/>
        <v>0</v>
      </c>
      <c r="Q168" s="19">
        <f t="shared" si="35"/>
        <v>0</v>
      </c>
      <c r="R168" s="19">
        <f t="shared" si="36"/>
        <v>0</v>
      </c>
    </row>
    <row r="169" spans="1:18" x14ac:dyDescent="0.2">
      <c r="A169" s="20">
        <f>+Oversikt!A169</f>
        <v>10</v>
      </c>
      <c r="B169" s="16" t="str">
        <f>IF('1. Runde'!N169="","",Oversikt!B169)</f>
        <v/>
      </c>
      <c r="C169" s="16" t="str">
        <f>IF(Oversikt!E169="","",Oversikt!E169)</f>
        <v/>
      </c>
      <c r="D169" s="17" t="str">
        <f>IF(Oversikt!B169="","",VLOOKUP(Oversikt!#REF!,Mønster!$A$4:$B$21,2))</f>
        <v/>
      </c>
      <c r="L169" s="133">
        <f>IF(B169="",,IF(Dommere!$C$12&gt;4,ROUND(SUM(E169:K169)-P169-Q169,1)/(Dommere!$C$12-2),(SUM(E169:K169)/Dommere!$C$12)))</f>
        <v>0</v>
      </c>
      <c r="M169" s="56">
        <f t="shared" si="33"/>
        <v>0</v>
      </c>
      <c r="P169" s="19">
        <f t="shared" si="34"/>
        <v>0</v>
      </c>
      <c r="Q169" s="19">
        <f t="shared" si="35"/>
        <v>0</v>
      </c>
      <c r="R169" s="19">
        <f t="shared" si="36"/>
        <v>0</v>
      </c>
    </row>
    <row r="170" spans="1:18" x14ac:dyDescent="0.2">
      <c r="A170" s="20">
        <f>+Oversikt!A170</f>
        <v>11</v>
      </c>
      <c r="B170" s="16" t="str">
        <f>IF('1. Runde'!N170="","",Oversikt!B170)</f>
        <v/>
      </c>
      <c r="C170" s="16" t="str">
        <f>IF(Oversikt!E170="","",Oversikt!E170)</f>
        <v/>
      </c>
      <c r="D170" s="17" t="str">
        <f>IF(Oversikt!B170="","",VLOOKUP(Oversikt!#REF!,Mønster!$A$4:$B$21,2))</f>
        <v/>
      </c>
      <c r="L170" s="133">
        <f>IF(B170="",,IF(Dommere!$C$12&gt;4,ROUND(SUM(E170:K170)-P170-Q170,1)/(Dommere!$C$12-2),(SUM(E170:K170)/Dommere!$C$12)))</f>
        <v>0</v>
      </c>
      <c r="M170" s="56">
        <f t="shared" si="33"/>
        <v>0</v>
      </c>
      <c r="P170" s="19">
        <f t="shared" si="34"/>
        <v>0</v>
      </c>
      <c r="Q170" s="19">
        <f t="shared" si="35"/>
        <v>0</v>
      </c>
      <c r="R170" s="19">
        <f t="shared" si="36"/>
        <v>0</v>
      </c>
    </row>
    <row r="171" spans="1:18" x14ac:dyDescent="0.2">
      <c r="A171" s="20">
        <f>+Oversikt!A171</f>
        <v>12</v>
      </c>
      <c r="B171" s="16" t="str">
        <f>IF('1. Runde'!N171="","",Oversikt!B171)</f>
        <v/>
      </c>
      <c r="C171" s="16" t="str">
        <f>IF(Oversikt!E171="","",Oversikt!E171)</f>
        <v/>
      </c>
      <c r="D171" s="17" t="str">
        <f>IF(Oversikt!B171="","",VLOOKUP(Oversikt!#REF!,Mønster!$A$4:$B$21,2))</f>
        <v/>
      </c>
      <c r="L171" s="133">
        <f>IF(B171="",,IF(Dommere!$C$12&gt;4,ROUND(SUM(E171:K171)-P171-Q171,1)/(Dommere!$C$12-2),(SUM(E171:K171)/Dommere!$C$12)))</f>
        <v>0</v>
      </c>
      <c r="M171" s="56">
        <f t="shared" si="33"/>
        <v>0</v>
      </c>
      <c r="P171" s="19">
        <f t="shared" si="34"/>
        <v>0</v>
      </c>
      <c r="Q171" s="19">
        <f t="shared" si="35"/>
        <v>0</v>
      </c>
      <c r="R171" s="19">
        <f t="shared" si="36"/>
        <v>0</v>
      </c>
    </row>
    <row r="172" spans="1:18" x14ac:dyDescent="0.2">
      <c r="A172" s="20">
        <f>+Oversikt!A172</f>
        <v>13</v>
      </c>
      <c r="B172" s="16" t="str">
        <f>IF('1. Runde'!N172="","",Oversikt!B172)</f>
        <v/>
      </c>
      <c r="C172" s="16" t="str">
        <f>IF(Oversikt!E172="","",Oversikt!E172)</f>
        <v/>
      </c>
      <c r="D172" s="17" t="str">
        <f>IF(Oversikt!B172="","",VLOOKUP(Oversikt!#REF!,Mønster!$A$4:$B$21,2))</f>
        <v/>
      </c>
      <c r="L172" s="133">
        <f>IF(B172="",,IF(Dommere!$C$12&gt;4,ROUND(SUM(E172:K172)-P172-Q172,1)/(Dommere!$C$12-2),(SUM(E172:K172)/Dommere!$C$12)))</f>
        <v>0</v>
      </c>
      <c r="M172" s="56">
        <f t="shared" si="33"/>
        <v>0</v>
      </c>
      <c r="P172" s="19">
        <f t="shared" si="34"/>
        <v>0</v>
      </c>
      <c r="Q172" s="19">
        <f t="shared" si="35"/>
        <v>0</v>
      </c>
      <c r="R172" s="19">
        <f t="shared" si="36"/>
        <v>0</v>
      </c>
    </row>
    <row r="173" spans="1:18" x14ac:dyDescent="0.2">
      <c r="A173" s="20">
        <f>+Oversikt!A173</f>
        <v>14</v>
      </c>
      <c r="B173" s="16" t="str">
        <f>IF('1. Runde'!N173="","",Oversikt!B173)</f>
        <v/>
      </c>
      <c r="C173" s="16" t="str">
        <f>IF(Oversikt!E173="","",Oversikt!E173)</f>
        <v/>
      </c>
      <c r="D173" s="17" t="str">
        <f>IF(Oversikt!B173="","",VLOOKUP(Oversikt!#REF!,Mønster!$A$4:$B$21,2))</f>
        <v/>
      </c>
      <c r="L173" s="133">
        <f>IF(B173="",,IF(Dommere!$C$12&gt;4,ROUND(SUM(E173:K173)-P173-Q173,1)/(Dommere!$C$12-2),(SUM(E173:K173)/Dommere!$C$12)))</f>
        <v>0</v>
      </c>
      <c r="M173" s="56">
        <f t="shared" si="33"/>
        <v>0</v>
      </c>
      <c r="P173" s="19">
        <f t="shared" si="34"/>
        <v>0</v>
      </c>
      <c r="Q173" s="19">
        <f t="shared" si="35"/>
        <v>0</v>
      </c>
      <c r="R173" s="19">
        <f t="shared" si="36"/>
        <v>0</v>
      </c>
    </row>
    <row r="174" spans="1:18" x14ac:dyDescent="0.2">
      <c r="A174" s="20">
        <f>+Oversikt!A174</f>
        <v>15</v>
      </c>
      <c r="B174" s="16" t="str">
        <f>IF('1. Runde'!N174="","",Oversikt!B174)</f>
        <v/>
      </c>
      <c r="C174" s="16" t="str">
        <f>IF(Oversikt!E174="","",Oversikt!E174)</f>
        <v/>
      </c>
      <c r="D174" s="17" t="str">
        <f>IF(Oversikt!B174="","",VLOOKUP(Oversikt!#REF!,Mønster!$A$4:$B$21,2))</f>
        <v/>
      </c>
      <c r="L174" s="133">
        <f>IF(B174="",,IF(Dommere!$C$12&gt;4,ROUND(SUM(E174:K174)-P174-Q174,1)/(Dommere!$C$12-2),(SUM(E174:K174)/Dommere!$C$12)))</f>
        <v>0</v>
      </c>
      <c r="M174" s="56">
        <f t="shared" si="33"/>
        <v>0</v>
      </c>
      <c r="P174" s="19">
        <f t="shared" si="34"/>
        <v>0</v>
      </c>
      <c r="Q174" s="19">
        <f t="shared" si="35"/>
        <v>0</v>
      </c>
      <c r="R174" s="19">
        <f t="shared" si="36"/>
        <v>0</v>
      </c>
    </row>
    <row r="175" spans="1:18" x14ac:dyDescent="0.2">
      <c r="A175" s="20">
        <f>+Oversikt!A175</f>
        <v>16</v>
      </c>
      <c r="B175" s="16" t="str">
        <f>IF('1. Runde'!N175="","",Oversikt!B175)</f>
        <v/>
      </c>
      <c r="C175" s="16" t="str">
        <f>IF(Oversikt!E175="","",Oversikt!E175)</f>
        <v/>
      </c>
      <c r="D175" s="17" t="str">
        <f>IF(Oversikt!B175="","",VLOOKUP(Oversikt!#REF!,Mønster!$A$4:$B$21,2))</f>
        <v/>
      </c>
      <c r="L175" s="133">
        <f>IF(B175="",,IF(Dommere!$C$12&gt;4,ROUND(SUM(E175:K175)-P175-Q175,1)/(Dommere!$C$12-2),(SUM(E175:K175)/Dommere!$C$12)))</f>
        <v>0</v>
      </c>
      <c r="M175" s="56">
        <f t="shared" si="33"/>
        <v>0</v>
      </c>
      <c r="P175" s="19">
        <f t="shared" si="34"/>
        <v>0</v>
      </c>
      <c r="Q175" s="19">
        <f t="shared" si="35"/>
        <v>0</v>
      </c>
      <c r="R175" s="19">
        <f t="shared" si="36"/>
        <v>0</v>
      </c>
    </row>
    <row r="176" spans="1:18" x14ac:dyDescent="0.2">
      <c r="A176" s="20">
        <f>+Oversikt!A176</f>
        <v>17</v>
      </c>
      <c r="B176" s="16" t="str">
        <f>IF('1. Runde'!N176="","",Oversikt!B176)</f>
        <v/>
      </c>
      <c r="C176" s="16" t="str">
        <f>IF(Oversikt!E176="","",Oversikt!E176)</f>
        <v/>
      </c>
      <c r="D176" s="17" t="str">
        <f>IF(Oversikt!B176="","",VLOOKUP(Oversikt!#REF!,Mønster!$A$4:$B$21,2))</f>
        <v/>
      </c>
      <c r="L176" s="133">
        <f>IF(B176="",,IF(Dommere!$C$12&gt;4,ROUND(SUM(E176:K176)-P176-Q176,1)/(Dommere!$C$12-2),(SUM(E176:K176)/Dommere!$C$12)))</f>
        <v>0</v>
      </c>
      <c r="M176" s="56">
        <f t="shared" si="33"/>
        <v>0</v>
      </c>
      <c r="P176" s="19">
        <f t="shared" si="34"/>
        <v>0</v>
      </c>
      <c r="Q176" s="19">
        <f t="shared" si="35"/>
        <v>0</v>
      </c>
      <c r="R176" s="19">
        <f t="shared" si="36"/>
        <v>0</v>
      </c>
    </row>
    <row r="177" spans="1:18" x14ac:dyDescent="0.2">
      <c r="A177" s="20">
        <f>+Oversikt!A177</f>
        <v>18</v>
      </c>
      <c r="B177" s="16" t="str">
        <f>IF('1. Runde'!N177="","",Oversikt!B177)</f>
        <v/>
      </c>
      <c r="C177" s="16" t="str">
        <f>IF(Oversikt!E177="","",Oversikt!E177)</f>
        <v/>
      </c>
      <c r="D177" s="17" t="str">
        <f>IF(Oversikt!B177="","",VLOOKUP(Oversikt!#REF!,Mønster!$A$4:$B$21,2))</f>
        <v/>
      </c>
      <c r="L177" s="133">
        <f>IF(B177="",,IF(Dommere!$C$12&gt;4,ROUND(SUM(E177:K177)-P177-Q177,1)/(Dommere!$C$12-2),(SUM(E177:K177)/Dommere!$C$12)))</f>
        <v>0</v>
      </c>
      <c r="M177" s="56">
        <f t="shared" si="33"/>
        <v>0</v>
      </c>
      <c r="P177" s="19">
        <f t="shared" si="34"/>
        <v>0</v>
      </c>
      <c r="Q177" s="19">
        <f t="shared" si="35"/>
        <v>0</v>
      </c>
      <c r="R177" s="19">
        <f t="shared" si="36"/>
        <v>0</v>
      </c>
    </row>
    <row r="178" spans="1:18" x14ac:dyDescent="0.2">
      <c r="A178" s="20">
        <f>+Oversikt!A178</f>
        <v>19</v>
      </c>
      <c r="B178" s="16" t="str">
        <f>IF('1. Runde'!N178="","",Oversikt!B178)</f>
        <v/>
      </c>
      <c r="C178" s="16" t="str">
        <f>IF(Oversikt!E178="","",Oversikt!E178)</f>
        <v/>
      </c>
      <c r="D178" s="17" t="str">
        <f>IF(Oversikt!B178="","",VLOOKUP(Oversikt!#REF!,Mønster!$A$4:$B$21,2))</f>
        <v/>
      </c>
      <c r="L178" s="133">
        <f>IF(B178="",,IF(Dommere!$C$12&gt;4,ROUND(SUM(E178:K178)-P178-Q178,1)/(Dommere!$C$12-2),(SUM(E178:K178)/Dommere!$C$12)))</f>
        <v>0</v>
      </c>
      <c r="M178" s="56">
        <f t="shared" si="33"/>
        <v>0</v>
      </c>
      <c r="P178" s="19">
        <f t="shared" si="34"/>
        <v>0</v>
      </c>
      <c r="Q178" s="19">
        <f t="shared" si="35"/>
        <v>0</v>
      </c>
      <c r="R178" s="19">
        <f t="shared" si="36"/>
        <v>0</v>
      </c>
    </row>
    <row r="179" spans="1:18" x14ac:dyDescent="0.2">
      <c r="A179" s="20">
        <f>+Oversikt!A179</f>
        <v>20</v>
      </c>
      <c r="B179" s="16" t="str">
        <f>IF('1. Runde'!N179="","",Oversikt!B179)</f>
        <v/>
      </c>
      <c r="C179" s="16" t="str">
        <f>IF(Oversikt!E179="","",Oversikt!E179)</f>
        <v/>
      </c>
      <c r="D179" s="17" t="str">
        <f>IF(Oversikt!B179="","",VLOOKUP(Oversikt!#REF!,Mønster!$A$4:$B$21,2))</f>
        <v/>
      </c>
      <c r="L179" s="133">
        <f>IF(B179="",,IF(Dommere!$C$12&gt;4,ROUND(SUM(E179:K179)-P179-Q179,1)/(Dommere!$C$12-2),(SUM(E179:K179)/Dommere!$C$12)))</f>
        <v>0</v>
      </c>
      <c r="M179" s="56">
        <f t="shared" si="33"/>
        <v>0</v>
      </c>
      <c r="P179" s="19">
        <f t="shared" si="34"/>
        <v>0</v>
      </c>
      <c r="Q179" s="19">
        <f t="shared" si="35"/>
        <v>0</v>
      </c>
      <c r="R179" s="19">
        <f t="shared" si="36"/>
        <v>0</v>
      </c>
    </row>
    <row r="180" spans="1:18" x14ac:dyDescent="0.2">
      <c r="A180" s="20">
        <f>+Oversikt!A180</f>
        <v>21</v>
      </c>
      <c r="B180" s="16" t="str">
        <f>IF('1. Runde'!N180="","",Oversikt!B180)</f>
        <v/>
      </c>
      <c r="C180" s="16" t="str">
        <f>IF(Oversikt!E180="","",Oversikt!E180)</f>
        <v/>
      </c>
      <c r="D180" s="17" t="str">
        <f>IF(Oversikt!B180="","",VLOOKUP(Oversikt!#REF!,Mønster!$A$4:$B$21,2))</f>
        <v/>
      </c>
      <c r="L180" s="133">
        <f>IF(B180="",,IF(Dommere!$C$12&gt;4,ROUND(SUM(E180:K180)-P180-Q180,1)/(Dommere!$C$12-2),(SUM(E180:K180)/Dommere!$C$12)))</f>
        <v>0</v>
      </c>
      <c r="M180" s="56">
        <f t="shared" si="33"/>
        <v>0</v>
      </c>
      <c r="P180" s="19">
        <f t="shared" si="34"/>
        <v>0</v>
      </c>
      <c r="Q180" s="19">
        <f t="shared" si="35"/>
        <v>0</v>
      </c>
      <c r="R180" s="19">
        <f t="shared" si="36"/>
        <v>0</v>
      </c>
    </row>
    <row r="181" spans="1:18" x14ac:dyDescent="0.2">
      <c r="A181" s="20">
        <f>+Oversikt!A181</f>
        <v>22</v>
      </c>
      <c r="B181" s="16" t="str">
        <f>IF('1. Runde'!N181="","",Oversikt!B181)</f>
        <v/>
      </c>
      <c r="C181" s="16" t="str">
        <f>IF(Oversikt!E181="","",Oversikt!E181)</f>
        <v/>
      </c>
      <c r="D181" s="17" t="str">
        <f>IF(Oversikt!B181="","",VLOOKUP(Oversikt!#REF!,Mønster!$A$4:$B$21,2))</f>
        <v/>
      </c>
      <c r="L181" s="133">
        <f>IF(B181="",,IF(Dommere!$C$12&gt;4,ROUND(SUM(E181:K181)-P181-Q181,1)/(Dommere!$C$12-2),(SUM(E181:K181)/Dommere!$C$12)))</f>
        <v>0</v>
      </c>
      <c r="M181" s="56">
        <f t="shared" si="33"/>
        <v>0</v>
      </c>
      <c r="P181" s="19">
        <f t="shared" si="34"/>
        <v>0</v>
      </c>
      <c r="Q181" s="19">
        <f t="shared" si="35"/>
        <v>0</v>
      </c>
      <c r="R181" s="19">
        <f t="shared" si="36"/>
        <v>0</v>
      </c>
    </row>
    <row r="182" spans="1:18" x14ac:dyDescent="0.2">
      <c r="A182" s="20">
        <f>+Oversikt!A182</f>
        <v>23</v>
      </c>
      <c r="B182" s="16" t="str">
        <f>IF('1. Runde'!N182="","",Oversikt!B182)</f>
        <v/>
      </c>
      <c r="C182" s="16" t="str">
        <f>IF(Oversikt!E182="","",Oversikt!E182)</f>
        <v/>
      </c>
      <c r="D182" s="17" t="str">
        <f>IF(Oversikt!B182="","",VLOOKUP(Oversikt!#REF!,Mønster!$A$4:$B$21,2))</f>
        <v/>
      </c>
      <c r="L182" s="133">
        <f>IF(B182="",,IF(Dommere!$C$12&gt;4,ROUND(SUM(E182:K182)-P182-Q182,1)/(Dommere!$C$12-2),(SUM(E182:K182)/Dommere!$C$12)))</f>
        <v>0</v>
      </c>
      <c r="M182" s="56">
        <f t="shared" si="33"/>
        <v>0</v>
      </c>
      <c r="P182" s="19">
        <f t="shared" si="34"/>
        <v>0</v>
      </c>
      <c r="Q182" s="19">
        <f t="shared" si="35"/>
        <v>0</v>
      </c>
      <c r="R182" s="19">
        <f t="shared" si="36"/>
        <v>0</v>
      </c>
    </row>
    <row r="183" spans="1:18" x14ac:dyDescent="0.2">
      <c r="A183" s="20">
        <f>+Oversikt!A183</f>
        <v>24</v>
      </c>
      <c r="B183" s="16" t="str">
        <f>IF('1. Runde'!N183="","",Oversikt!B183)</f>
        <v/>
      </c>
      <c r="C183" s="16" t="str">
        <f>IF(Oversikt!E183="","",Oversikt!E183)</f>
        <v/>
      </c>
      <c r="D183" s="17" t="str">
        <f>IF(Oversikt!B183="","",VLOOKUP(Oversikt!#REF!,Mønster!$A$4:$B$21,2))</f>
        <v/>
      </c>
      <c r="L183" s="133">
        <f>IF(B183="",,IF(Dommere!$C$12&gt;4,ROUND(SUM(E183:K183)-P183-Q183,1)/(Dommere!$C$12-2),(SUM(E183:K183)/Dommere!$C$12)))</f>
        <v>0</v>
      </c>
      <c r="M183" s="56">
        <f t="shared" si="33"/>
        <v>0</v>
      </c>
      <c r="P183" s="19">
        <f t="shared" si="34"/>
        <v>0</v>
      </c>
      <c r="Q183" s="19">
        <f t="shared" si="35"/>
        <v>0</v>
      </c>
      <c r="R183" s="19">
        <f t="shared" si="36"/>
        <v>0</v>
      </c>
    </row>
    <row r="184" spans="1:18" x14ac:dyDescent="0.2">
      <c r="A184" s="20">
        <f>+Oversikt!A184</f>
        <v>25</v>
      </c>
      <c r="B184" s="16" t="str">
        <f>IF('1. Runde'!N184="","",Oversikt!B184)</f>
        <v/>
      </c>
      <c r="C184" s="16" t="str">
        <f>IF(Oversikt!E184="","",Oversikt!E184)</f>
        <v/>
      </c>
      <c r="D184" s="17" t="str">
        <f>IF(Oversikt!B184="","",VLOOKUP(Oversikt!#REF!,Mønster!$A$4:$B$21,2))</f>
        <v/>
      </c>
      <c r="L184" s="133">
        <f>IF(B184="",,IF(Dommere!$C$12&gt;4,ROUND(SUM(E184:K184)-P184-Q184,1)/(Dommere!$C$12-2),(SUM(E184:K184)/Dommere!$C$12)))</f>
        <v>0</v>
      </c>
      <c r="M184" s="56">
        <f t="shared" si="33"/>
        <v>0</v>
      </c>
      <c r="P184" s="19">
        <f t="shared" si="34"/>
        <v>0</v>
      </c>
      <c r="Q184" s="19">
        <f t="shared" si="35"/>
        <v>0</v>
      </c>
      <c r="R184" s="19">
        <f t="shared" si="36"/>
        <v>0</v>
      </c>
    </row>
    <row r="185" spans="1:18" ht="21" customHeight="1" x14ac:dyDescent="0.2">
      <c r="A185" s="21" t="str">
        <f>+Oversikt!A185</f>
        <v>Klasse 170/270 - Ungdom og Junior - dangraderte gutter</v>
      </c>
      <c r="E185" s="192" t="str">
        <f>IF(O185&gt;12,IF(O185&gt;16,"8 til finalen!","6 til finalen!"),"Runden utgår, til finale!")</f>
        <v>Runden utgår, til finale!</v>
      </c>
      <c r="F185" s="191"/>
      <c r="G185" s="191"/>
      <c r="H185" s="191"/>
      <c r="I185" s="191"/>
      <c r="J185" s="43"/>
      <c r="K185" s="44"/>
      <c r="M185" s="55"/>
      <c r="N185" s="43"/>
      <c r="O185" s="136">
        <f>25-COUNTBLANK(Oversikt!B186:'Oversikt'!B210)</f>
        <v>7</v>
      </c>
      <c r="R185" s="19"/>
    </row>
    <row r="186" spans="1:18" x14ac:dyDescent="0.2">
      <c r="A186" s="20">
        <f>+Oversikt!A186</f>
        <v>1</v>
      </c>
      <c r="B186" s="16" t="str">
        <f>IF('1. Runde'!N186="","",Oversikt!B186)</f>
        <v xml:space="preserve">Danny Dang </v>
      </c>
      <c r="C186" s="16" t="str">
        <f>IF(Oversikt!E186="","",Oversikt!E186)</f>
        <v>Hwa Rang Team Drammen</v>
      </c>
      <c r="D186" s="17" t="e">
        <f>IF(Oversikt!B186="","",VLOOKUP(Oversikt!#REF!,Mønster!$A$4:$B$21,2))</f>
        <v>#REF!</v>
      </c>
      <c r="L186" s="133">
        <f>IF(B186="",,IF(Dommere!$C$12&gt;4,ROUND(SUM(E186:K186)-P186-Q186,1)/(Dommere!$C$12-2),(SUM(E186:K186)/Dommere!$C$12)))</f>
        <v>0</v>
      </c>
      <c r="M186" s="56">
        <f t="shared" ref="M186:M210" si="37">IF(L186=0,,RANK(L186,L$186:L$210,0))</f>
        <v>0</v>
      </c>
      <c r="N186" s="33" t="s">
        <v>57</v>
      </c>
      <c r="P186" s="19">
        <f>MAX(E186:K186)</f>
        <v>0</v>
      </c>
      <c r="Q186" s="19">
        <f>MIN(E186:K186)</f>
        <v>0</v>
      </c>
      <c r="R186" s="19">
        <f>SUM(E186:K186)</f>
        <v>0</v>
      </c>
    </row>
    <row r="187" spans="1:18" x14ac:dyDescent="0.2">
      <c r="A187" s="20">
        <f>+Oversikt!A187</f>
        <v>2</v>
      </c>
      <c r="B187" s="16" t="str">
        <f>IF('1. Runde'!N187="","",Oversikt!B187)</f>
        <v xml:space="preserve">Vincent Quach </v>
      </c>
      <c r="C187" s="16" t="str">
        <f>IF(Oversikt!E187="","",Oversikt!E187)</f>
        <v>Hwa Rang Team Drammen</v>
      </c>
      <c r="D187" s="17" t="e">
        <f>IF(Oversikt!B187="","",VLOOKUP(Oversikt!#REF!,Mønster!$A$4:$B$21,2))</f>
        <v>#REF!</v>
      </c>
      <c r="L187" s="133">
        <f>IF(B187="",,IF(Dommere!$C$12&gt;4,ROUND(SUM(E187:K187)-P187-Q187,1)/(Dommere!$C$12-2),(SUM(E187:K187)/Dommere!$C$12)))</f>
        <v>0</v>
      </c>
      <c r="M187" s="56">
        <f t="shared" si="37"/>
        <v>0</v>
      </c>
      <c r="N187" s="33" t="s">
        <v>57</v>
      </c>
      <c r="P187" s="19">
        <f t="shared" ref="P187:P210" si="38">MAX(E187:K187)</f>
        <v>0</v>
      </c>
      <c r="Q187" s="19">
        <f t="shared" ref="Q187:Q210" si="39">MIN(E187:K187)</f>
        <v>0</v>
      </c>
      <c r="R187" s="19">
        <f t="shared" ref="R187:R210" si="40">SUM(E187:K187)</f>
        <v>0</v>
      </c>
    </row>
    <row r="188" spans="1:18" x14ac:dyDescent="0.2">
      <c r="A188" s="20">
        <f>+Oversikt!A188</f>
        <v>3</v>
      </c>
      <c r="B188" s="16" t="str">
        <f>IF('1. Runde'!N188="","",Oversikt!B188)</f>
        <v xml:space="preserve">Sune Østli </v>
      </c>
      <c r="C188" s="16" t="str">
        <f>IF(Oversikt!E188="","",Oversikt!E188)</f>
        <v>Mudo</v>
      </c>
      <c r="D188" s="17" t="e">
        <f>IF(Oversikt!B188="","",VLOOKUP(Oversikt!#REF!,Mønster!$A$4:$B$21,2))</f>
        <v>#REF!</v>
      </c>
      <c r="L188" s="133">
        <f>IF(B188="",,IF(Dommere!$C$12&gt;4,ROUND(SUM(E188:K188)-P188-Q188,1)/(Dommere!$C$12-2),(SUM(E188:K188)/Dommere!$C$12)))</f>
        <v>0</v>
      </c>
      <c r="M188" s="56">
        <f t="shared" si="37"/>
        <v>0</v>
      </c>
      <c r="N188" s="33" t="s">
        <v>57</v>
      </c>
      <c r="P188" s="19">
        <f t="shared" si="38"/>
        <v>0</v>
      </c>
      <c r="Q188" s="19">
        <f t="shared" si="39"/>
        <v>0</v>
      </c>
      <c r="R188" s="19">
        <f t="shared" si="40"/>
        <v>0</v>
      </c>
    </row>
    <row r="189" spans="1:18" x14ac:dyDescent="0.2">
      <c r="A189" s="20">
        <f>+Oversikt!A189</f>
        <v>4</v>
      </c>
      <c r="B189" s="16" t="str">
        <f>IF('1. Runde'!N189="","",Oversikt!B189)</f>
        <v xml:space="preserve">Paal Anders Eilertsen </v>
      </c>
      <c r="C189" s="16" t="str">
        <f>IF(Oversikt!E189="","",Oversikt!E189)</f>
        <v>Oslo Nord Taekwondo klubb</v>
      </c>
      <c r="D189" s="17" t="e">
        <f>IF(Oversikt!B189="","",VLOOKUP(Oversikt!#REF!,Mønster!$A$4:$B$21,2))</f>
        <v>#REF!</v>
      </c>
      <c r="L189" s="133">
        <f>IF(B189="",,IF(Dommere!$C$12&gt;4,ROUND(SUM(E189:K189)-P189-Q189,1)/(Dommere!$C$12-2),(SUM(E189:K189)/Dommere!$C$12)))</f>
        <v>0</v>
      </c>
      <c r="M189" s="56">
        <f t="shared" si="37"/>
        <v>0</v>
      </c>
      <c r="N189" s="33" t="s">
        <v>57</v>
      </c>
      <c r="P189" s="19">
        <f t="shared" si="38"/>
        <v>0</v>
      </c>
      <c r="Q189" s="19">
        <f t="shared" si="39"/>
        <v>0</v>
      </c>
      <c r="R189" s="19">
        <f t="shared" si="40"/>
        <v>0</v>
      </c>
    </row>
    <row r="190" spans="1:18" x14ac:dyDescent="0.2">
      <c r="A190" s="20">
        <f>+Oversikt!A190</f>
        <v>5</v>
      </c>
      <c r="B190" s="16" t="str">
        <f>IF('1. Runde'!N190="","",Oversikt!B190)</f>
        <v xml:space="preserve">Khoa Le Dahn </v>
      </c>
      <c r="C190" s="16" t="str">
        <f>IF(Oversikt!E190="","",Oversikt!E190)</f>
        <v>Oslo Nord Taekwondo klubb</v>
      </c>
      <c r="D190" s="17" t="e">
        <f>IF(Oversikt!B190="","",VLOOKUP(Oversikt!#REF!,Mønster!$A$4:$B$21,2))</f>
        <v>#REF!</v>
      </c>
      <c r="L190" s="133">
        <f>IF(B190="",,IF(Dommere!$C$12&gt;4,ROUND(SUM(E190:K190)-P190-Q190,1)/(Dommere!$C$12-2),(SUM(E190:K190)/Dommere!$C$12)))</f>
        <v>0</v>
      </c>
      <c r="M190" s="56">
        <f t="shared" si="37"/>
        <v>0</v>
      </c>
      <c r="N190" s="33" t="s">
        <v>57</v>
      </c>
      <c r="P190" s="19">
        <f t="shared" si="38"/>
        <v>0</v>
      </c>
      <c r="Q190" s="19">
        <f t="shared" si="39"/>
        <v>0</v>
      </c>
      <c r="R190" s="19">
        <f t="shared" si="40"/>
        <v>0</v>
      </c>
    </row>
    <row r="191" spans="1:18" x14ac:dyDescent="0.2">
      <c r="A191" s="20">
        <f>+Oversikt!A191</f>
        <v>6</v>
      </c>
      <c r="B191" s="16" t="str">
        <f>IF('1. Runde'!N191="","",Oversikt!B191)</f>
        <v/>
      </c>
      <c r="C191" s="16" t="str">
        <f>IF(Oversikt!E191="","",Oversikt!E191)</f>
        <v>Mudo Lørenskog</v>
      </c>
      <c r="D191" s="17" t="e">
        <f>IF(Oversikt!B191="","",VLOOKUP(Oversikt!#REF!,Mønster!$A$4:$B$21,2))</f>
        <v>#REF!</v>
      </c>
      <c r="L191" s="133">
        <f>IF(B191="",,IF(Dommere!$C$12&gt;4,ROUND(SUM(E191:K191)-P191-Q191,1)/(Dommere!$C$12-2),(SUM(E191:K191)/Dommere!$C$12)))</f>
        <v>0</v>
      </c>
      <c r="M191" s="56">
        <f t="shared" si="37"/>
        <v>0</v>
      </c>
      <c r="P191" s="19">
        <f t="shared" si="38"/>
        <v>0</v>
      </c>
      <c r="Q191" s="19">
        <f t="shared" si="39"/>
        <v>0</v>
      </c>
      <c r="R191" s="19">
        <f t="shared" si="40"/>
        <v>0</v>
      </c>
    </row>
    <row r="192" spans="1:18" x14ac:dyDescent="0.2">
      <c r="A192" s="20">
        <f>+Oversikt!A192</f>
        <v>7</v>
      </c>
      <c r="B192" s="16" t="str">
        <f>IF('1. Runde'!N192="","",Oversikt!B192)</f>
        <v>Brage Moberg</v>
      </c>
      <c r="C192" s="16" t="str">
        <f>IF(Oversikt!E192="","",Oversikt!E192)</f>
        <v/>
      </c>
      <c r="D192" s="17" t="e">
        <f>IF(Oversikt!B192="","",VLOOKUP(Oversikt!#REF!,Mønster!$A$4:$B$21,2))</f>
        <v>#REF!</v>
      </c>
      <c r="L192" s="133">
        <f>IF(B192="",,IF(Dommere!$C$12&gt;4,ROUND(SUM(E192:K192)-P192-Q192,1)/(Dommere!$C$12-2),(SUM(E192:K192)/Dommere!$C$12)))</f>
        <v>0</v>
      </c>
      <c r="M192" s="56">
        <f t="shared" si="37"/>
        <v>0</v>
      </c>
      <c r="N192" s="33" t="s">
        <v>57</v>
      </c>
      <c r="P192" s="19">
        <f t="shared" si="38"/>
        <v>0</v>
      </c>
      <c r="Q192" s="19">
        <f t="shared" si="39"/>
        <v>0</v>
      </c>
      <c r="R192" s="19">
        <f t="shared" si="40"/>
        <v>0</v>
      </c>
    </row>
    <row r="193" spans="1:18" x14ac:dyDescent="0.2">
      <c r="A193" s="20">
        <f>+Oversikt!A193</f>
        <v>8</v>
      </c>
      <c r="B193" s="16" t="str">
        <f>IF('1. Runde'!N193="","",Oversikt!B193)</f>
        <v/>
      </c>
      <c r="C193" s="16" t="str">
        <f>IF(Oversikt!E193="","",Oversikt!E193)</f>
        <v/>
      </c>
      <c r="D193" s="17" t="str">
        <f>IF(Oversikt!B193="","",VLOOKUP(Oversikt!#REF!,Mønster!$A$4:$B$21,2))</f>
        <v/>
      </c>
      <c r="L193" s="133">
        <f>IF(B193="",,IF(Dommere!$C$12&gt;4,ROUND(SUM(E193:K193)-P193-Q193,1)/(Dommere!$C$12-2),(SUM(E193:K193)/Dommere!$C$12)))</f>
        <v>0</v>
      </c>
      <c r="M193" s="56">
        <f t="shared" si="37"/>
        <v>0</v>
      </c>
      <c r="P193" s="19">
        <f t="shared" si="38"/>
        <v>0</v>
      </c>
      <c r="Q193" s="19">
        <f t="shared" si="39"/>
        <v>0</v>
      </c>
      <c r="R193" s="19">
        <f t="shared" si="40"/>
        <v>0</v>
      </c>
    </row>
    <row r="194" spans="1:18" x14ac:dyDescent="0.2">
      <c r="A194" s="20">
        <f>+Oversikt!A194</f>
        <v>9</v>
      </c>
      <c r="B194" s="16" t="str">
        <f>IF('1. Runde'!N194="","",Oversikt!B194)</f>
        <v/>
      </c>
      <c r="C194" s="16" t="str">
        <f>IF(Oversikt!E194="","",Oversikt!E194)</f>
        <v/>
      </c>
      <c r="D194" s="17" t="str">
        <f>IF(Oversikt!B194="","",VLOOKUP(Oversikt!#REF!,Mønster!$A$4:$B$21,2))</f>
        <v/>
      </c>
      <c r="L194" s="133">
        <f>IF(B194="",,IF(Dommere!$C$12&gt;4,ROUND(SUM(E194:K194)-P194-Q194,1)/(Dommere!$C$12-2),(SUM(E194:K194)/Dommere!$C$12)))</f>
        <v>0</v>
      </c>
      <c r="M194" s="56">
        <f t="shared" si="37"/>
        <v>0</v>
      </c>
      <c r="P194" s="19">
        <f t="shared" si="38"/>
        <v>0</v>
      </c>
      <c r="Q194" s="19">
        <f t="shared" si="39"/>
        <v>0</v>
      </c>
      <c r="R194" s="19">
        <f t="shared" si="40"/>
        <v>0</v>
      </c>
    </row>
    <row r="195" spans="1:18" x14ac:dyDescent="0.2">
      <c r="A195" s="20">
        <f>+Oversikt!A195</f>
        <v>10</v>
      </c>
      <c r="B195" s="16" t="str">
        <f>IF('1. Runde'!N195="","",Oversikt!B195)</f>
        <v/>
      </c>
      <c r="C195" s="16" t="str">
        <f>IF(Oversikt!E195="","",Oversikt!E195)</f>
        <v/>
      </c>
      <c r="D195" s="17" t="str">
        <f>IF(Oversikt!B195="","",VLOOKUP(Oversikt!#REF!,Mønster!$A$4:$B$21,2))</f>
        <v/>
      </c>
      <c r="L195" s="133">
        <f>IF(B195="",,IF(Dommere!$C$12&gt;4,ROUND(SUM(E195:K195)-P195-Q195,1)/(Dommere!$C$12-2),(SUM(E195:K195)/Dommere!$C$12)))</f>
        <v>0</v>
      </c>
      <c r="M195" s="56">
        <f t="shared" si="37"/>
        <v>0</v>
      </c>
      <c r="P195" s="19">
        <f t="shared" si="38"/>
        <v>0</v>
      </c>
      <c r="Q195" s="19">
        <f t="shared" si="39"/>
        <v>0</v>
      </c>
      <c r="R195" s="19">
        <f t="shared" si="40"/>
        <v>0</v>
      </c>
    </row>
    <row r="196" spans="1:18" x14ac:dyDescent="0.2">
      <c r="A196" s="20">
        <f>+Oversikt!A196</f>
        <v>11</v>
      </c>
      <c r="B196" s="16" t="str">
        <f>IF('1. Runde'!N196="","",Oversikt!B196)</f>
        <v/>
      </c>
      <c r="C196" s="16" t="str">
        <f>IF(Oversikt!E196="","",Oversikt!E196)</f>
        <v/>
      </c>
      <c r="D196" s="17" t="str">
        <f>IF(Oversikt!B196="","",VLOOKUP(Oversikt!#REF!,Mønster!$A$4:$B$21,2))</f>
        <v/>
      </c>
      <c r="L196" s="133">
        <f>IF(B196="",,IF(Dommere!$C$12&gt;4,ROUND(SUM(E196:K196)-P196-Q196,1)/(Dommere!$C$12-2),(SUM(E196:K196)/Dommere!$C$12)))</f>
        <v>0</v>
      </c>
      <c r="M196" s="56">
        <f t="shared" si="37"/>
        <v>0</v>
      </c>
      <c r="P196" s="19">
        <f t="shared" si="38"/>
        <v>0</v>
      </c>
      <c r="Q196" s="19">
        <f t="shared" si="39"/>
        <v>0</v>
      </c>
      <c r="R196" s="19">
        <f t="shared" si="40"/>
        <v>0</v>
      </c>
    </row>
    <row r="197" spans="1:18" x14ac:dyDescent="0.2">
      <c r="A197" s="20">
        <f>+Oversikt!A197</f>
        <v>12</v>
      </c>
      <c r="B197" s="16" t="str">
        <f>IF('1. Runde'!N197="","",Oversikt!B197)</f>
        <v/>
      </c>
      <c r="C197" s="16" t="str">
        <f>IF(Oversikt!E197="","",Oversikt!E197)</f>
        <v/>
      </c>
      <c r="D197" s="17" t="str">
        <f>IF(Oversikt!B197="","",VLOOKUP(Oversikt!#REF!,Mønster!$A$4:$B$21,2))</f>
        <v/>
      </c>
      <c r="L197" s="133">
        <f>IF(B197="",,IF(Dommere!$C$12&gt;4,ROUND(SUM(E197:K197)-P197-Q197,1)/(Dommere!$C$12-2),(SUM(E197:K197)/Dommere!$C$12)))</f>
        <v>0</v>
      </c>
      <c r="M197" s="56">
        <f t="shared" si="37"/>
        <v>0</v>
      </c>
      <c r="P197" s="19">
        <f t="shared" si="38"/>
        <v>0</v>
      </c>
      <c r="Q197" s="19">
        <f t="shared" si="39"/>
        <v>0</v>
      </c>
      <c r="R197" s="19">
        <f t="shared" si="40"/>
        <v>0</v>
      </c>
    </row>
    <row r="198" spans="1:18" x14ac:dyDescent="0.2">
      <c r="A198" s="20">
        <f>+Oversikt!A198</f>
        <v>13</v>
      </c>
      <c r="B198" s="16" t="str">
        <f>IF('1. Runde'!N198="","",Oversikt!B198)</f>
        <v/>
      </c>
      <c r="C198" s="16" t="str">
        <f>IF(Oversikt!E198="","",Oversikt!E198)</f>
        <v/>
      </c>
      <c r="D198" s="17" t="str">
        <f>IF(Oversikt!B198="","",VLOOKUP(Oversikt!#REF!,Mønster!$A$4:$B$21,2))</f>
        <v/>
      </c>
      <c r="L198" s="133">
        <f>IF(B198="",,IF(Dommere!$C$12&gt;4,ROUND(SUM(E198:K198)-P198-Q198,1)/(Dommere!$C$12-2),(SUM(E198:K198)/Dommere!$C$12)))</f>
        <v>0</v>
      </c>
      <c r="M198" s="56">
        <f t="shared" si="37"/>
        <v>0</v>
      </c>
      <c r="P198" s="19">
        <f t="shared" si="38"/>
        <v>0</v>
      </c>
      <c r="Q198" s="19">
        <f t="shared" si="39"/>
        <v>0</v>
      </c>
      <c r="R198" s="19">
        <f t="shared" si="40"/>
        <v>0</v>
      </c>
    </row>
    <row r="199" spans="1:18" x14ac:dyDescent="0.2">
      <c r="A199" s="20">
        <f>+Oversikt!A199</f>
        <v>14</v>
      </c>
      <c r="B199" s="16" t="str">
        <f>IF('1. Runde'!N199="","",Oversikt!B199)</f>
        <v/>
      </c>
      <c r="C199" s="16" t="str">
        <f>IF(Oversikt!E199="","",Oversikt!E199)</f>
        <v/>
      </c>
      <c r="D199" s="17" t="str">
        <f>IF(Oversikt!B199="","",VLOOKUP(Oversikt!#REF!,Mønster!$A$4:$B$21,2))</f>
        <v/>
      </c>
      <c r="L199" s="133">
        <f>IF(B199="",,IF(Dommere!$C$12&gt;4,ROUND(SUM(E199:K199)-P199-Q199,1)/(Dommere!$C$12-2),(SUM(E199:K199)/Dommere!$C$12)))</f>
        <v>0</v>
      </c>
      <c r="M199" s="56">
        <f t="shared" si="37"/>
        <v>0</v>
      </c>
      <c r="P199" s="19">
        <f t="shared" si="38"/>
        <v>0</v>
      </c>
      <c r="Q199" s="19">
        <f t="shared" si="39"/>
        <v>0</v>
      </c>
      <c r="R199" s="19">
        <f t="shared" si="40"/>
        <v>0</v>
      </c>
    </row>
    <row r="200" spans="1:18" x14ac:dyDescent="0.2">
      <c r="A200" s="20">
        <f>+Oversikt!A200</f>
        <v>15</v>
      </c>
      <c r="B200" s="16" t="str">
        <f>IF('1. Runde'!N200="","",Oversikt!B200)</f>
        <v/>
      </c>
      <c r="C200" s="16" t="str">
        <f>IF(Oversikt!E200="","",Oversikt!E200)</f>
        <v/>
      </c>
      <c r="D200" s="17" t="str">
        <f>IF(Oversikt!B200="","",VLOOKUP(Oversikt!#REF!,Mønster!$A$4:$B$21,2))</f>
        <v/>
      </c>
      <c r="L200" s="133">
        <f>IF(B200="",,IF(Dommere!$C$12&gt;4,ROUND(SUM(E200:K200)-P200-Q200,1)/(Dommere!$C$12-2),(SUM(E200:K200)/Dommere!$C$12)))</f>
        <v>0</v>
      </c>
      <c r="M200" s="56">
        <f t="shared" si="37"/>
        <v>0</v>
      </c>
      <c r="P200" s="19">
        <f t="shared" si="38"/>
        <v>0</v>
      </c>
      <c r="Q200" s="19">
        <f t="shared" si="39"/>
        <v>0</v>
      </c>
      <c r="R200" s="19">
        <f t="shared" si="40"/>
        <v>0</v>
      </c>
    </row>
    <row r="201" spans="1:18" x14ac:dyDescent="0.2">
      <c r="A201" s="20">
        <f>+Oversikt!A201</f>
        <v>16</v>
      </c>
      <c r="B201" s="16" t="str">
        <f>IF('1. Runde'!N201="","",Oversikt!B201)</f>
        <v/>
      </c>
      <c r="C201" s="16" t="str">
        <f>IF(Oversikt!E201="","",Oversikt!E201)</f>
        <v/>
      </c>
      <c r="D201" s="17" t="str">
        <f>IF(Oversikt!B201="","",VLOOKUP(Oversikt!#REF!,Mønster!$A$4:$B$21,2))</f>
        <v/>
      </c>
      <c r="L201" s="133">
        <f>IF(B201="",,IF(Dommere!$C$12&gt;4,ROUND(SUM(E201:K201)-P201-Q201,1)/(Dommere!$C$12-2),(SUM(E201:K201)/Dommere!$C$12)))</f>
        <v>0</v>
      </c>
      <c r="M201" s="56">
        <f t="shared" si="37"/>
        <v>0</v>
      </c>
      <c r="P201" s="19">
        <f t="shared" si="38"/>
        <v>0</v>
      </c>
      <c r="Q201" s="19">
        <f t="shared" si="39"/>
        <v>0</v>
      </c>
      <c r="R201" s="19">
        <f t="shared" si="40"/>
        <v>0</v>
      </c>
    </row>
    <row r="202" spans="1:18" x14ac:dyDescent="0.2">
      <c r="A202" s="20">
        <f>+Oversikt!A202</f>
        <v>17</v>
      </c>
      <c r="B202" s="16" t="str">
        <f>IF('1. Runde'!N202="","",Oversikt!B202)</f>
        <v/>
      </c>
      <c r="C202" s="16" t="str">
        <f>IF(Oversikt!E202="","",Oversikt!E202)</f>
        <v/>
      </c>
      <c r="D202" s="17" t="str">
        <f>IF(Oversikt!B202="","",VLOOKUP(Oversikt!#REF!,Mønster!$A$4:$B$21,2))</f>
        <v/>
      </c>
      <c r="L202" s="133">
        <f>IF(B202="",,IF(Dommere!$C$12&gt;4,ROUND(SUM(E202:K202)-P202-Q202,1)/(Dommere!$C$12-2),(SUM(E202:K202)/Dommere!$C$12)))</f>
        <v>0</v>
      </c>
      <c r="M202" s="56">
        <f t="shared" si="37"/>
        <v>0</v>
      </c>
      <c r="P202" s="19">
        <f t="shared" si="38"/>
        <v>0</v>
      </c>
      <c r="Q202" s="19">
        <f t="shared" si="39"/>
        <v>0</v>
      </c>
      <c r="R202" s="19">
        <f t="shared" si="40"/>
        <v>0</v>
      </c>
    </row>
    <row r="203" spans="1:18" x14ac:dyDescent="0.2">
      <c r="A203" s="20">
        <f>+Oversikt!A203</f>
        <v>18</v>
      </c>
      <c r="B203" s="16" t="str">
        <f>IF('1. Runde'!N203="","",Oversikt!B203)</f>
        <v/>
      </c>
      <c r="C203" s="16" t="str">
        <f>IF(Oversikt!E203="","",Oversikt!E203)</f>
        <v/>
      </c>
      <c r="D203" s="17" t="str">
        <f>IF(Oversikt!B203="","",VLOOKUP(Oversikt!#REF!,Mønster!$A$4:$B$21,2))</f>
        <v/>
      </c>
      <c r="L203" s="133">
        <f>IF(B203="",,IF(Dommere!$C$12&gt;4,ROUND(SUM(E203:K203)-P203-Q203,1)/(Dommere!$C$12-2),(SUM(E203:K203)/Dommere!$C$12)))</f>
        <v>0</v>
      </c>
      <c r="M203" s="56">
        <f t="shared" si="37"/>
        <v>0</v>
      </c>
      <c r="P203" s="19">
        <f t="shared" si="38"/>
        <v>0</v>
      </c>
      <c r="Q203" s="19">
        <f t="shared" si="39"/>
        <v>0</v>
      </c>
      <c r="R203" s="19">
        <f t="shared" si="40"/>
        <v>0</v>
      </c>
    </row>
    <row r="204" spans="1:18" x14ac:dyDescent="0.2">
      <c r="A204" s="20">
        <f>+Oversikt!A204</f>
        <v>19</v>
      </c>
      <c r="B204" s="16" t="str">
        <f>IF('1. Runde'!N204="","",Oversikt!B204)</f>
        <v/>
      </c>
      <c r="C204" s="16" t="str">
        <f>IF(Oversikt!E204="","",Oversikt!E204)</f>
        <v/>
      </c>
      <c r="D204" s="17" t="str">
        <f>IF(Oversikt!B204="","",VLOOKUP(Oversikt!#REF!,Mønster!$A$4:$B$21,2))</f>
        <v/>
      </c>
      <c r="L204" s="133">
        <f>IF(B204="",,IF(Dommere!$C$12&gt;4,ROUND(SUM(E204:K204)-P204-Q204,1)/(Dommere!$C$12-2),(SUM(E204:K204)/Dommere!$C$12)))</f>
        <v>0</v>
      </c>
      <c r="M204" s="56">
        <f t="shared" si="37"/>
        <v>0</v>
      </c>
      <c r="P204" s="19">
        <f t="shared" si="38"/>
        <v>0</v>
      </c>
      <c r="Q204" s="19">
        <f t="shared" si="39"/>
        <v>0</v>
      </c>
      <c r="R204" s="19">
        <f t="shared" si="40"/>
        <v>0</v>
      </c>
    </row>
    <row r="205" spans="1:18" x14ac:dyDescent="0.2">
      <c r="A205" s="20">
        <f>+Oversikt!A205</f>
        <v>20</v>
      </c>
      <c r="B205" s="16" t="str">
        <f>IF('1. Runde'!N205="","",Oversikt!B205)</f>
        <v/>
      </c>
      <c r="C205" s="16" t="str">
        <f>IF(Oversikt!E205="","",Oversikt!E205)</f>
        <v/>
      </c>
      <c r="D205" s="17" t="str">
        <f>IF(Oversikt!B205="","",VLOOKUP(Oversikt!#REF!,Mønster!$A$4:$B$21,2))</f>
        <v/>
      </c>
      <c r="L205" s="133">
        <f>IF(B205="",,IF(Dommere!$C$12&gt;4,ROUND(SUM(E205:K205)-P205-Q205,1)/(Dommere!$C$12-2),(SUM(E205:K205)/Dommere!$C$12)))</f>
        <v>0</v>
      </c>
      <c r="M205" s="56">
        <f t="shared" si="37"/>
        <v>0</v>
      </c>
      <c r="P205" s="19">
        <f t="shared" si="38"/>
        <v>0</v>
      </c>
      <c r="Q205" s="19">
        <f t="shared" si="39"/>
        <v>0</v>
      </c>
      <c r="R205" s="19">
        <f t="shared" si="40"/>
        <v>0</v>
      </c>
    </row>
    <row r="206" spans="1:18" x14ac:dyDescent="0.2">
      <c r="A206" s="20">
        <f>+Oversikt!A206</f>
        <v>21</v>
      </c>
      <c r="B206" s="16" t="str">
        <f>IF('1. Runde'!N206="","",Oversikt!B206)</f>
        <v/>
      </c>
      <c r="C206" s="16" t="str">
        <f>IF(Oversikt!E206="","",Oversikt!E206)</f>
        <v/>
      </c>
      <c r="D206" s="17" t="str">
        <f>IF(Oversikt!B206="","",VLOOKUP(Oversikt!#REF!,Mønster!$A$4:$B$21,2))</f>
        <v/>
      </c>
      <c r="L206" s="133">
        <f>IF(B206="",,IF(Dommere!$C$12&gt;4,ROUND(SUM(E206:K206)-P206-Q206,1)/(Dommere!$C$12-2),(SUM(E206:K206)/Dommere!$C$12)))</f>
        <v>0</v>
      </c>
      <c r="M206" s="56">
        <f t="shared" si="37"/>
        <v>0</v>
      </c>
      <c r="P206" s="19">
        <f t="shared" si="38"/>
        <v>0</v>
      </c>
      <c r="Q206" s="19">
        <f t="shared" si="39"/>
        <v>0</v>
      </c>
      <c r="R206" s="19">
        <f t="shared" si="40"/>
        <v>0</v>
      </c>
    </row>
    <row r="207" spans="1:18" x14ac:dyDescent="0.2">
      <c r="A207" s="20">
        <f>+Oversikt!A207</f>
        <v>22</v>
      </c>
      <c r="B207" s="16" t="str">
        <f>IF('1. Runde'!N207="","",Oversikt!B207)</f>
        <v/>
      </c>
      <c r="C207" s="16" t="str">
        <f>IF(Oversikt!E207="","",Oversikt!E207)</f>
        <v/>
      </c>
      <c r="D207" s="17" t="str">
        <f>IF(Oversikt!B207="","",VLOOKUP(Oversikt!#REF!,Mønster!$A$4:$B$21,2))</f>
        <v/>
      </c>
      <c r="L207" s="133">
        <f>IF(B207="",,IF(Dommere!$C$12&gt;4,ROUND(SUM(E207:K207)-P207-Q207,1)/(Dommere!$C$12-2),(SUM(E207:K207)/Dommere!$C$12)))</f>
        <v>0</v>
      </c>
      <c r="M207" s="56">
        <f t="shared" si="37"/>
        <v>0</v>
      </c>
      <c r="P207" s="19">
        <f t="shared" si="38"/>
        <v>0</v>
      </c>
      <c r="Q207" s="19">
        <f t="shared" si="39"/>
        <v>0</v>
      </c>
      <c r="R207" s="19">
        <f t="shared" si="40"/>
        <v>0</v>
      </c>
    </row>
    <row r="208" spans="1:18" x14ac:dyDescent="0.2">
      <c r="A208" s="20">
        <f>+Oversikt!A208</f>
        <v>23</v>
      </c>
      <c r="B208" s="16" t="str">
        <f>IF('1. Runde'!N208="","",Oversikt!B208)</f>
        <v/>
      </c>
      <c r="C208" s="16" t="str">
        <f>IF(Oversikt!E208="","",Oversikt!E208)</f>
        <v/>
      </c>
      <c r="D208" s="17" t="str">
        <f>IF(Oversikt!B208="","",VLOOKUP(Oversikt!#REF!,Mønster!$A$4:$B$21,2))</f>
        <v/>
      </c>
      <c r="L208" s="133">
        <f>IF(B208="",,IF(Dommere!$C$12&gt;4,ROUND(SUM(E208:K208)-P208-Q208,1)/(Dommere!$C$12-2),(SUM(E208:K208)/Dommere!$C$12)))</f>
        <v>0</v>
      </c>
      <c r="M208" s="56">
        <f t="shared" si="37"/>
        <v>0</v>
      </c>
      <c r="P208" s="19">
        <f t="shared" si="38"/>
        <v>0</v>
      </c>
      <c r="Q208" s="19">
        <f t="shared" si="39"/>
        <v>0</v>
      </c>
      <c r="R208" s="19">
        <f t="shared" si="40"/>
        <v>0</v>
      </c>
    </row>
    <row r="209" spans="1:18" x14ac:dyDescent="0.2">
      <c r="A209" s="20">
        <f>+Oversikt!A209</f>
        <v>24</v>
      </c>
      <c r="B209" s="16" t="str">
        <f>IF('1. Runde'!N209="","",Oversikt!B209)</f>
        <v/>
      </c>
      <c r="C209" s="16" t="str">
        <f>IF(Oversikt!E209="","",Oversikt!E209)</f>
        <v/>
      </c>
      <c r="D209" s="17" t="str">
        <f>IF(Oversikt!B209="","",VLOOKUP(Oversikt!#REF!,Mønster!$A$4:$B$21,2))</f>
        <v/>
      </c>
      <c r="L209" s="133">
        <f>IF(B209="",,IF(Dommere!$C$12&gt;4,ROUND(SUM(E209:K209)-P209-Q209,1)/(Dommere!$C$12-2),(SUM(E209:K209)/Dommere!$C$12)))</f>
        <v>0</v>
      </c>
      <c r="M209" s="56">
        <f t="shared" si="37"/>
        <v>0</v>
      </c>
      <c r="P209" s="19">
        <f t="shared" si="38"/>
        <v>0</v>
      </c>
      <c r="Q209" s="19">
        <f t="shared" si="39"/>
        <v>0</v>
      </c>
      <c r="R209" s="19">
        <f t="shared" si="40"/>
        <v>0</v>
      </c>
    </row>
    <row r="210" spans="1:18" x14ac:dyDescent="0.2">
      <c r="A210" s="20">
        <f>+Oversikt!A210</f>
        <v>25</v>
      </c>
      <c r="B210" s="16" t="str">
        <f>IF('1. Runde'!N210="","",Oversikt!B210)</f>
        <v/>
      </c>
      <c r="C210" s="16" t="str">
        <f>IF(Oversikt!E210="","",Oversikt!E210)</f>
        <v/>
      </c>
      <c r="D210" s="17" t="str">
        <f>IF(Oversikt!B210="","",VLOOKUP(Oversikt!#REF!,Mønster!$A$4:$B$21,2))</f>
        <v/>
      </c>
      <c r="L210" s="133">
        <f>IF(B210="",,IF(Dommere!$C$12&gt;4,ROUND(SUM(E210:K210)-P210-Q210,1)/(Dommere!$C$12-2),(SUM(E210:K210)/Dommere!$C$12)))</f>
        <v>0</v>
      </c>
      <c r="M210" s="56">
        <f t="shared" si="37"/>
        <v>0</v>
      </c>
      <c r="P210" s="19">
        <f t="shared" si="38"/>
        <v>0</v>
      </c>
      <c r="Q210" s="19">
        <f t="shared" si="39"/>
        <v>0</v>
      </c>
      <c r="R210" s="19">
        <f t="shared" si="40"/>
        <v>0</v>
      </c>
    </row>
    <row r="211" spans="1:18" ht="21" customHeight="1" x14ac:dyDescent="0.2">
      <c r="A211" s="21" t="str">
        <f>+Oversikt!A211</f>
        <v>Klasse 340/360 -  Senior I og Senior III - Kvinner dan</v>
      </c>
      <c r="E211" s="192" t="str">
        <f>IF(O211&gt;12,IF(O211&gt;16,"8 til finalen!","6 til finalen!"),"Runden utgår, til finale!")</f>
        <v>Runden utgår, til finale!</v>
      </c>
      <c r="F211" s="191"/>
      <c r="G211" s="191"/>
      <c r="H211" s="191"/>
      <c r="I211" s="191"/>
      <c r="J211" s="43"/>
      <c r="K211" s="44"/>
      <c r="M211" s="55"/>
      <c r="N211" s="43"/>
      <c r="O211" s="136">
        <f>25-COUNTBLANK(Oversikt!B212:'Oversikt'!B236)</f>
        <v>3</v>
      </c>
      <c r="R211" s="19"/>
    </row>
    <row r="212" spans="1:18" x14ac:dyDescent="0.2">
      <c r="A212" s="20">
        <f>+Oversikt!A212</f>
        <v>1</v>
      </c>
      <c r="B212" s="16" t="str">
        <f>IF('1. Runde'!N212="","",Oversikt!B212)</f>
        <v/>
      </c>
      <c r="C212" s="16" t="str">
        <f>IF(Oversikt!E212="","",Oversikt!E212)</f>
        <v/>
      </c>
      <c r="D212" s="17" t="str">
        <f>IF(Oversikt!B212="","",VLOOKUP(Oversikt!#REF!,Mønster!$A$4:$B$21,2))</f>
        <v/>
      </c>
      <c r="L212" s="133">
        <f>IF(B212="",,IF(Dommere!$C$12&gt;4,ROUND(SUM(E212:K212)-P212-Q212,1)/(Dommere!$C$12-2),(SUM(E212:K212)/Dommere!$C$12)))</f>
        <v>0</v>
      </c>
      <c r="M212" s="56">
        <f t="shared" ref="M212:M236" si="41">IF(L212=0,,RANK(L212,L$212:L$236,0))</f>
        <v>0</v>
      </c>
      <c r="P212" s="19">
        <f>MAX(E212:K212)</f>
        <v>0</v>
      </c>
      <c r="Q212" s="19">
        <f>MIN(E212:K212)</f>
        <v>0</v>
      </c>
      <c r="R212" s="19">
        <f>SUM(E212:K212)</f>
        <v>0</v>
      </c>
    </row>
    <row r="213" spans="1:18" x14ac:dyDescent="0.2">
      <c r="A213" s="20">
        <f>+Oversikt!A213</f>
        <v>2</v>
      </c>
      <c r="B213" s="16" t="str">
        <f>IF('1. Runde'!N213="","",Oversikt!B213)</f>
        <v/>
      </c>
      <c r="C213" s="16" t="str">
        <f>IF(Oversikt!E213="","",Oversikt!E213)</f>
        <v>Oslo Mudo Klubb - hovedkontor</v>
      </c>
      <c r="D213" s="17" t="e">
        <f>IF(Oversikt!B213="","",VLOOKUP(Oversikt!#REF!,Mønster!$A$4:$B$21,2))</f>
        <v>#REF!</v>
      </c>
      <c r="L213" s="133">
        <f>IF(B213="",,IF(Dommere!$C$12&gt;4,ROUND(SUM(E213:K213)-P213-Q213,1)/(Dommere!$C$12-2),(SUM(E213:K213)/Dommere!$C$12)))</f>
        <v>0</v>
      </c>
      <c r="M213" s="56">
        <f t="shared" si="41"/>
        <v>0</v>
      </c>
      <c r="P213" s="19">
        <f t="shared" ref="P213:P236" si="42">MAX(E213:K213)</f>
        <v>0</v>
      </c>
      <c r="Q213" s="19">
        <f t="shared" ref="Q213:Q236" si="43">MIN(E213:K213)</f>
        <v>0</v>
      </c>
      <c r="R213" s="19">
        <f t="shared" ref="R213:R236" si="44">SUM(E213:K213)</f>
        <v>0</v>
      </c>
    </row>
    <row r="214" spans="1:18" x14ac:dyDescent="0.2">
      <c r="A214" s="20">
        <f>+Oversikt!A214</f>
        <v>3</v>
      </c>
      <c r="B214" s="16" t="str">
        <f>IF('1. Runde'!N214="","",Oversikt!B214)</f>
        <v/>
      </c>
      <c r="C214" s="16" t="str">
        <f>IF(Oversikt!E214="","",Oversikt!E214)</f>
        <v>Ski Tae Kwon-Do Klubb</v>
      </c>
      <c r="D214" s="17" t="e">
        <f>IF(Oversikt!B214="","",VLOOKUP(Oversikt!#REF!,Mønster!$A$4:$B$21,2))</f>
        <v>#REF!</v>
      </c>
      <c r="L214" s="133">
        <f>IF(B214="",,IF(Dommere!$C$12&gt;4,ROUND(SUM(E214:K214)-P214-Q214,1)/(Dommere!$C$12-2),(SUM(E214:K214)/Dommere!$C$12)))</f>
        <v>0</v>
      </c>
      <c r="M214" s="56">
        <f t="shared" si="41"/>
        <v>0</v>
      </c>
      <c r="P214" s="19">
        <f t="shared" si="42"/>
        <v>0</v>
      </c>
      <c r="Q214" s="19">
        <f t="shared" si="43"/>
        <v>0</v>
      </c>
      <c r="R214" s="19">
        <f t="shared" si="44"/>
        <v>0</v>
      </c>
    </row>
    <row r="215" spans="1:18" x14ac:dyDescent="0.2">
      <c r="A215" s="20">
        <f>+Oversikt!A215</f>
        <v>4</v>
      </c>
      <c r="B215" s="16" t="str">
        <f>IF('1. Runde'!N215="","",Oversikt!B215)</f>
        <v/>
      </c>
      <c r="C215" s="16" t="str">
        <f>IF(Oversikt!E215="","",Oversikt!E215)</f>
        <v>Hwa Rang Team Drammen</v>
      </c>
      <c r="D215" s="17" t="e">
        <f>IF(Oversikt!B215="","",VLOOKUP(Oversikt!#REF!,Mønster!$A$4:$B$21,2))</f>
        <v>#REF!</v>
      </c>
      <c r="L215" s="133">
        <f>IF(B215="",,IF(Dommere!$C$12&gt;4,ROUND(SUM(E215:K215)-P215-Q215,1)/(Dommere!$C$12-2),(SUM(E215:K215)/Dommere!$C$12)))</f>
        <v>0</v>
      </c>
      <c r="M215" s="56">
        <f t="shared" si="41"/>
        <v>0</v>
      </c>
      <c r="P215" s="19">
        <f t="shared" si="42"/>
        <v>0</v>
      </c>
      <c r="Q215" s="19">
        <f t="shared" si="43"/>
        <v>0</v>
      </c>
      <c r="R215" s="19">
        <f t="shared" si="44"/>
        <v>0</v>
      </c>
    </row>
    <row r="216" spans="1:18" x14ac:dyDescent="0.2">
      <c r="A216" s="20">
        <f>+Oversikt!A216</f>
        <v>5</v>
      </c>
      <c r="B216" s="16" t="str">
        <f>IF('1. Runde'!N216="","",Oversikt!B216)</f>
        <v/>
      </c>
      <c r="C216" s="16" t="str">
        <f>IF(Oversikt!E216="","",Oversikt!E216)</f>
        <v/>
      </c>
      <c r="D216" s="17" t="str">
        <f>IF(Oversikt!B216="","",VLOOKUP(Oversikt!#REF!,Mønster!$A$4:$B$21,2))</f>
        <v/>
      </c>
      <c r="L216" s="133">
        <f>IF(B216="",,IF(Dommere!$C$12&gt;4,ROUND(SUM(E216:K216)-P216-Q216,1)/(Dommere!$C$12-2),(SUM(E216:K216)/Dommere!$C$12)))</f>
        <v>0</v>
      </c>
      <c r="M216" s="56">
        <f t="shared" si="41"/>
        <v>0</v>
      </c>
      <c r="P216" s="19">
        <f t="shared" si="42"/>
        <v>0</v>
      </c>
      <c r="Q216" s="19">
        <f t="shared" si="43"/>
        <v>0</v>
      </c>
      <c r="R216" s="19">
        <f t="shared" si="44"/>
        <v>0</v>
      </c>
    </row>
    <row r="217" spans="1:18" x14ac:dyDescent="0.2">
      <c r="A217" s="20">
        <f>+Oversikt!A217</f>
        <v>6</v>
      </c>
      <c r="B217" s="16" t="str">
        <f>IF('1. Runde'!N217="","",Oversikt!B217)</f>
        <v/>
      </c>
      <c r="C217" s="16" t="str">
        <f>IF(Oversikt!E217="","",Oversikt!E217)</f>
        <v/>
      </c>
      <c r="D217" s="17" t="str">
        <f>IF(Oversikt!B217="","",VLOOKUP(Oversikt!#REF!,Mønster!$A$4:$B$21,2))</f>
        <v/>
      </c>
      <c r="L217" s="133">
        <f>IF(B217="",,IF(Dommere!$C$12&gt;4,ROUND(SUM(E217:K217)-P217-Q217,1)/(Dommere!$C$12-2),(SUM(E217:K217)/Dommere!$C$12)))</f>
        <v>0</v>
      </c>
      <c r="M217" s="56">
        <f t="shared" si="41"/>
        <v>0</v>
      </c>
      <c r="P217" s="19">
        <f t="shared" si="42"/>
        <v>0</v>
      </c>
      <c r="Q217" s="19">
        <f t="shared" si="43"/>
        <v>0</v>
      </c>
      <c r="R217" s="19">
        <f t="shared" si="44"/>
        <v>0</v>
      </c>
    </row>
    <row r="218" spans="1:18" x14ac:dyDescent="0.2">
      <c r="A218" s="20">
        <f>+Oversikt!A218</f>
        <v>7</v>
      </c>
      <c r="B218" s="16" t="str">
        <f>IF('1. Runde'!N218="","",Oversikt!B218)</f>
        <v/>
      </c>
      <c r="C218" s="16" t="str">
        <f>IF(Oversikt!E218="","",Oversikt!E218)</f>
        <v/>
      </c>
      <c r="D218" s="17" t="str">
        <f>IF(Oversikt!B218="","",VLOOKUP(Oversikt!#REF!,Mønster!$A$4:$B$21,2))</f>
        <v/>
      </c>
      <c r="L218" s="133">
        <f>IF(B218="",,IF(Dommere!$C$12&gt;4,ROUND(SUM(E218:K218)-P218-Q218,1)/(Dommere!$C$12-2),(SUM(E218:K218)/Dommere!$C$12)))</f>
        <v>0</v>
      </c>
      <c r="M218" s="56">
        <f t="shared" si="41"/>
        <v>0</v>
      </c>
      <c r="P218" s="19">
        <f t="shared" si="42"/>
        <v>0</v>
      </c>
      <c r="Q218" s="19">
        <f t="shared" si="43"/>
        <v>0</v>
      </c>
      <c r="R218" s="19">
        <f t="shared" si="44"/>
        <v>0</v>
      </c>
    </row>
    <row r="219" spans="1:18" x14ac:dyDescent="0.2">
      <c r="A219" s="20">
        <f>+Oversikt!A219</f>
        <v>8</v>
      </c>
      <c r="B219" s="16" t="str">
        <f>IF('1. Runde'!N219="","",Oversikt!B219)</f>
        <v/>
      </c>
      <c r="C219" s="16" t="str">
        <f>IF(Oversikt!E219="","",Oversikt!E219)</f>
        <v/>
      </c>
      <c r="D219" s="17" t="str">
        <f>IF(Oversikt!B219="","",VLOOKUP(Oversikt!#REF!,Mønster!$A$4:$B$21,2))</f>
        <v/>
      </c>
      <c r="L219" s="133">
        <f>IF(B219="",,IF(Dommere!$C$12&gt;4,ROUND(SUM(E219:K219)-P219-Q219,1)/(Dommere!$C$12-2),(SUM(E219:K219)/Dommere!$C$12)))</f>
        <v>0</v>
      </c>
      <c r="M219" s="56">
        <f t="shared" si="41"/>
        <v>0</v>
      </c>
      <c r="P219" s="19">
        <f t="shared" si="42"/>
        <v>0</v>
      </c>
      <c r="Q219" s="19">
        <f t="shared" si="43"/>
        <v>0</v>
      </c>
      <c r="R219" s="19">
        <f t="shared" si="44"/>
        <v>0</v>
      </c>
    </row>
    <row r="220" spans="1:18" x14ac:dyDescent="0.2">
      <c r="A220" s="20">
        <f>+Oversikt!A220</f>
        <v>9</v>
      </c>
      <c r="B220" s="16" t="str">
        <f>IF('1. Runde'!N220="","",Oversikt!B220)</f>
        <v/>
      </c>
      <c r="C220" s="16" t="str">
        <f>IF(Oversikt!E220="","",Oversikt!E220)</f>
        <v/>
      </c>
      <c r="D220" s="17" t="str">
        <f>IF(Oversikt!B220="","",VLOOKUP(Oversikt!#REF!,Mønster!$A$4:$B$21,2))</f>
        <v/>
      </c>
      <c r="L220" s="133">
        <f>IF(B220="",,IF(Dommere!$C$12&gt;4,ROUND(SUM(E220:K220)-P220-Q220,1)/(Dommere!$C$12-2),(SUM(E220:K220)/Dommere!$C$12)))</f>
        <v>0</v>
      </c>
      <c r="M220" s="56">
        <f t="shared" si="41"/>
        <v>0</v>
      </c>
      <c r="P220" s="19">
        <f t="shared" si="42"/>
        <v>0</v>
      </c>
      <c r="Q220" s="19">
        <f t="shared" si="43"/>
        <v>0</v>
      </c>
      <c r="R220" s="19">
        <f t="shared" si="44"/>
        <v>0</v>
      </c>
    </row>
    <row r="221" spans="1:18" x14ac:dyDescent="0.2">
      <c r="A221" s="20">
        <f>+Oversikt!A221</f>
        <v>10</v>
      </c>
      <c r="B221" s="16" t="str">
        <f>IF('1. Runde'!N221="","",Oversikt!B221)</f>
        <v/>
      </c>
      <c r="C221" s="16" t="str">
        <f>IF(Oversikt!E221="","",Oversikt!E221)</f>
        <v/>
      </c>
      <c r="D221" s="17" t="str">
        <f>IF(Oversikt!B221="","",VLOOKUP(Oversikt!#REF!,Mønster!$A$4:$B$21,2))</f>
        <v/>
      </c>
      <c r="L221" s="133">
        <f>IF(B221="",,IF(Dommere!$C$12&gt;4,ROUND(SUM(E221:K221)-P221-Q221,1)/(Dommere!$C$12-2),(SUM(E221:K221)/Dommere!$C$12)))</f>
        <v>0</v>
      </c>
      <c r="M221" s="56">
        <f t="shared" si="41"/>
        <v>0</v>
      </c>
      <c r="P221" s="19">
        <f t="shared" si="42"/>
        <v>0</v>
      </c>
      <c r="Q221" s="19">
        <f t="shared" si="43"/>
        <v>0</v>
      </c>
      <c r="R221" s="19">
        <f t="shared" si="44"/>
        <v>0</v>
      </c>
    </row>
    <row r="222" spans="1:18" x14ac:dyDescent="0.2">
      <c r="A222" s="20">
        <f>+Oversikt!A222</f>
        <v>11</v>
      </c>
      <c r="B222" s="16" t="str">
        <f>IF('1. Runde'!N222="","",Oversikt!B222)</f>
        <v/>
      </c>
      <c r="C222" s="16" t="str">
        <f>IF(Oversikt!E222="","",Oversikt!E222)</f>
        <v/>
      </c>
      <c r="D222" s="17" t="str">
        <f>IF(Oversikt!B222="","",VLOOKUP(Oversikt!#REF!,Mønster!$A$4:$B$21,2))</f>
        <v/>
      </c>
      <c r="L222" s="133">
        <f>IF(B222="",,IF(Dommere!$C$12&gt;4,ROUND(SUM(E222:K222)-P222-Q222,1)/(Dommere!$C$12-2),(SUM(E222:K222)/Dommere!$C$12)))</f>
        <v>0</v>
      </c>
      <c r="M222" s="56">
        <f t="shared" si="41"/>
        <v>0</v>
      </c>
      <c r="P222" s="19">
        <f t="shared" si="42"/>
        <v>0</v>
      </c>
      <c r="Q222" s="19">
        <f t="shared" si="43"/>
        <v>0</v>
      </c>
      <c r="R222" s="19">
        <f t="shared" si="44"/>
        <v>0</v>
      </c>
    </row>
    <row r="223" spans="1:18" x14ac:dyDescent="0.2">
      <c r="A223" s="20">
        <f>+Oversikt!A223</f>
        <v>12</v>
      </c>
      <c r="B223" s="16" t="str">
        <f>IF('1. Runde'!N223="","",Oversikt!B223)</f>
        <v/>
      </c>
      <c r="C223" s="16" t="str">
        <f>IF(Oversikt!E223="","",Oversikt!E223)</f>
        <v/>
      </c>
      <c r="D223" s="17" t="str">
        <f>IF(Oversikt!B223="","",VLOOKUP(Oversikt!#REF!,Mønster!$A$4:$B$21,2))</f>
        <v/>
      </c>
      <c r="L223" s="133">
        <f>IF(B223="",,IF(Dommere!$C$12&gt;4,ROUND(SUM(E223:K223)-P223-Q223,1)/(Dommere!$C$12-2),(SUM(E223:K223)/Dommere!$C$12)))</f>
        <v>0</v>
      </c>
      <c r="M223" s="56">
        <f t="shared" si="41"/>
        <v>0</v>
      </c>
      <c r="P223" s="19">
        <f t="shared" si="42"/>
        <v>0</v>
      </c>
      <c r="Q223" s="19">
        <f t="shared" si="43"/>
        <v>0</v>
      </c>
      <c r="R223" s="19">
        <f t="shared" si="44"/>
        <v>0</v>
      </c>
    </row>
    <row r="224" spans="1:18" x14ac:dyDescent="0.2">
      <c r="A224" s="20">
        <f>+Oversikt!A224</f>
        <v>13</v>
      </c>
      <c r="B224" s="16" t="str">
        <f>IF('1. Runde'!N224="","",Oversikt!B224)</f>
        <v/>
      </c>
      <c r="C224" s="16" t="str">
        <f>IF(Oversikt!E224="","",Oversikt!E224)</f>
        <v/>
      </c>
      <c r="D224" s="17" t="str">
        <f>IF(Oversikt!B224="","",VLOOKUP(Oversikt!#REF!,Mønster!$A$4:$B$21,2))</f>
        <v/>
      </c>
      <c r="L224" s="133">
        <f>IF(B224="",,IF(Dommere!$C$12&gt;4,ROUND(SUM(E224:K224)-P224-Q224,1)/(Dommere!$C$12-2),(SUM(E224:K224)/Dommere!$C$12)))</f>
        <v>0</v>
      </c>
      <c r="M224" s="56">
        <f t="shared" si="41"/>
        <v>0</v>
      </c>
      <c r="P224" s="19">
        <f t="shared" si="42"/>
        <v>0</v>
      </c>
      <c r="Q224" s="19">
        <f t="shared" si="43"/>
        <v>0</v>
      </c>
      <c r="R224" s="19">
        <f t="shared" si="44"/>
        <v>0</v>
      </c>
    </row>
    <row r="225" spans="1:18" x14ac:dyDescent="0.2">
      <c r="A225" s="20">
        <f>+Oversikt!A225</f>
        <v>14</v>
      </c>
      <c r="B225" s="16" t="str">
        <f>IF('1. Runde'!N225="","",Oversikt!B225)</f>
        <v/>
      </c>
      <c r="C225" s="16" t="str">
        <f>IF(Oversikt!E225="","",Oversikt!E225)</f>
        <v/>
      </c>
      <c r="D225" s="17" t="str">
        <f>IF(Oversikt!B225="","",VLOOKUP(Oversikt!#REF!,Mønster!$A$4:$B$21,2))</f>
        <v/>
      </c>
      <c r="L225" s="133">
        <f>IF(B225="",,IF(Dommere!$C$12&gt;4,ROUND(SUM(E225:K225)-P225-Q225,1)/(Dommere!$C$12-2),(SUM(E225:K225)/Dommere!$C$12)))</f>
        <v>0</v>
      </c>
      <c r="M225" s="56">
        <f t="shared" si="41"/>
        <v>0</v>
      </c>
      <c r="P225" s="19">
        <f t="shared" si="42"/>
        <v>0</v>
      </c>
      <c r="Q225" s="19">
        <f t="shared" si="43"/>
        <v>0</v>
      </c>
      <c r="R225" s="19">
        <f t="shared" si="44"/>
        <v>0</v>
      </c>
    </row>
    <row r="226" spans="1:18" x14ac:dyDescent="0.2">
      <c r="A226" s="20">
        <f>+Oversikt!A226</f>
        <v>15</v>
      </c>
      <c r="B226" s="16" t="str">
        <f>IF('1. Runde'!N226="","",Oversikt!B226)</f>
        <v/>
      </c>
      <c r="C226" s="16" t="str">
        <f>IF(Oversikt!E226="","",Oversikt!E226)</f>
        <v/>
      </c>
      <c r="D226" s="17" t="str">
        <f>IF(Oversikt!B226="","",VLOOKUP(Oversikt!#REF!,Mønster!$A$4:$B$21,2))</f>
        <v/>
      </c>
      <c r="L226" s="133">
        <f>IF(B226="",,IF(Dommere!$C$12&gt;4,ROUND(SUM(E226:K226)-P226-Q226,1)/(Dommere!$C$12-2),(SUM(E226:K226)/Dommere!$C$12)))</f>
        <v>0</v>
      </c>
      <c r="M226" s="56">
        <f t="shared" si="41"/>
        <v>0</v>
      </c>
      <c r="P226" s="19">
        <f t="shared" si="42"/>
        <v>0</v>
      </c>
      <c r="Q226" s="19">
        <f t="shared" si="43"/>
        <v>0</v>
      </c>
      <c r="R226" s="19">
        <f t="shared" si="44"/>
        <v>0</v>
      </c>
    </row>
    <row r="227" spans="1:18" x14ac:dyDescent="0.2">
      <c r="A227" s="20">
        <f>+Oversikt!A227</f>
        <v>16</v>
      </c>
      <c r="B227" s="16" t="str">
        <f>IF('1. Runde'!N227="","",Oversikt!B227)</f>
        <v/>
      </c>
      <c r="C227" s="16" t="str">
        <f>IF(Oversikt!E227="","",Oversikt!E227)</f>
        <v/>
      </c>
      <c r="D227" s="17" t="str">
        <f>IF(Oversikt!B227="","",VLOOKUP(Oversikt!#REF!,Mønster!$A$4:$B$21,2))</f>
        <v/>
      </c>
      <c r="L227" s="133">
        <f>IF(B227="",,IF(Dommere!$C$12&gt;4,ROUND(SUM(E227:K227)-P227-Q227,1)/(Dommere!$C$12-2),(SUM(E227:K227)/Dommere!$C$12)))</f>
        <v>0</v>
      </c>
      <c r="M227" s="56">
        <f t="shared" si="41"/>
        <v>0</v>
      </c>
      <c r="P227" s="19">
        <f t="shared" si="42"/>
        <v>0</v>
      </c>
      <c r="Q227" s="19">
        <f t="shared" si="43"/>
        <v>0</v>
      </c>
      <c r="R227" s="19">
        <f t="shared" si="44"/>
        <v>0</v>
      </c>
    </row>
    <row r="228" spans="1:18" x14ac:dyDescent="0.2">
      <c r="A228" s="20">
        <f>+Oversikt!A228</f>
        <v>17</v>
      </c>
      <c r="B228" s="16" t="str">
        <f>IF('1. Runde'!N228="","",Oversikt!B228)</f>
        <v/>
      </c>
      <c r="C228" s="16" t="str">
        <f>IF(Oversikt!E228="","",Oversikt!E228)</f>
        <v/>
      </c>
      <c r="D228" s="17" t="str">
        <f>IF(Oversikt!B228="","",VLOOKUP(Oversikt!#REF!,Mønster!$A$4:$B$21,2))</f>
        <v/>
      </c>
      <c r="L228" s="133">
        <f>IF(B228="",,IF(Dommere!$C$12&gt;4,ROUND(SUM(E228:K228)-P228-Q228,1)/(Dommere!$C$12-2),(SUM(E228:K228)/Dommere!$C$12)))</f>
        <v>0</v>
      </c>
      <c r="M228" s="56">
        <f t="shared" si="41"/>
        <v>0</v>
      </c>
      <c r="P228" s="19">
        <f t="shared" si="42"/>
        <v>0</v>
      </c>
      <c r="Q228" s="19">
        <f t="shared" si="43"/>
        <v>0</v>
      </c>
      <c r="R228" s="19">
        <f t="shared" si="44"/>
        <v>0</v>
      </c>
    </row>
    <row r="229" spans="1:18" x14ac:dyDescent="0.2">
      <c r="A229" s="20">
        <f>+Oversikt!A229</f>
        <v>18</v>
      </c>
      <c r="B229" s="16" t="str">
        <f>IF('1. Runde'!N229="","",Oversikt!B229)</f>
        <v/>
      </c>
      <c r="C229" s="16" t="str">
        <f>IF(Oversikt!E229="","",Oversikt!E229)</f>
        <v/>
      </c>
      <c r="D229" s="17" t="str">
        <f>IF(Oversikt!B229="","",VLOOKUP(Oversikt!#REF!,Mønster!$A$4:$B$21,2))</f>
        <v/>
      </c>
      <c r="L229" s="133">
        <f>IF(B229="",,IF(Dommere!$C$12&gt;4,ROUND(SUM(E229:K229)-P229-Q229,1)/(Dommere!$C$12-2),(SUM(E229:K229)/Dommere!$C$12)))</f>
        <v>0</v>
      </c>
      <c r="M229" s="56">
        <f t="shared" si="41"/>
        <v>0</v>
      </c>
      <c r="P229" s="19">
        <f t="shared" si="42"/>
        <v>0</v>
      </c>
      <c r="Q229" s="19">
        <f t="shared" si="43"/>
        <v>0</v>
      </c>
      <c r="R229" s="19">
        <f t="shared" si="44"/>
        <v>0</v>
      </c>
    </row>
    <row r="230" spans="1:18" x14ac:dyDescent="0.2">
      <c r="A230" s="20">
        <f>+Oversikt!A230</f>
        <v>19</v>
      </c>
      <c r="B230" s="16" t="str">
        <f>IF('1. Runde'!N230="","",Oversikt!B230)</f>
        <v/>
      </c>
      <c r="C230" s="16" t="str">
        <f>IF(Oversikt!E230="","",Oversikt!E230)</f>
        <v/>
      </c>
      <c r="D230" s="17" t="str">
        <f>IF(Oversikt!B230="","",VLOOKUP(Oversikt!#REF!,Mønster!$A$4:$B$21,2))</f>
        <v/>
      </c>
      <c r="L230" s="133">
        <f>IF(B230="",,IF(Dommere!$C$12&gt;4,ROUND(SUM(E230:K230)-P230-Q230,1)/(Dommere!$C$12-2),(SUM(E230:K230)/Dommere!$C$12)))</f>
        <v>0</v>
      </c>
      <c r="M230" s="56">
        <f t="shared" si="41"/>
        <v>0</v>
      </c>
      <c r="P230" s="19">
        <f t="shared" si="42"/>
        <v>0</v>
      </c>
      <c r="Q230" s="19">
        <f t="shared" si="43"/>
        <v>0</v>
      </c>
      <c r="R230" s="19">
        <f t="shared" si="44"/>
        <v>0</v>
      </c>
    </row>
    <row r="231" spans="1:18" x14ac:dyDescent="0.2">
      <c r="A231" s="20">
        <f>+Oversikt!A231</f>
        <v>20</v>
      </c>
      <c r="B231" s="16" t="str">
        <f>IF('1. Runde'!N231="","",Oversikt!B231)</f>
        <v/>
      </c>
      <c r="C231" s="16" t="str">
        <f>IF(Oversikt!E231="","",Oversikt!E231)</f>
        <v/>
      </c>
      <c r="D231" s="17" t="str">
        <f>IF(Oversikt!B231="","",VLOOKUP(Oversikt!#REF!,Mønster!$A$4:$B$21,2))</f>
        <v/>
      </c>
      <c r="L231" s="133">
        <f>IF(B231="",,IF(Dommere!$C$12&gt;4,ROUND(SUM(E231:K231)-P231-Q231,1)/(Dommere!$C$12-2),(SUM(E231:K231)/Dommere!$C$12)))</f>
        <v>0</v>
      </c>
      <c r="M231" s="56">
        <f t="shared" si="41"/>
        <v>0</v>
      </c>
      <c r="P231" s="19">
        <f t="shared" si="42"/>
        <v>0</v>
      </c>
      <c r="Q231" s="19">
        <f t="shared" si="43"/>
        <v>0</v>
      </c>
      <c r="R231" s="19">
        <f t="shared" si="44"/>
        <v>0</v>
      </c>
    </row>
    <row r="232" spans="1:18" x14ac:dyDescent="0.2">
      <c r="A232" s="20">
        <f>+Oversikt!A232</f>
        <v>21</v>
      </c>
      <c r="B232" s="16" t="str">
        <f>IF('1. Runde'!N232="","",Oversikt!B232)</f>
        <v/>
      </c>
      <c r="C232" s="16" t="str">
        <f>IF(Oversikt!E232="","",Oversikt!E232)</f>
        <v/>
      </c>
      <c r="D232" s="17" t="str">
        <f>IF(Oversikt!B232="","",VLOOKUP(Oversikt!#REF!,Mønster!$A$4:$B$21,2))</f>
        <v/>
      </c>
      <c r="L232" s="133">
        <f>IF(B232="",,IF(Dommere!$C$12&gt;4,ROUND(SUM(E232:K232)-P232-Q232,1)/(Dommere!$C$12-2),(SUM(E232:K232)/Dommere!$C$12)))</f>
        <v>0</v>
      </c>
      <c r="M232" s="56">
        <f t="shared" si="41"/>
        <v>0</v>
      </c>
      <c r="P232" s="19">
        <f t="shared" si="42"/>
        <v>0</v>
      </c>
      <c r="Q232" s="19">
        <f t="shared" si="43"/>
        <v>0</v>
      </c>
      <c r="R232" s="19">
        <f t="shared" si="44"/>
        <v>0</v>
      </c>
    </row>
    <row r="233" spans="1:18" x14ac:dyDescent="0.2">
      <c r="A233" s="20">
        <f>+Oversikt!A233</f>
        <v>22</v>
      </c>
      <c r="B233" s="16" t="str">
        <f>IF('1. Runde'!N233="","",Oversikt!B233)</f>
        <v/>
      </c>
      <c r="C233" s="16" t="str">
        <f>IF(Oversikt!E233="","",Oversikt!E233)</f>
        <v/>
      </c>
      <c r="D233" s="17" t="str">
        <f>IF(Oversikt!B233="","",VLOOKUP(Oversikt!#REF!,Mønster!$A$4:$B$21,2))</f>
        <v/>
      </c>
      <c r="L233" s="133">
        <f>IF(B233="",,IF(Dommere!$C$12&gt;4,ROUND(SUM(E233:K233)-P233-Q233,1)/(Dommere!$C$12-2),(SUM(E233:K233)/Dommere!$C$12)))</f>
        <v>0</v>
      </c>
      <c r="M233" s="56">
        <f t="shared" si="41"/>
        <v>0</v>
      </c>
      <c r="P233" s="19">
        <f t="shared" si="42"/>
        <v>0</v>
      </c>
      <c r="Q233" s="19">
        <f t="shared" si="43"/>
        <v>0</v>
      </c>
      <c r="R233" s="19">
        <f t="shared" si="44"/>
        <v>0</v>
      </c>
    </row>
    <row r="234" spans="1:18" x14ac:dyDescent="0.2">
      <c r="A234" s="20">
        <f>+Oversikt!A234</f>
        <v>23</v>
      </c>
      <c r="B234" s="16" t="str">
        <f>IF('1. Runde'!N234="","",Oversikt!B234)</f>
        <v/>
      </c>
      <c r="C234" s="16" t="str">
        <f>IF(Oversikt!E234="","",Oversikt!E234)</f>
        <v/>
      </c>
      <c r="D234" s="17" t="str">
        <f>IF(Oversikt!B234="","",VLOOKUP(Oversikt!#REF!,Mønster!$A$4:$B$21,2))</f>
        <v/>
      </c>
      <c r="L234" s="133">
        <f>IF(B234="",,IF(Dommere!$C$12&gt;4,ROUND(SUM(E234:K234)-P234-Q234,1)/(Dommere!$C$12-2),(SUM(E234:K234)/Dommere!$C$12)))</f>
        <v>0</v>
      </c>
      <c r="M234" s="56">
        <f t="shared" si="41"/>
        <v>0</v>
      </c>
      <c r="P234" s="19">
        <f t="shared" si="42"/>
        <v>0</v>
      </c>
      <c r="Q234" s="19">
        <f t="shared" si="43"/>
        <v>0</v>
      </c>
      <c r="R234" s="19">
        <f t="shared" si="44"/>
        <v>0</v>
      </c>
    </row>
    <row r="235" spans="1:18" x14ac:dyDescent="0.2">
      <c r="A235" s="20">
        <f>+Oversikt!A235</f>
        <v>24</v>
      </c>
      <c r="B235" s="16" t="str">
        <f>IF('1. Runde'!N235="","",Oversikt!B235)</f>
        <v/>
      </c>
      <c r="C235" s="16" t="str">
        <f>IF(Oversikt!E235="","",Oversikt!E235)</f>
        <v/>
      </c>
      <c r="D235" s="17" t="str">
        <f>IF(Oversikt!B235="","",VLOOKUP(Oversikt!#REF!,Mønster!$A$4:$B$21,2))</f>
        <v/>
      </c>
      <c r="L235" s="133">
        <f>IF(B235="",,IF(Dommere!$C$12&gt;4,ROUND(SUM(E235:K235)-P235-Q235,1)/(Dommere!$C$12-2),(SUM(E235:K235)/Dommere!$C$12)))</f>
        <v>0</v>
      </c>
      <c r="M235" s="56">
        <f t="shared" si="41"/>
        <v>0</v>
      </c>
      <c r="P235" s="19">
        <f t="shared" si="42"/>
        <v>0</v>
      </c>
      <c r="Q235" s="19">
        <f t="shared" si="43"/>
        <v>0</v>
      </c>
      <c r="R235" s="19">
        <f t="shared" si="44"/>
        <v>0</v>
      </c>
    </row>
    <row r="236" spans="1:18" x14ac:dyDescent="0.2">
      <c r="A236" s="20">
        <f>+Oversikt!A236</f>
        <v>25</v>
      </c>
      <c r="B236" s="16" t="str">
        <f>IF('1. Runde'!N236="","",Oversikt!B236)</f>
        <v/>
      </c>
      <c r="C236" s="16" t="str">
        <f>IF(Oversikt!E236="","",Oversikt!E236)</f>
        <v/>
      </c>
      <c r="D236" s="17" t="str">
        <f>IF(Oversikt!B236="","",VLOOKUP(Oversikt!#REF!,Mønster!$A$4:$B$21,2))</f>
        <v/>
      </c>
      <c r="L236" s="133">
        <f>IF(B236="",,IF(Dommere!$C$12&gt;4,ROUND(SUM(E236:K236)-P236-Q236,1)/(Dommere!$C$12-2),(SUM(E236:K236)/Dommere!$C$12)))</f>
        <v>0</v>
      </c>
      <c r="M236" s="56">
        <f t="shared" si="41"/>
        <v>0</v>
      </c>
      <c r="P236" s="19">
        <f t="shared" si="42"/>
        <v>0</v>
      </c>
      <c r="Q236" s="19">
        <f t="shared" si="43"/>
        <v>0</v>
      </c>
      <c r="R236" s="19">
        <f t="shared" si="44"/>
        <v>0</v>
      </c>
    </row>
    <row r="237" spans="1:18" ht="21" customHeight="1" x14ac:dyDescent="0.2">
      <c r="A237" s="21" t="str">
        <f>+Oversikt!A237</f>
        <v>Klasse 370 / 380 / 390 - Senior I, II og III - Menn dan</v>
      </c>
      <c r="E237" s="192" t="str">
        <f>IF(O237&gt;12,IF(O237&gt;16,"8 til finalen!","6 til finalen!"),"Runden utgår, til finale!")</f>
        <v>Runden utgår, til finale!</v>
      </c>
      <c r="F237" s="191"/>
      <c r="G237" s="191"/>
      <c r="H237" s="191"/>
      <c r="I237" s="191"/>
      <c r="J237" s="43"/>
      <c r="K237" s="44"/>
      <c r="M237" s="55"/>
      <c r="N237" s="43"/>
      <c r="O237" s="136">
        <f>25-COUNTBLANK(Oversikt!B238:'Oversikt'!B262)</f>
        <v>6</v>
      </c>
      <c r="R237" s="19"/>
    </row>
    <row r="238" spans="1:18" x14ac:dyDescent="0.2">
      <c r="A238" s="20">
        <f>+Oversikt!A238</f>
        <v>1</v>
      </c>
      <c r="B238" s="16" t="str">
        <f>IF('1. Runde'!N238="","",Oversikt!B238)</f>
        <v>Joakim Nilsen</v>
      </c>
      <c r="C238" s="16" t="str">
        <f>IF(Oversikt!E238="","",Oversikt!E238)</f>
        <v>Hwa Rang Team Drammen</v>
      </c>
      <c r="D238" s="17" t="e">
        <f>IF(Oversikt!B238="","",VLOOKUP(Oversikt!#REF!,Mønster!$A$4:$B$21,2))</f>
        <v>#REF!</v>
      </c>
      <c r="L238" s="133">
        <f>IF(B238="",,IF(Dommere!$C$12&gt;4,ROUND(SUM(E238:K238)-P238-Q238,1)/(Dommere!$C$12-2),(SUM(E238:K238)/Dommere!$C$12)))</f>
        <v>0</v>
      </c>
      <c r="M238" s="56">
        <f t="shared" ref="M238:M262" si="45">IF(L238=0,,RANK(L238,L$238:L$262,0))</f>
        <v>0</v>
      </c>
      <c r="N238" s="33" t="s">
        <v>57</v>
      </c>
      <c r="P238" s="19">
        <f>MAX(E238:K238)</f>
        <v>0</v>
      </c>
      <c r="Q238" s="19">
        <f>MIN(E238:K238)</f>
        <v>0</v>
      </c>
      <c r="R238" s="19">
        <f>SUM(E238:K238)</f>
        <v>0</v>
      </c>
    </row>
    <row r="239" spans="1:18" x14ac:dyDescent="0.2">
      <c r="A239" s="20">
        <f>+Oversikt!A239</f>
        <v>2</v>
      </c>
      <c r="B239" s="16" t="str">
        <f>IF('1. Runde'!N239="","",Oversikt!B239)</f>
        <v xml:space="preserve">Joachim Wien </v>
      </c>
      <c r="C239" s="16" t="str">
        <f>IF(Oversikt!E239="","",Oversikt!E239)</f>
        <v>Hwa Rang Team Drammen</v>
      </c>
      <c r="D239" s="17" t="e">
        <f>IF(Oversikt!B239="","",VLOOKUP(Oversikt!#REF!,Mønster!$A$4:$B$21,2))</f>
        <v>#REF!</v>
      </c>
      <c r="L239" s="133">
        <f>IF(B239="",,IF(Dommere!$C$12&gt;4,ROUND(SUM(E239:K239)-P239-Q239,1)/(Dommere!$C$12-2),(SUM(E239:K239)/Dommere!$C$12)))</f>
        <v>0</v>
      </c>
      <c r="M239" s="56">
        <f t="shared" si="45"/>
        <v>0</v>
      </c>
      <c r="N239" s="33" t="s">
        <v>57</v>
      </c>
      <c r="P239" s="19">
        <f t="shared" ref="P239:P262" si="46">MAX(E239:K239)</f>
        <v>0</v>
      </c>
      <c r="Q239" s="19">
        <f t="shared" ref="Q239:Q262" si="47">MIN(E239:K239)</f>
        <v>0</v>
      </c>
      <c r="R239" s="19">
        <f t="shared" ref="R239:R262" si="48">SUM(E239:K239)</f>
        <v>0</v>
      </c>
    </row>
    <row r="240" spans="1:18" x14ac:dyDescent="0.2">
      <c r="A240" s="20">
        <f>+Oversikt!A240</f>
        <v>3</v>
      </c>
      <c r="B240" s="16" t="str">
        <f>IF('1. Runde'!N240="","",Oversikt!B240)</f>
        <v xml:space="preserve">Ferhat Cabar </v>
      </c>
      <c r="C240" s="16" t="str">
        <f>IF(Oversikt!E240="","",Oversikt!E240)</f>
        <v>Chonkwon Vestli Taekwondo Klubb</v>
      </c>
      <c r="D240" s="17" t="e">
        <f>IF(Oversikt!B240="","",VLOOKUP(Oversikt!#REF!,Mønster!$A$4:$B$21,2))</f>
        <v>#REF!</v>
      </c>
      <c r="L240" s="133">
        <f>IF(B240="",,IF(Dommere!$C$12&gt;4,ROUND(SUM(E240:K240)-P240-Q240,1)/(Dommere!$C$12-2),(SUM(E240:K240)/Dommere!$C$12)))</f>
        <v>0</v>
      </c>
      <c r="M240" s="56">
        <f t="shared" si="45"/>
        <v>0</v>
      </c>
      <c r="N240" s="33" t="s">
        <v>57</v>
      </c>
      <c r="P240" s="19">
        <f t="shared" si="46"/>
        <v>0</v>
      </c>
      <c r="Q240" s="19">
        <f t="shared" si="47"/>
        <v>0</v>
      </c>
      <c r="R240" s="19">
        <f t="shared" si="48"/>
        <v>0</v>
      </c>
    </row>
    <row r="241" spans="1:18" x14ac:dyDescent="0.2">
      <c r="A241" s="20">
        <f>+Oversikt!A241</f>
        <v>4</v>
      </c>
      <c r="B241" s="16" t="str">
        <f>IF('1. Runde'!N241="","",Oversikt!B241)</f>
        <v xml:space="preserve">Thien Hoang Phi </v>
      </c>
      <c r="C241" s="16" t="str">
        <f>IF(Oversikt!E241="","",Oversikt!E241)</f>
        <v>Oslo Nord Taekwondo klubb</v>
      </c>
      <c r="D241" s="17" t="e">
        <f>IF(Oversikt!B241="","",VLOOKUP(Oversikt!#REF!,Mønster!$A$4:$B$21,2))</f>
        <v>#REF!</v>
      </c>
      <c r="L241" s="133">
        <f>IF(B241="",,IF(Dommere!$C$12&gt;4,ROUND(SUM(E241:K241)-P241-Q241,1)/(Dommere!$C$12-2),(SUM(E241:K241)/Dommere!$C$12)))</f>
        <v>0</v>
      </c>
      <c r="M241" s="56">
        <f t="shared" si="45"/>
        <v>0</v>
      </c>
      <c r="N241" s="33" t="s">
        <v>57</v>
      </c>
      <c r="P241" s="19">
        <f t="shared" si="46"/>
        <v>0</v>
      </c>
      <c r="Q241" s="19">
        <f t="shared" si="47"/>
        <v>0</v>
      </c>
      <c r="R241" s="19">
        <f t="shared" si="48"/>
        <v>0</v>
      </c>
    </row>
    <row r="242" spans="1:18" x14ac:dyDescent="0.2">
      <c r="A242" s="20">
        <f>+Oversikt!A242</f>
        <v>5</v>
      </c>
      <c r="B242" s="16" t="str">
        <f>IF('1. Runde'!N242="","",Oversikt!B242)</f>
        <v/>
      </c>
      <c r="C242" s="16" t="str">
        <f>IF(Oversikt!E242="","",Oversikt!E242)</f>
        <v>Chonkwon Vestli Taekwondo Klubb</v>
      </c>
      <c r="D242" s="17" t="e">
        <f>IF(Oversikt!B242="","",VLOOKUP(Oversikt!#REF!,Mønster!$A$4:$B$21,2))</f>
        <v>#REF!</v>
      </c>
      <c r="L242" s="133">
        <f>IF(B242="",,IF(Dommere!$C$12&gt;4,ROUND(SUM(E242:K242)-P242-Q242,1)/(Dommere!$C$12-2),(SUM(E242:K242)/Dommere!$C$12)))</f>
        <v>0</v>
      </c>
      <c r="M242" s="56">
        <f t="shared" si="45"/>
        <v>0</v>
      </c>
      <c r="P242" s="19">
        <f t="shared" si="46"/>
        <v>0</v>
      </c>
      <c r="Q242" s="19">
        <f t="shared" si="47"/>
        <v>0</v>
      </c>
      <c r="R242" s="19">
        <f t="shared" si="48"/>
        <v>0</v>
      </c>
    </row>
    <row r="243" spans="1:18" x14ac:dyDescent="0.2">
      <c r="A243" s="20">
        <f>+Oversikt!A243</f>
        <v>6</v>
      </c>
      <c r="B243" s="16" t="str">
        <f>IF('1. Runde'!N243="","",Oversikt!B243)</f>
        <v>Evald Nergaard</v>
      </c>
      <c r="C243" s="16" t="str">
        <f>IF(Oversikt!E243="","",Oversikt!E243)</f>
        <v>Solør Tae Kwondoklubb</v>
      </c>
      <c r="D243" s="17" t="e">
        <f>IF(Oversikt!B243="","",VLOOKUP(Oversikt!#REF!,Mønster!$A$4:$B$21,2))</f>
        <v>#REF!</v>
      </c>
      <c r="L243" s="133">
        <f>IF(B243="",,IF(Dommere!$C$12&gt;4,ROUND(SUM(E243:K243)-P243-Q243,1)/(Dommere!$C$12-2),(SUM(E243:K243)/Dommere!$C$12)))</f>
        <v>0</v>
      </c>
      <c r="M243" s="56">
        <f t="shared" si="45"/>
        <v>0</v>
      </c>
      <c r="N243" s="33" t="s">
        <v>57</v>
      </c>
      <c r="P243" s="19">
        <f t="shared" si="46"/>
        <v>0</v>
      </c>
      <c r="Q243" s="19">
        <f t="shared" si="47"/>
        <v>0</v>
      </c>
      <c r="R243" s="19">
        <f t="shared" si="48"/>
        <v>0</v>
      </c>
    </row>
    <row r="244" spans="1:18" x14ac:dyDescent="0.2">
      <c r="A244" s="20">
        <f>+Oversikt!A244</f>
        <v>7</v>
      </c>
      <c r="B244" s="16" t="str">
        <f>IF('1. Runde'!N244="","",Oversikt!B244)</f>
        <v/>
      </c>
      <c r="C244" s="16" t="str">
        <f>IF(Oversikt!E244="","",Oversikt!E244)</f>
        <v/>
      </c>
      <c r="D244" s="17" t="str">
        <f>IF(Oversikt!B244="","",VLOOKUP(Oversikt!#REF!,Mønster!$A$4:$B$21,2))</f>
        <v/>
      </c>
      <c r="L244" s="133">
        <f>IF(B244="",,IF(Dommere!$C$12&gt;4,ROUND(SUM(E244:K244)-P244-Q244,1)/(Dommere!$C$12-2),(SUM(E244:K244)/Dommere!$C$12)))</f>
        <v>0</v>
      </c>
      <c r="M244" s="56">
        <f t="shared" si="45"/>
        <v>0</v>
      </c>
      <c r="P244" s="19">
        <f t="shared" si="46"/>
        <v>0</v>
      </c>
      <c r="Q244" s="19">
        <f t="shared" si="47"/>
        <v>0</v>
      </c>
      <c r="R244" s="19">
        <f t="shared" si="48"/>
        <v>0</v>
      </c>
    </row>
    <row r="245" spans="1:18" x14ac:dyDescent="0.2">
      <c r="A245" s="20">
        <f>+Oversikt!A245</f>
        <v>8</v>
      </c>
      <c r="B245" s="16" t="str">
        <f>IF('1. Runde'!N245="","",Oversikt!B245)</f>
        <v/>
      </c>
      <c r="C245" s="16" t="str">
        <f>IF(Oversikt!E245="","",Oversikt!E245)</f>
        <v/>
      </c>
      <c r="D245" s="17" t="str">
        <f>IF(Oversikt!B245="","",VLOOKUP(Oversikt!#REF!,Mønster!$A$4:$B$21,2))</f>
        <v/>
      </c>
      <c r="L245" s="133">
        <f>IF(B245="",,IF(Dommere!$C$12&gt;4,ROUND(SUM(E245:K245)-P245-Q245,1)/(Dommere!$C$12-2),(SUM(E245:K245)/Dommere!$C$12)))</f>
        <v>0</v>
      </c>
      <c r="M245" s="56">
        <f t="shared" si="45"/>
        <v>0</v>
      </c>
      <c r="P245" s="19">
        <f t="shared" si="46"/>
        <v>0</v>
      </c>
      <c r="Q245" s="19">
        <f t="shared" si="47"/>
        <v>0</v>
      </c>
      <c r="R245" s="19">
        <f t="shared" si="48"/>
        <v>0</v>
      </c>
    </row>
    <row r="246" spans="1:18" x14ac:dyDescent="0.2">
      <c r="A246" s="20">
        <f>+Oversikt!A246</f>
        <v>9</v>
      </c>
      <c r="B246" s="16" t="str">
        <f>IF('1. Runde'!N246="","",Oversikt!B246)</f>
        <v/>
      </c>
      <c r="C246" s="16" t="str">
        <f>IF(Oversikt!E246="","",Oversikt!E246)</f>
        <v/>
      </c>
      <c r="D246" s="17" t="str">
        <f>IF(Oversikt!B246="","",VLOOKUP(Oversikt!#REF!,Mønster!$A$4:$B$21,2))</f>
        <v/>
      </c>
      <c r="L246" s="133">
        <f>IF(B246="",,IF(Dommere!$C$12&gt;4,ROUND(SUM(E246:K246)-P246-Q246,1)/(Dommere!$C$12-2),(SUM(E246:K246)/Dommere!$C$12)))</f>
        <v>0</v>
      </c>
      <c r="M246" s="56">
        <f t="shared" si="45"/>
        <v>0</v>
      </c>
      <c r="P246" s="19">
        <f t="shared" si="46"/>
        <v>0</v>
      </c>
      <c r="Q246" s="19">
        <f t="shared" si="47"/>
        <v>0</v>
      </c>
      <c r="R246" s="19">
        <f t="shared" si="48"/>
        <v>0</v>
      </c>
    </row>
    <row r="247" spans="1:18" x14ac:dyDescent="0.2">
      <c r="A247" s="20">
        <f>+Oversikt!A247</f>
        <v>10</v>
      </c>
      <c r="B247" s="16" t="str">
        <f>IF('1. Runde'!N247="","",Oversikt!B247)</f>
        <v/>
      </c>
      <c r="C247" s="16" t="str">
        <f>IF(Oversikt!E247="","",Oversikt!E247)</f>
        <v/>
      </c>
      <c r="D247" s="17" t="str">
        <f>IF(Oversikt!B247="","",VLOOKUP(Oversikt!#REF!,Mønster!$A$4:$B$21,2))</f>
        <v/>
      </c>
      <c r="L247" s="133">
        <f>IF(B247="",,IF(Dommere!$C$12&gt;4,ROUND(SUM(E247:K247)-P247-Q247,1)/(Dommere!$C$12-2),(SUM(E247:K247)/Dommere!$C$12)))</f>
        <v>0</v>
      </c>
      <c r="M247" s="56">
        <f t="shared" si="45"/>
        <v>0</v>
      </c>
      <c r="P247" s="19">
        <f t="shared" si="46"/>
        <v>0</v>
      </c>
      <c r="Q247" s="19">
        <f t="shared" si="47"/>
        <v>0</v>
      </c>
      <c r="R247" s="19">
        <f t="shared" si="48"/>
        <v>0</v>
      </c>
    </row>
    <row r="248" spans="1:18" x14ac:dyDescent="0.2">
      <c r="A248" s="20">
        <f>+Oversikt!A248</f>
        <v>11</v>
      </c>
      <c r="B248" s="16" t="str">
        <f>IF('1. Runde'!N248="","",Oversikt!B248)</f>
        <v/>
      </c>
      <c r="C248" s="16" t="str">
        <f>IF(Oversikt!E248="","",Oversikt!E248)</f>
        <v/>
      </c>
      <c r="D248" s="17" t="str">
        <f>IF(Oversikt!B248="","",VLOOKUP(Oversikt!#REF!,Mønster!$A$4:$B$21,2))</f>
        <v/>
      </c>
      <c r="L248" s="133">
        <f>IF(B248="",,IF(Dommere!$C$12&gt;4,ROUND(SUM(E248:K248)-P248-Q248,1)/(Dommere!$C$12-2),(SUM(E248:K248)/Dommere!$C$12)))</f>
        <v>0</v>
      </c>
      <c r="M248" s="56">
        <f t="shared" si="45"/>
        <v>0</v>
      </c>
      <c r="P248" s="19">
        <f t="shared" si="46"/>
        <v>0</v>
      </c>
      <c r="Q248" s="19">
        <f t="shared" si="47"/>
        <v>0</v>
      </c>
      <c r="R248" s="19">
        <f t="shared" si="48"/>
        <v>0</v>
      </c>
    </row>
    <row r="249" spans="1:18" x14ac:dyDescent="0.2">
      <c r="A249" s="20">
        <f>+Oversikt!A249</f>
        <v>12</v>
      </c>
      <c r="B249" s="16" t="str">
        <f>IF('1. Runde'!N249="","",Oversikt!B249)</f>
        <v/>
      </c>
      <c r="C249" s="16" t="str">
        <f>IF(Oversikt!E249="","",Oversikt!E249)</f>
        <v/>
      </c>
      <c r="D249" s="17" t="str">
        <f>IF(Oversikt!B249="","",VLOOKUP(Oversikt!#REF!,Mønster!$A$4:$B$21,2))</f>
        <v/>
      </c>
      <c r="L249" s="133">
        <f>IF(B249="",,IF(Dommere!$C$12&gt;4,ROUND(SUM(E249:K249)-P249-Q249,1)/(Dommere!$C$12-2),(SUM(E249:K249)/Dommere!$C$12)))</f>
        <v>0</v>
      </c>
      <c r="M249" s="56">
        <f t="shared" si="45"/>
        <v>0</v>
      </c>
      <c r="P249" s="19">
        <f t="shared" si="46"/>
        <v>0</v>
      </c>
      <c r="Q249" s="19">
        <f t="shared" si="47"/>
        <v>0</v>
      </c>
      <c r="R249" s="19">
        <f t="shared" si="48"/>
        <v>0</v>
      </c>
    </row>
    <row r="250" spans="1:18" x14ac:dyDescent="0.2">
      <c r="A250" s="20">
        <f>+Oversikt!A250</f>
        <v>13</v>
      </c>
      <c r="B250" s="16" t="str">
        <f>IF('1. Runde'!N250="","",Oversikt!B250)</f>
        <v/>
      </c>
      <c r="C250" s="16" t="str">
        <f>IF(Oversikt!E250="","",Oversikt!E250)</f>
        <v/>
      </c>
      <c r="D250" s="17" t="str">
        <f>IF(Oversikt!B250="","",VLOOKUP(Oversikt!#REF!,Mønster!$A$4:$B$21,2))</f>
        <v/>
      </c>
      <c r="L250" s="133">
        <f>IF(B250="",,IF(Dommere!$C$12&gt;4,ROUND(SUM(E250:K250)-P250-Q250,1)/(Dommere!$C$12-2),(SUM(E250:K250)/Dommere!$C$12)))</f>
        <v>0</v>
      </c>
      <c r="M250" s="56">
        <f t="shared" si="45"/>
        <v>0</v>
      </c>
      <c r="P250" s="19">
        <f t="shared" si="46"/>
        <v>0</v>
      </c>
      <c r="Q250" s="19">
        <f t="shared" si="47"/>
        <v>0</v>
      </c>
      <c r="R250" s="19">
        <f t="shared" si="48"/>
        <v>0</v>
      </c>
    </row>
    <row r="251" spans="1:18" x14ac:dyDescent="0.2">
      <c r="A251" s="20">
        <f>+Oversikt!A251</f>
        <v>14</v>
      </c>
      <c r="B251" s="16" t="str">
        <f>IF('1. Runde'!N251="","",Oversikt!B251)</f>
        <v/>
      </c>
      <c r="C251" s="16" t="str">
        <f>IF(Oversikt!E251="","",Oversikt!E251)</f>
        <v/>
      </c>
      <c r="D251" s="17" t="str">
        <f>IF(Oversikt!B251="","",VLOOKUP(Oversikt!#REF!,Mønster!$A$4:$B$21,2))</f>
        <v/>
      </c>
      <c r="L251" s="133">
        <f>IF(B251="",,IF(Dommere!$C$12&gt;4,ROUND(SUM(E251:K251)-P251-Q251,1)/(Dommere!$C$12-2),(SUM(E251:K251)/Dommere!$C$12)))</f>
        <v>0</v>
      </c>
      <c r="M251" s="56">
        <f t="shared" si="45"/>
        <v>0</v>
      </c>
      <c r="P251" s="19">
        <f t="shared" si="46"/>
        <v>0</v>
      </c>
      <c r="Q251" s="19">
        <f t="shared" si="47"/>
        <v>0</v>
      </c>
      <c r="R251" s="19">
        <f t="shared" si="48"/>
        <v>0</v>
      </c>
    </row>
    <row r="252" spans="1:18" x14ac:dyDescent="0.2">
      <c r="A252" s="20">
        <f>+Oversikt!A252</f>
        <v>15</v>
      </c>
      <c r="B252" s="16" t="str">
        <f>IF('1. Runde'!N252="","",Oversikt!B252)</f>
        <v/>
      </c>
      <c r="C252" s="16" t="str">
        <f>IF(Oversikt!E252="","",Oversikt!E252)</f>
        <v/>
      </c>
      <c r="D252" s="17" t="str">
        <f>IF(Oversikt!B252="","",VLOOKUP(Oversikt!#REF!,Mønster!$A$4:$B$21,2))</f>
        <v/>
      </c>
      <c r="L252" s="133">
        <f>IF(B252="",,IF(Dommere!$C$12&gt;4,ROUND(SUM(E252:K252)-P252-Q252,1)/(Dommere!$C$12-2),(SUM(E252:K252)/Dommere!$C$12)))</f>
        <v>0</v>
      </c>
      <c r="M252" s="56">
        <f t="shared" si="45"/>
        <v>0</v>
      </c>
      <c r="P252" s="19">
        <f t="shared" si="46"/>
        <v>0</v>
      </c>
      <c r="Q252" s="19">
        <f t="shared" si="47"/>
        <v>0</v>
      </c>
      <c r="R252" s="19">
        <f t="shared" si="48"/>
        <v>0</v>
      </c>
    </row>
    <row r="253" spans="1:18" x14ac:dyDescent="0.2">
      <c r="A253" s="20">
        <f>+Oversikt!A253</f>
        <v>16</v>
      </c>
      <c r="B253" s="16" t="str">
        <f>IF('1. Runde'!N253="","",Oversikt!B253)</f>
        <v/>
      </c>
      <c r="C253" s="16" t="str">
        <f>IF(Oversikt!E253="","",Oversikt!E253)</f>
        <v/>
      </c>
      <c r="D253" s="17" t="str">
        <f>IF(Oversikt!B253="","",VLOOKUP(Oversikt!#REF!,Mønster!$A$4:$B$21,2))</f>
        <v/>
      </c>
      <c r="L253" s="133">
        <f>IF(B253="",,IF(Dommere!$C$12&gt;4,ROUND(SUM(E253:K253)-P253-Q253,1)/(Dommere!$C$12-2),(SUM(E253:K253)/Dommere!$C$12)))</f>
        <v>0</v>
      </c>
      <c r="M253" s="56">
        <f t="shared" si="45"/>
        <v>0</v>
      </c>
      <c r="P253" s="19">
        <f t="shared" si="46"/>
        <v>0</v>
      </c>
      <c r="Q253" s="19">
        <f t="shared" si="47"/>
        <v>0</v>
      </c>
      <c r="R253" s="19">
        <f t="shared" si="48"/>
        <v>0</v>
      </c>
    </row>
    <row r="254" spans="1:18" x14ac:dyDescent="0.2">
      <c r="A254" s="20">
        <f>+Oversikt!A254</f>
        <v>17</v>
      </c>
      <c r="B254" s="16" t="str">
        <f>IF('1. Runde'!N254="","",Oversikt!B254)</f>
        <v/>
      </c>
      <c r="C254" s="16" t="str">
        <f>IF(Oversikt!E254="","",Oversikt!E254)</f>
        <v/>
      </c>
      <c r="D254" s="17" t="str">
        <f>IF(Oversikt!B254="","",VLOOKUP(Oversikt!#REF!,Mønster!$A$4:$B$21,2))</f>
        <v/>
      </c>
      <c r="L254" s="133">
        <f>IF(B254="",,IF(Dommere!$C$12&gt;4,ROUND(SUM(E254:K254)-P254-Q254,1)/(Dommere!$C$12-2),(SUM(E254:K254)/Dommere!$C$12)))</f>
        <v>0</v>
      </c>
      <c r="M254" s="56">
        <f t="shared" si="45"/>
        <v>0</v>
      </c>
      <c r="P254" s="19">
        <f t="shared" si="46"/>
        <v>0</v>
      </c>
      <c r="Q254" s="19">
        <f t="shared" si="47"/>
        <v>0</v>
      </c>
      <c r="R254" s="19">
        <f t="shared" si="48"/>
        <v>0</v>
      </c>
    </row>
    <row r="255" spans="1:18" x14ac:dyDescent="0.2">
      <c r="A255" s="20">
        <f>+Oversikt!A255</f>
        <v>18</v>
      </c>
      <c r="B255" s="16" t="str">
        <f>IF('1. Runde'!N255="","",Oversikt!B255)</f>
        <v/>
      </c>
      <c r="C255" s="16" t="str">
        <f>IF(Oversikt!E255="","",Oversikt!E255)</f>
        <v/>
      </c>
      <c r="D255" s="17" t="str">
        <f>IF(Oversikt!B255="","",VLOOKUP(Oversikt!#REF!,Mønster!$A$4:$B$21,2))</f>
        <v/>
      </c>
      <c r="L255" s="133">
        <f>IF(B255="",,IF(Dommere!$C$12&gt;4,ROUND(SUM(E255:K255)-P255-Q255,1)/(Dommere!$C$12-2),(SUM(E255:K255)/Dommere!$C$12)))</f>
        <v>0</v>
      </c>
      <c r="M255" s="56">
        <f t="shared" si="45"/>
        <v>0</v>
      </c>
      <c r="P255" s="19">
        <f t="shared" si="46"/>
        <v>0</v>
      </c>
      <c r="Q255" s="19">
        <f t="shared" si="47"/>
        <v>0</v>
      </c>
      <c r="R255" s="19">
        <f t="shared" si="48"/>
        <v>0</v>
      </c>
    </row>
    <row r="256" spans="1:18" x14ac:dyDescent="0.2">
      <c r="A256" s="20">
        <f>+Oversikt!A256</f>
        <v>19</v>
      </c>
      <c r="B256" s="16" t="str">
        <f>IF('1. Runde'!N256="","",Oversikt!B256)</f>
        <v/>
      </c>
      <c r="C256" s="16" t="str">
        <f>IF(Oversikt!E256="","",Oversikt!E256)</f>
        <v/>
      </c>
      <c r="D256" s="17" t="str">
        <f>IF(Oversikt!B256="","",VLOOKUP(Oversikt!#REF!,Mønster!$A$4:$B$21,2))</f>
        <v/>
      </c>
      <c r="L256" s="133">
        <f>IF(B256="",,IF(Dommere!$C$12&gt;4,ROUND(SUM(E256:K256)-P256-Q256,1)/(Dommere!$C$12-2),(SUM(E256:K256)/Dommere!$C$12)))</f>
        <v>0</v>
      </c>
      <c r="M256" s="56">
        <f t="shared" si="45"/>
        <v>0</v>
      </c>
      <c r="P256" s="19">
        <f t="shared" si="46"/>
        <v>0</v>
      </c>
      <c r="Q256" s="19">
        <f t="shared" si="47"/>
        <v>0</v>
      </c>
      <c r="R256" s="19">
        <f t="shared" si="48"/>
        <v>0</v>
      </c>
    </row>
    <row r="257" spans="1:18" x14ac:dyDescent="0.2">
      <c r="A257" s="20">
        <f>+Oversikt!A257</f>
        <v>20</v>
      </c>
      <c r="B257" s="16" t="str">
        <f>IF('1. Runde'!N257="","",Oversikt!B257)</f>
        <v/>
      </c>
      <c r="C257" s="16" t="str">
        <f>IF(Oversikt!E257="","",Oversikt!E257)</f>
        <v/>
      </c>
      <c r="D257" s="17" t="str">
        <f>IF(Oversikt!B257="","",VLOOKUP(Oversikt!#REF!,Mønster!$A$4:$B$21,2))</f>
        <v/>
      </c>
      <c r="L257" s="133">
        <f>IF(B257="",,IF(Dommere!$C$12&gt;4,ROUND(SUM(E257:K257)-P257-Q257,1)/(Dommere!$C$12-2),(SUM(E257:K257)/Dommere!$C$12)))</f>
        <v>0</v>
      </c>
      <c r="M257" s="56">
        <f t="shared" si="45"/>
        <v>0</v>
      </c>
      <c r="P257" s="19">
        <f t="shared" si="46"/>
        <v>0</v>
      </c>
      <c r="Q257" s="19">
        <f t="shared" si="47"/>
        <v>0</v>
      </c>
      <c r="R257" s="19">
        <f t="shared" si="48"/>
        <v>0</v>
      </c>
    </row>
    <row r="258" spans="1:18" x14ac:dyDescent="0.2">
      <c r="A258" s="20">
        <f>+Oversikt!A258</f>
        <v>21</v>
      </c>
      <c r="B258" s="16" t="str">
        <f>IF('1. Runde'!N258="","",Oversikt!B258)</f>
        <v/>
      </c>
      <c r="C258" s="16" t="str">
        <f>IF(Oversikt!E258="","",Oversikt!E258)</f>
        <v/>
      </c>
      <c r="D258" s="17" t="str">
        <f>IF(Oversikt!B258="","",VLOOKUP(Oversikt!#REF!,Mønster!$A$4:$B$21,2))</f>
        <v/>
      </c>
      <c r="L258" s="133">
        <f>IF(B258="",,IF(Dommere!$C$12&gt;4,ROUND(SUM(E258:K258)-P258-Q258,1)/(Dommere!$C$12-2),(SUM(E258:K258)/Dommere!$C$12)))</f>
        <v>0</v>
      </c>
      <c r="M258" s="56">
        <f t="shared" si="45"/>
        <v>0</v>
      </c>
      <c r="P258" s="19">
        <f t="shared" si="46"/>
        <v>0</v>
      </c>
      <c r="Q258" s="19">
        <f t="shared" si="47"/>
        <v>0</v>
      </c>
      <c r="R258" s="19">
        <f t="shared" si="48"/>
        <v>0</v>
      </c>
    </row>
    <row r="259" spans="1:18" x14ac:dyDescent="0.2">
      <c r="A259" s="20">
        <f>+Oversikt!A259</f>
        <v>22</v>
      </c>
      <c r="B259" s="16" t="str">
        <f>IF('1. Runde'!N259="","",Oversikt!B259)</f>
        <v/>
      </c>
      <c r="C259" s="16" t="str">
        <f>IF(Oversikt!E259="","",Oversikt!E259)</f>
        <v/>
      </c>
      <c r="D259" s="17" t="str">
        <f>IF(Oversikt!B259="","",VLOOKUP(Oversikt!#REF!,Mønster!$A$4:$B$21,2))</f>
        <v/>
      </c>
      <c r="L259" s="133">
        <f>IF(B259="",,IF(Dommere!$C$12&gt;4,ROUND(SUM(E259:K259)-P259-Q259,1)/(Dommere!$C$12-2),(SUM(E259:K259)/Dommere!$C$12)))</f>
        <v>0</v>
      </c>
      <c r="M259" s="56">
        <f t="shared" si="45"/>
        <v>0</v>
      </c>
      <c r="P259" s="19">
        <f t="shared" si="46"/>
        <v>0</v>
      </c>
      <c r="Q259" s="19">
        <f t="shared" si="47"/>
        <v>0</v>
      </c>
      <c r="R259" s="19">
        <f t="shared" si="48"/>
        <v>0</v>
      </c>
    </row>
    <row r="260" spans="1:18" x14ac:dyDescent="0.2">
      <c r="A260" s="20">
        <f>+Oversikt!A260</f>
        <v>23</v>
      </c>
      <c r="B260" s="16" t="str">
        <f>IF('1. Runde'!N260="","",Oversikt!B260)</f>
        <v/>
      </c>
      <c r="C260" s="16" t="str">
        <f>IF(Oversikt!E260="","",Oversikt!E260)</f>
        <v/>
      </c>
      <c r="D260" s="17" t="str">
        <f>IF(Oversikt!B260="","",VLOOKUP(Oversikt!#REF!,Mønster!$A$4:$B$21,2))</f>
        <v/>
      </c>
      <c r="L260" s="133">
        <f>IF(B260="",,IF(Dommere!$C$12&gt;4,ROUND(SUM(E260:K260)-P260-Q260,1)/(Dommere!$C$12-2),(SUM(E260:K260)/Dommere!$C$12)))</f>
        <v>0</v>
      </c>
      <c r="M260" s="56">
        <f t="shared" si="45"/>
        <v>0</v>
      </c>
      <c r="P260" s="19">
        <f t="shared" si="46"/>
        <v>0</v>
      </c>
      <c r="Q260" s="19">
        <f t="shared" si="47"/>
        <v>0</v>
      </c>
      <c r="R260" s="19">
        <f t="shared" si="48"/>
        <v>0</v>
      </c>
    </row>
    <row r="261" spans="1:18" x14ac:dyDescent="0.2">
      <c r="A261" s="20">
        <f>+Oversikt!A261</f>
        <v>24</v>
      </c>
      <c r="B261" s="16" t="str">
        <f>IF('1. Runde'!N261="","",Oversikt!B261)</f>
        <v/>
      </c>
      <c r="C261" s="16" t="str">
        <f>IF(Oversikt!E261="","",Oversikt!E261)</f>
        <v/>
      </c>
      <c r="D261" s="17" t="str">
        <f>IF(Oversikt!B261="","",VLOOKUP(Oversikt!#REF!,Mønster!$A$4:$B$21,2))</f>
        <v/>
      </c>
      <c r="L261" s="133">
        <f>IF(B261="",,IF(Dommere!$C$12&gt;4,ROUND(SUM(E261:K261)-P261-Q261,1)/(Dommere!$C$12-2),(SUM(E261:K261)/Dommere!$C$12)))</f>
        <v>0</v>
      </c>
      <c r="M261" s="56">
        <f t="shared" si="45"/>
        <v>0</v>
      </c>
      <c r="P261" s="19">
        <f t="shared" si="46"/>
        <v>0</v>
      </c>
      <c r="Q261" s="19">
        <f t="shared" si="47"/>
        <v>0</v>
      </c>
      <c r="R261" s="19">
        <f t="shared" si="48"/>
        <v>0</v>
      </c>
    </row>
    <row r="262" spans="1:18" x14ac:dyDescent="0.2">
      <c r="A262" s="20">
        <f>+Oversikt!A262</f>
        <v>25</v>
      </c>
      <c r="B262" s="16" t="str">
        <f>IF('1. Runde'!N262="","",Oversikt!B262)</f>
        <v/>
      </c>
      <c r="C262" s="16" t="str">
        <f>IF(Oversikt!E262="","",Oversikt!E262)</f>
        <v/>
      </c>
      <c r="D262" s="17" t="str">
        <f>IF(Oversikt!B262="","",VLOOKUP(Oversikt!#REF!,Mønster!$A$4:$B$21,2))</f>
        <v/>
      </c>
      <c r="L262" s="133">
        <f>IF(B262="",,IF(Dommere!$C$12&gt;4,ROUND(SUM(E262:K262)-P262-Q262,1)/(Dommere!$C$12-2),(SUM(E262:K262)/Dommere!$C$12)))</f>
        <v>0</v>
      </c>
      <c r="M262" s="56">
        <f t="shared" si="45"/>
        <v>0</v>
      </c>
      <c r="P262" s="19">
        <f t="shared" si="46"/>
        <v>0</v>
      </c>
      <c r="Q262" s="19">
        <f t="shared" si="47"/>
        <v>0</v>
      </c>
      <c r="R262" s="19">
        <f t="shared" si="48"/>
        <v>0</v>
      </c>
    </row>
    <row r="263" spans="1:18" ht="21" customHeight="1" x14ac:dyDescent="0.2">
      <c r="A263" s="21" t="str">
        <f>+Oversikt!A263</f>
        <v>Klasse 400 / 450 - Mix Par</v>
      </c>
      <c r="E263" s="192" t="str">
        <f>IF(O263&gt;12,IF(O263&gt;16,"8 til finalen!","6 til finalen!"),"Runden utgår, til finale!")</f>
        <v>Runden utgår, til finale!</v>
      </c>
      <c r="F263" s="191"/>
      <c r="G263" s="191"/>
      <c r="H263" s="191"/>
      <c r="I263" s="191"/>
      <c r="J263" s="43"/>
      <c r="K263" s="44"/>
      <c r="M263" s="55"/>
      <c r="N263" s="43"/>
      <c r="O263" s="136">
        <f>25-COUNTBLANK(Oversikt!B264:'Oversikt'!B288)</f>
        <v>5</v>
      </c>
      <c r="R263" s="19"/>
    </row>
    <row r="264" spans="1:18" x14ac:dyDescent="0.2">
      <c r="A264" s="20">
        <f>+Oversikt!A264</f>
        <v>1</v>
      </c>
      <c r="B264" s="16" t="str">
        <f>IF('1. Runde'!N264="","",Oversikt!B264)</f>
        <v/>
      </c>
      <c r="C264" s="16" t="str">
        <f>IF(Oversikt!E264="","",Oversikt!E264)</f>
        <v>Keum Gang Taekwondo - St.hanshaugen</v>
      </c>
      <c r="D264" s="17" t="e">
        <f>IF(Oversikt!B264="","",VLOOKUP(Oversikt!#REF!,Mønster!$A$4:$B$21,2))</f>
        <v>#REF!</v>
      </c>
      <c r="L264" s="133">
        <f>IF(B264="",,IF(Dommere!$C$12&gt;4,ROUND(SUM(E264:K264)-P264-Q264,1)/(Dommere!$C$12-2),(SUM(E264:K264)/Dommere!$C$12)))</f>
        <v>0</v>
      </c>
      <c r="M264" s="56">
        <f t="shared" ref="M264:M288" si="49">IF(L264=0,,RANK(L264,L$264:L$288,0))</f>
        <v>0</v>
      </c>
      <c r="P264" s="19">
        <f>MAX(E264:K264)</f>
        <v>0</v>
      </c>
      <c r="Q264" s="19">
        <f>MIN(E264:K264)</f>
        <v>0</v>
      </c>
      <c r="R264" s="19">
        <f>SUM(E264:K264)</f>
        <v>0</v>
      </c>
    </row>
    <row r="265" spans="1:18" x14ac:dyDescent="0.2">
      <c r="A265" s="20">
        <f>+Oversikt!A265</f>
        <v>2</v>
      </c>
      <c r="B265" s="16" t="str">
        <f>IF('1. Runde'!N265="","",Oversikt!B265)</f>
        <v/>
      </c>
      <c r="C265" s="16" t="str">
        <f>IF(Oversikt!E265="","",Oversikt!E265)</f>
        <v>Oslo Nord Taekwondo klubb</v>
      </c>
      <c r="D265" s="17" t="e">
        <f>IF(Oversikt!B265="","",VLOOKUP(Oversikt!#REF!,Mønster!$A$4:$B$21,2))</f>
        <v>#REF!</v>
      </c>
      <c r="L265" s="133">
        <f>IF(B265="",,IF(Dommere!$C$12&gt;4,ROUND(SUM(E265:K265)-P265-Q265,1)/(Dommere!$C$12-2),(SUM(E265:K265)/Dommere!$C$12)))</f>
        <v>0</v>
      </c>
      <c r="M265" s="56">
        <f t="shared" si="49"/>
        <v>0</v>
      </c>
      <c r="P265" s="19">
        <f t="shared" ref="P265:P288" si="50">MAX(E265:K265)</f>
        <v>0</v>
      </c>
      <c r="Q265" s="19">
        <f t="shared" ref="Q265:Q288" si="51">MIN(E265:K265)</f>
        <v>0</v>
      </c>
      <c r="R265" s="19">
        <f t="shared" ref="R265:R288" si="52">SUM(E265:K265)</f>
        <v>0</v>
      </c>
    </row>
    <row r="266" spans="1:18" x14ac:dyDescent="0.2">
      <c r="A266" s="20">
        <f>+Oversikt!A266</f>
        <v>3</v>
      </c>
      <c r="B266" s="16" t="str">
        <f>IF('1. Runde'!N266="","",Oversikt!B266)</f>
        <v/>
      </c>
      <c r="C266" s="16" t="str">
        <f>IF(Oversikt!E266="","",Oversikt!E266)</f>
        <v>Hwa Rang Team Drammen</v>
      </c>
      <c r="D266" s="17" t="e">
        <f>IF(Oversikt!B266="","",VLOOKUP(Oversikt!#REF!,Mønster!$A$4:$B$21,2))</f>
        <v>#REF!</v>
      </c>
      <c r="L266" s="133">
        <f>IF(B266="",,IF(Dommere!$C$12&gt;4,ROUND(SUM(E266:K266)-P266-Q266,1)/(Dommere!$C$12-2),(SUM(E266:K266)/Dommere!$C$12)))</f>
        <v>0</v>
      </c>
      <c r="M266" s="56">
        <f t="shared" si="49"/>
        <v>0</v>
      </c>
      <c r="P266" s="19">
        <f t="shared" si="50"/>
        <v>0</v>
      </c>
      <c r="Q266" s="19">
        <f t="shared" si="51"/>
        <v>0</v>
      </c>
      <c r="R266" s="19">
        <f t="shared" si="52"/>
        <v>0</v>
      </c>
    </row>
    <row r="267" spans="1:18" x14ac:dyDescent="0.2">
      <c r="A267" s="20">
        <f>+Oversikt!A267</f>
        <v>4</v>
      </c>
      <c r="B267" s="16" t="str">
        <f>IF('1. Runde'!N267="","",Oversikt!B267)</f>
        <v/>
      </c>
      <c r="C267" s="16" t="str">
        <f>IF(Oversikt!E267="","",Oversikt!E267)</f>
        <v>Hwa Rang Team Drammen</v>
      </c>
      <c r="D267" s="17" t="e">
        <f>IF(Oversikt!B267="","",VLOOKUP(Oversikt!#REF!,Mønster!$A$4:$B$21,2))</f>
        <v>#REF!</v>
      </c>
      <c r="L267" s="133">
        <f>IF(B267="",,IF(Dommere!$C$12&gt;4,ROUND(SUM(E267:K267)-P267-Q267,1)/(Dommere!$C$12-2),(SUM(E267:K267)/Dommere!$C$12)))</f>
        <v>0</v>
      </c>
      <c r="M267" s="56">
        <f t="shared" si="49"/>
        <v>0</v>
      </c>
      <c r="P267" s="19">
        <f t="shared" si="50"/>
        <v>0</v>
      </c>
      <c r="Q267" s="19">
        <f t="shared" si="51"/>
        <v>0</v>
      </c>
      <c r="R267" s="19">
        <f t="shared" si="52"/>
        <v>0</v>
      </c>
    </row>
    <row r="268" spans="1:18" x14ac:dyDescent="0.2">
      <c r="A268" s="20">
        <f>+Oversikt!A268</f>
        <v>5</v>
      </c>
      <c r="B268" s="16" t="str">
        <f>IF('1. Runde'!N268="","",Oversikt!B268)</f>
        <v/>
      </c>
      <c r="C268" s="16" t="str">
        <f>IF(Oversikt!E268="","",Oversikt!E268)</f>
        <v>Hwa Rang Team Drammen</v>
      </c>
      <c r="D268" s="17" t="e">
        <f>IF(Oversikt!B268="","",VLOOKUP(Oversikt!#REF!,Mønster!$A$4:$B$21,2))</f>
        <v>#REF!</v>
      </c>
      <c r="L268" s="133">
        <f>IF(B268="",,IF(Dommere!$C$12&gt;4,ROUND(SUM(E268:K268)-P268-Q268,1)/(Dommere!$C$12-2),(SUM(E268:K268)/Dommere!$C$12)))</f>
        <v>0</v>
      </c>
      <c r="M268" s="56">
        <f t="shared" si="49"/>
        <v>0</v>
      </c>
      <c r="P268" s="19">
        <f t="shared" si="50"/>
        <v>0</v>
      </c>
      <c r="Q268" s="19">
        <f t="shared" si="51"/>
        <v>0</v>
      </c>
      <c r="R268" s="19">
        <f t="shared" si="52"/>
        <v>0</v>
      </c>
    </row>
    <row r="269" spans="1:18" x14ac:dyDescent="0.2">
      <c r="A269" s="20">
        <f>+Oversikt!A269</f>
        <v>6</v>
      </c>
      <c r="B269" s="16" t="str">
        <f>IF('1. Runde'!N269="","",Oversikt!B269)</f>
        <v/>
      </c>
      <c r="C269" s="16" t="str">
        <f>IF(Oversikt!E269="","",Oversikt!E269)</f>
        <v/>
      </c>
      <c r="D269" s="17" t="str">
        <f>IF(Oversikt!B269="","",VLOOKUP(Oversikt!#REF!,Mønster!$A$4:$B$21,2))</f>
        <v/>
      </c>
      <c r="L269" s="133">
        <f>IF(B269="",,IF(Dommere!$C$12&gt;4,ROUND(SUM(E269:K269)-P269-Q269,1)/(Dommere!$C$12-2),(SUM(E269:K269)/Dommere!$C$12)))</f>
        <v>0</v>
      </c>
      <c r="M269" s="56">
        <f t="shared" si="49"/>
        <v>0</v>
      </c>
      <c r="P269" s="19">
        <f t="shared" si="50"/>
        <v>0</v>
      </c>
      <c r="Q269" s="19">
        <f t="shared" si="51"/>
        <v>0</v>
      </c>
      <c r="R269" s="19">
        <f t="shared" si="52"/>
        <v>0</v>
      </c>
    </row>
    <row r="270" spans="1:18" x14ac:dyDescent="0.2">
      <c r="A270" s="20">
        <f>+Oversikt!A270</f>
        <v>7</v>
      </c>
      <c r="B270" s="16" t="str">
        <f>IF('1. Runde'!N270="","",Oversikt!B270)</f>
        <v/>
      </c>
      <c r="C270" s="16" t="str">
        <f>IF(Oversikt!E270="","",Oversikt!E270)</f>
        <v/>
      </c>
      <c r="D270" s="17" t="str">
        <f>IF(Oversikt!B270="","",VLOOKUP(Oversikt!#REF!,Mønster!$A$4:$B$21,2))</f>
        <v/>
      </c>
      <c r="L270" s="133">
        <f>IF(B270="",,IF(Dommere!$C$12&gt;4,ROUND(SUM(E270:K270)-P270-Q270,1)/(Dommere!$C$12-2),(SUM(E270:K270)/Dommere!$C$12)))</f>
        <v>0</v>
      </c>
      <c r="M270" s="56">
        <f t="shared" si="49"/>
        <v>0</v>
      </c>
      <c r="P270" s="19">
        <f t="shared" si="50"/>
        <v>0</v>
      </c>
      <c r="Q270" s="19">
        <f t="shared" si="51"/>
        <v>0</v>
      </c>
      <c r="R270" s="19">
        <f t="shared" si="52"/>
        <v>0</v>
      </c>
    </row>
    <row r="271" spans="1:18" x14ac:dyDescent="0.2">
      <c r="A271" s="20">
        <f>+Oversikt!A271</f>
        <v>8</v>
      </c>
      <c r="B271" s="16" t="str">
        <f>IF('1. Runde'!N271="","",Oversikt!B271)</f>
        <v/>
      </c>
      <c r="C271" s="16" t="str">
        <f>IF(Oversikt!E271="","",Oversikt!E271)</f>
        <v/>
      </c>
      <c r="D271" s="17" t="str">
        <f>IF(Oversikt!B271="","",VLOOKUP(Oversikt!#REF!,Mønster!$A$4:$B$21,2))</f>
        <v/>
      </c>
      <c r="L271" s="133">
        <f>IF(B271="",,IF(Dommere!$C$12&gt;4,ROUND(SUM(E271:K271)-P271-Q271,1)/(Dommere!$C$12-2),(SUM(E271:K271)/Dommere!$C$12)))</f>
        <v>0</v>
      </c>
      <c r="M271" s="56">
        <f t="shared" si="49"/>
        <v>0</v>
      </c>
      <c r="P271" s="19">
        <f t="shared" si="50"/>
        <v>0</v>
      </c>
      <c r="Q271" s="19">
        <f t="shared" si="51"/>
        <v>0</v>
      </c>
      <c r="R271" s="19">
        <f t="shared" si="52"/>
        <v>0</v>
      </c>
    </row>
    <row r="272" spans="1:18" x14ac:dyDescent="0.2">
      <c r="A272" s="20">
        <f>+Oversikt!A272</f>
        <v>9</v>
      </c>
      <c r="B272" s="16" t="str">
        <f>IF('1. Runde'!N272="","",Oversikt!B272)</f>
        <v/>
      </c>
      <c r="C272" s="16" t="str">
        <f>IF(Oversikt!E272="","",Oversikt!E272)</f>
        <v/>
      </c>
      <c r="D272" s="17" t="str">
        <f>IF(Oversikt!B272="","",VLOOKUP(Oversikt!#REF!,Mønster!$A$4:$B$21,2))</f>
        <v/>
      </c>
      <c r="L272" s="133">
        <f>IF(B272="",,IF(Dommere!$C$12&gt;4,ROUND(SUM(E272:K272)-P272-Q272,1)/(Dommere!$C$12-2),(SUM(E272:K272)/Dommere!$C$12)))</f>
        <v>0</v>
      </c>
      <c r="M272" s="56">
        <f t="shared" si="49"/>
        <v>0</v>
      </c>
      <c r="P272" s="19">
        <f t="shared" si="50"/>
        <v>0</v>
      </c>
      <c r="Q272" s="19">
        <f t="shared" si="51"/>
        <v>0</v>
      </c>
      <c r="R272" s="19">
        <f t="shared" si="52"/>
        <v>0</v>
      </c>
    </row>
    <row r="273" spans="1:18" x14ac:dyDescent="0.2">
      <c r="A273" s="20">
        <f>+Oversikt!A273</f>
        <v>10</v>
      </c>
      <c r="B273" s="16" t="str">
        <f>IF('1. Runde'!N273="","",Oversikt!B273)</f>
        <v/>
      </c>
      <c r="C273" s="16" t="str">
        <f>IF(Oversikt!E273="","",Oversikt!E273)</f>
        <v/>
      </c>
      <c r="D273" s="17" t="str">
        <f>IF(Oversikt!B273="","",VLOOKUP(Oversikt!#REF!,Mønster!$A$4:$B$21,2))</f>
        <v/>
      </c>
      <c r="L273" s="133">
        <f>IF(B273="",,IF(Dommere!$C$12&gt;4,ROUND(SUM(E273:K273)-P273-Q273,1)/(Dommere!$C$12-2),(SUM(E273:K273)/Dommere!$C$12)))</f>
        <v>0</v>
      </c>
      <c r="M273" s="56">
        <f t="shared" si="49"/>
        <v>0</v>
      </c>
      <c r="P273" s="19">
        <f t="shared" si="50"/>
        <v>0</v>
      </c>
      <c r="Q273" s="19">
        <f t="shared" si="51"/>
        <v>0</v>
      </c>
      <c r="R273" s="19">
        <f t="shared" si="52"/>
        <v>0</v>
      </c>
    </row>
    <row r="274" spans="1:18" x14ac:dyDescent="0.2">
      <c r="A274" s="20">
        <f>+Oversikt!A274</f>
        <v>11</v>
      </c>
      <c r="B274" s="16" t="str">
        <f>IF('1. Runde'!N274="","",Oversikt!B274)</f>
        <v/>
      </c>
      <c r="C274" s="16" t="str">
        <f>IF(Oversikt!E274="","",Oversikt!E274)</f>
        <v/>
      </c>
      <c r="D274" s="17" t="str">
        <f>IF(Oversikt!B274="","",VLOOKUP(Oversikt!#REF!,Mønster!$A$4:$B$21,2))</f>
        <v/>
      </c>
      <c r="L274" s="133">
        <f>IF(B274="",,IF(Dommere!$C$12&gt;4,ROUND(SUM(E274:K274)-P274-Q274,1)/(Dommere!$C$12-2),(SUM(E274:K274)/Dommere!$C$12)))</f>
        <v>0</v>
      </c>
      <c r="M274" s="56">
        <f t="shared" si="49"/>
        <v>0</v>
      </c>
      <c r="P274" s="19">
        <f t="shared" si="50"/>
        <v>0</v>
      </c>
      <c r="Q274" s="19">
        <f t="shared" si="51"/>
        <v>0</v>
      </c>
      <c r="R274" s="19">
        <f t="shared" si="52"/>
        <v>0</v>
      </c>
    </row>
    <row r="275" spans="1:18" x14ac:dyDescent="0.2">
      <c r="A275" s="20">
        <f>+Oversikt!A275</f>
        <v>12</v>
      </c>
      <c r="B275" s="16" t="str">
        <f>IF('1. Runde'!N275="","",Oversikt!B275)</f>
        <v/>
      </c>
      <c r="C275" s="16" t="str">
        <f>IF(Oversikt!E275="","",Oversikt!E275)</f>
        <v/>
      </c>
      <c r="D275" s="17" t="str">
        <f>IF(Oversikt!B275="","",VLOOKUP(Oversikt!#REF!,Mønster!$A$4:$B$21,2))</f>
        <v/>
      </c>
      <c r="L275" s="133">
        <f>IF(B275="",,IF(Dommere!$C$12&gt;4,ROUND(SUM(E275:K275)-P275-Q275,1)/(Dommere!$C$12-2),(SUM(E275:K275)/Dommere!$C$12)))</f>
        <v>0</v>
      </c>
      <c r="M275" s="56">
        <f t="shared" si="49"/>
        <v>0</v>
      </c>
      <c r="P275" s="19">
        <f t="shared" si="50"/>
        <v>0</v>
      </c>
      <c r="Q275" s="19">
        <f t="shared" si="51"/>
        <v>0</v>
      </c>
      <c r="R275" s="19">
        <f t="shared" si="52"/>
        <v>0</v>
      </c>
    </row>
    <row r="276" spans="1:18" x14ac:dyDescent="0.2">
      <c r="A276" s="20">
        <f>+Oversikt!A276</f>
        <v>13</v>
      </c>
      <c r="B276" s="16" t="str">
        <f>IF('1. Runde'!N276="","",Oversikt!B276)</f>
        <v/>
      </c>
      <c r="C276" s="16" t="str">
        <f>IF(Oversikt!E276="","",Oversikt!E276)</f>
        <v/>
      </c>
      <c r="D276" s="17" t="str">
        <f>IF(Oversikt!B276="","",VLOOKUP(Oversikt!#REF!,Mønster!$A$4:$B$21,2))</f>
        <v/>
      </c>
      <c r="L276" s="133">
        <f>IF(B276="",,IF(Dommere!$C$12&gt;4,ROUND(SUM(E276:K276)-P276-Q276,1)/(Dommere!$C$12-2),(SUM(E276:K276)/Dommere!$C$12)))</f>
        <v>0</v>
      </c>
      <c r="M276" s="56">
        <f t="shared" si="49"/>
        <v>0</v>
      </c>
      <c r="P276" s="19">
        <f t="shared" si="50"/>
        <v>0</v>
      </c>
      <c r="Q276" s="19">
        <f t="shared" si="51"/>
        <v>0</v>
      </c>
      <c r="R276" s="19">
        <f t="shared" si="52"/>
        <v>0</v>
      </c>
    </row>
    <row r="277" spans="1:18" x14ac:dyDescent="0.2">
      <c r="A277" s="20">
        <f>+Oversikt!A277</f>
        <v>14</v>
      </c>
      <c r="B277" s="16" t="str">
        <f>IF('1. Runde'!N277="","",Oversikt!B277)</f>
        <v/>
      </c>
      <c r="C277" s="16" t="str">
        <f>IF(Oversikt!E277="","",Oversikt!E277)</f>
        <v/>
      </c>
      <c r="D277" s="17" t="str">
        <f>IF(Oversikt!B277="","",VLOOKUP(Oversikt!#REF!,Mønster!$A$4:$B$21,2))</f>
        <v/>
      </c>
      <c r="L277" s="133">
        <f>IF(B277="",,IF(Dommere!$C$12&gt;4,ROUND(SUM(E277:K277)-P277-Q277,1)/(Dommere!$C$12-2),(SUM(E277:K277)/Dommere!$C$12)))</f>
        <v>0</v>
      </c>
      <c r="M277" s="56">
        <f t="shared" si="49"/>
        <v>0</v>
      </c>
      <c r="P277" s="19">
        <f t="shared" si="50"/>
        <v>0</v>
      </c>
      <c r="Q277" s="19">
        <f t="shared" si="51"/>
        <v>0</v>
      </c>
      <c r="R277" s="19">
        <f t="shared" si="52"/>
        <v>0</v>
      </c>
    </row>
    <row r="278" spans="1:18" x14ac:dyDescent="0.2">
      <c r="A278" s="20">
        <f>+Oversikt!A278</f>
        <v>15</v>
      </c>
      <c r="B278" s="16" t="str">
        <f>IF('1. Runde'!N278="","",Oversikt!B278)</f>
        <v/>
      </c>
      <c r="C278" s="16" t="str">
        <f>IF(Oversikt!E278="","",Oversikt!E278)</f>
        <v/>
      </c>
      <c r="D278" s="17" t="str">
        <f>IF(Oversikt!B278="","",VLOOKUP(Oversikt!#REF!,Mønster!$A$4:$B$21,2))</f>
        <v/>
      </c>
      <c r="L278" s="133">
        <f>IF(B278="",,IF(Dommere!$C$12&gt;4,ROUND(SUM(E278:K278)-P278-Q278,1)/(Dommere!$C$12-2),(SUM(E278:K278)/Dommere!$C$12)))</f>
        <v>0</v>
      </c>
      <c r="M278" s="56">
        <f t="shared" si="49"/>
        <v>0</v>
      </c>
      <c r="P278" s="19">
        <f t="shared" si="50"/>
        <v>0</v>
      </c>
      <c r="Q278" s="19">
        <f t="shared" si="51"/>
        <v>0</v>
      </c>
      <c r="R278" s="19">
        <f t="shared" si="52"/>
        <v>0</v>
      </c>
    </row>
    <row r="279" spans="1:18" x14ac:dyDescent="0.2">
      <c r="A279" s="20">
        <f>+Oversikt!A279</f>
        <v>16</v>
      </c>
      <c r="B279" s="16" t="str">
        <f>IF('1. Runde'!N279="","",Oversikt!B279)</f>
        <v/>
      </c>
      <c r="C279" s="16" t="str">
        <f>IF(Oversikt!E279="","",Oversikt!E279)</f>
        <v/>
      </c>
      <c r="D279" s="17" t="str">
        <f>IF(Oversikt!B279="","",VLOOKUP(Oversikt!#REF!,Mønster!$A$4:$B$21,2))</f>
        <v/>
      </c>
      <c r="L279" s="133">
        <f>IF(B279="",,IF(Dommere!$C$12&gt;4,ROUND(SUM(E279:K279)-P279-Q279,1)/(Dommere!$C$12-2),(SUM(E279:K279)/Dommere!$C$12)))</f>
        <v>0</v>
      </c>
      <c r="M279" s="56">
        <f t="shared" si="49"/>
        <v>0</v>
      </c>
      <c r="P279" s="19">
        <f t="shared" si="50"/>
        <v>0</v>
      </c>
      <c r="Q279" s="19">
        <f t="shared" si="51"/>
        <v>0</v>
      </c>
      <c r="R279" s="19">
        <f t="shared" si="52"/>
        <v>0</v>
      </c>
    </row>
    <row r="280" spans="1:18" x14ac:dyDescent="0.2">
      <c r="A280" s="20">
        <f>+Oversikt!A280</f>
        <v>17</v>
      </c>
      <c r="B280" s="16" t="str">
        <f>IF('1. Runde'!N280="","",Oversikt!B280)</f>
        <v/>
      </c>
      <c r="C280" s="16" t="str">
        <f>IF(Oversikt!E280="","",Oversikt!E280)</f>
        <v/>
      </c>
      <c r="D280" s="17" t="str">
        <f>IF(Oversikt!B280="","",VLOOKUP(Oversikt!#REF!,Mønster!$A$4:$B$21,2))</f>
        <v/>
      </c>
      <c r="L280" s="133">
        <f>IF(B280="",,IF(Dommere!$C$12&gt;4,ROUND(SUM(E280:K280)-P280-Q280,1)/(Dommere!$C$12-2),(SUM(E280:K280)/Dommere!$C$12)))</f>
        <v>0</v>
      </c>
      <c r="M280" s="56">
        <f t="shared" si="49"/>
        <v>0</v>
      </c>
      <c r="P280" s="19">
        <f t="shared" si="50"/>
        <v>0</v>
      </c>
      <c r="Q280" s="19">
        <f t="shared" si="51"/>
        <v>0</v>
      </c>
      <c r="R280" s="19">
        <f t="shared" si="52"/>
        <v>0</v>
      </c>
    </row>
    <row r="281" spans="1:18" x14ac:dyDescent="0.2">
      <c r="A281" s="20">
        <f>+Oversikt!A281</f>
        <v>18</v>
      </c>
      <c r="B281" s="16" t="str">
        <f>IF('1. Runde'!N281="","",Oversikt!B281)</f>
        <v/>
      </c>
      <c r="C281" s="16" t="str">
        <f>IF(Oversikt!E281="","",Oversikt!E281)</f>
        <v/>
      </c>
      <c r="D281" s="17" t="str">
        <f>IF(Oversikt!B281="","",VLOOKUP(Oversikt!#REF!,Mønster!$A$4:$B$21,2))</f>
        <v/>
      </c>
      <c r="L281" s="133">
        <f>IF(B281="",,IF(Dommere!$C$12&gt;4,ROUND(SUM(E281:K281)-P281-Q281,1)/(Dommere!$C$12-2),(SUM(E281:K281)/Dommere!$C$12)))</f>
        <v>0</v>
      </c>
      <c r="M281" s="56">
        <f t="shared" si="49"/>
        <v>0</v>
      </c>
      <c r="P281" s="19">
        <f t="shared" si="50"/>
        <v>0</v>
      </c>
      <c r="Q281" s="19">
        <f t="shared" si="51"/>
        <v>0</v>
      </c>
      <c r="R281" s="19">
        <f t="shared" si="52"/>
        <v>0</v>
      </c>
    </row>
    <row r="282" spans="1:18" x14ac:dyDescent="0.2">
      <c r="A282" s="20">
        <f>+Oversikt!A282</f>
        <v>19</v>
      </c>
      <c r="B282" s="16" t="str">
        <f>IF('1. Runde'!N282="","",Oversikt!B282)</f>
        <v/>
      </c>
      <c r="C282" s="16" t="str">
        <f>IF(Oversikt!E282="","",Oversikt!E282)</f>
        <v/>
      </c>
      <c r="D282" s="17" t="str">
        <f>IF(Oversikt!B282="","",VLOOKUP(Oversikt!#REF!,Mønster!$A$4:$B$21,2))</f>
        <v/>
      </c>
      <c r="L282" s="133">
        <f>IF(B282="",,IF(Dommere!$C$12&gt;4,ROUND(SUM(E282:K282)-P282-Q282,1)/(Dommere!$C$12-2),(SUM(E282:K282)/Dommere!$C$12)))</f>
        <v>0</v>
      </c>
      <c r="M282" s="56">
        <f t="shared" si="49"/>
        <v>0</v>
      </c>
      <c r="P282" s="19">
        <f t="shared" si="50"/>
        <v>0</v>
      </c>
      <c r="Q282" s="19">
        <f t="shared" si="51"/>
        <v>0</v>
      </c>
      <c r="R282" s="19">
        <f t="shared" si="52"/>
        <v>0</v>
      </c>
    </row>
    <row r="283" spans="1:18" x14ac:dyDescent="0.2">
      <c r="A283" s="20">
        <f>+Oversikt!A283</f>
        <v>20</v>
      </c>
      <c r="B283" s="16" t="str">
        <f>IF('1. Runde'!N283="","",Oversikt!B283)</f>
        <v/>
      </c>
      <c r="C283" s="16" t="str">
        <f>IF(Oversikt!E283="","",Oversikt!E283)</f>
        <v/>
      </c>
      <c r="D283" s="17" t="str">
        <f>IF(Oversikt!B283="","",VLOOKUP(Oversikt!#REF!,Mønster!$A$4:$B$21,2))</f>
        <v/>
      </c>
      <c r="L283" s="133">
        <f>IF(B283="",,IF(Dommere!$C$12&gt;4,ROUND(SUM(E283:K283)-P283-Q283,1)/(Dommere!$C$12-2),(SUM(E283:K283)/Dommere!$C$12)))</f>
        <v>0</v>
      </c>
      <c r="M283" s="56">
        <f t="shared" si="49"/>
        <v>0</v>
      </c>
      <c r="P283" s="19">
        <f t="shared" si="50"/>
        <v>0</v>
      </c>
      <c r="Q283" s="19">
        <f t="shared" si="51"/>
        <v>0</v>
      </c>
      <c r="R283" s="19">
        <f t="shared" si="52"/>
        <v>0</v>
      </c>
    </row>
    <row r="284" spans="1:18" x14ac:dyDescent="0.2">
      <c r="A284" s="20">
        <f>+Oversikt!A284</f>
        <v>21</v>
      </c>
      <c r="B284" s="16" t="str">
        <f>IF('1. Runde'!N284="","",Oversikt!B284)</f>
        <v/>
      </c>
      <c r="C284" s="16" t="str">
        <f>IF(Oversikt!E284="","",Oversikt!E284)</f>
        <v/>
      </c>
      <c r="D284" s="17" t="str">
        <f>IF(Oversikt!B284="","",VLOOKUP(Oversikt!#REF!,Mønster!$A$4:$B$21,2))</f>
        <v/>
      </c>
      <c r="L284" s="133">
        <f>IF(B284="",,IF(Dommere!$C$12&gt;4,ROUND(SUM(E284:K284)-P284-Q284,1)/(Dommere!$C$12-2),(SUM(E284:K284)/Dommere!$C$12)))</f>
        <v>0</v>
      </c>
      <c r="M284" s="56">
        <f t="shared" si="49"/>
        <v>0</v>
      </c>
      <c r="P284" s="19">
        <f t="shared" si="50"/>
        <v>0</v>
      </c>
      <c r="Q284" s="19">
        <f t="shared" si="51"/>
        <v>0</v>
      </c>
      <c r="R284" s="19">
        <f t="shared" si="52"/>
        <v>0</v>
      </c>
    </row>
    <row r="285" spans="1:18" x14ac:dyDescent="0.2">
      <c r="A285" s="20">
        <f>+Oversikt!A285</f>
        <v>22</v>
      </c>
      <c r="B285" s="16" t="str">
        <f>IF('1. Runde'!N285="","",Oversikt!B285)</f>
        <v/>
      </c>
      <c r="C285" s="16" t="str">
        <f>IF(Oversikt!E285="","",Oversikt!E285)</f>
        <v/>
      </c>
      <c r="D285" s="17" t="str">
        <f>IF(Oversikt!B285="","",VLOOKUP(Oversikt!#REF!,Mønster!$A$4:$B$21,2))</f>
        <v/>
      </c>
      <c r="L285" s="133">
        <f>IF(B285="",,IF(Dommere!$C$12&gt;4,ROUND(SUM(E285:K285)-P285-Q285,1)/(Dommere!$C$12-2),(SUM(E285:K285)/Dommere!$C$12)))</f>
        <v>0</v>
      </c>
      <c r="M285" s="56">
        <f t="shared" si="49"/>
        <v>0</v>
      </c>
      <c r="P285" s="19">
        <f t="shared" si="50"/>
        <v>0</v>
      </c>
      <c r="Q285" s="19">
        <f t="shared" si="51"/>
        <v>0</v>
      </c>
      <c r="R285" s="19">
        <f t="shared" si="52"/>
        <v>0</v>
      </c>
    </row>
    <row r="286" spans="1:18" x14ac:dyDescent="0.2">
      <c r="A286" s="20">
        <f>+Oversikt!A286</f>
        <v>23</v>
      </c>
      <c r="B286" s="16" t="str">
        <f>IF('1. Runde'!N286="","",Oversikt!B286)</f>
        <v/>
      </c>
      <c r="C286" s="16" t="str">
        <f>IF(Oversikt!E286="","",Oversikt!E286)</f>
        <v/>
      </c>
      <c r="D286" s="17" t="str">
        <f>IF(Oversikt!B286="","",VLOOKUP(Oversikt!#REF!,Mønster!$A$4:$B$21,2))</f>
        <v/>
      </c>
      <c r="L286" s="133">
        <f>IF(B286="",,IF(Dommere!$C$12&gt;4,ROUND(SUM(E286:K286)-P286-Q286,1)/(Dommere!$C$12-2),(SUM(E286:K286)/Dommere!$C$12)))</f>
        <v>0</v>
      </c>
      <c r="M286" s="56">
        <f t="shared" si="49"/>
        <v>0</v>
      </c>
      <c r="P286" s="19">
        <f t="shared" si="50"/>
        <v>0</v>
      </c>
      <c r="Q286" s="19">
        <f t="shared" si="51"/>
        <v>0</v>
      </c>
      <c r="R286" s="19">
        <f t="shared" si="52"/>
        <v>0</v>
      </c>
    </row>
    <row r="287" spans="1:18" x14ac:dyDescent="0.2">
      <c r="A287" s="20">
        <f>+Oversikt!A287</f>
        <v>24</v>
      </c>
      <c r="B287" s="16" t="str">
        <f>IF('1. Runde'!N287="","",Oversikt!B287)</f>
        <v/>
      </c>
      <c r="C287" s="16" t="str">
        <f>IF(Oversikt!E287="","",Oversikt!E287)</f>
        <v/>
      </c>
      <c r="D287" s="17" t="str">
        <f>IF(Oversikt!B287="","",VLOOKUP(Oversikt!#REF!,Mønster!$A$4:$B$21,2))</f>
        <v/>
      </c>
      <c r="L287" s="133">
        <f>IF(B287="",,IF(Dommere!$C$12&gt;4,ROUND(SUM(E287:K287)-P287-Q287,1)/(Dommere!$C$12-2),(SUM(E287:K287)/Dommere!$C$12)))</f>
        <v>0</v>
      </c>
      <c r="M287" s="56">
        <f t="shared" si="49"/>
        <v>0</v>
      </c>
      <c r="P287" s="19">
        <f t="shared" si="50"/>
        <v>0</v>
      </c>
      <c r="Q287" s="19">
        <f t="shared" si="51"/>
        <v>0</v>
      </c>
      <c r="R287" s="19">
        <f t="shared" si="52"/>
        <v>0</v>
      </c>
    </row>
    <row r="288" spans="1:18" x14ac:dyDescent="0.2">
      <c r="A288" s="20">
        <f>+Oversikt!A288</f>
        <v>25</v>
      </c>
      <c r="B288" s="16" t="str">
        <f>IF('1. Runde'!N288="","",Oversikt!B288)</f>
        <v/>
      </c>
      <c r="C288" s="16" t="str">
        <f>IF(Oversikt!E288="","",Oversikt!E288)</f>
        <v/>
      </c>
      <c r="D288" s="17" t="str">
        <f>IF(Oversikt!B288="","",VLOOKUP(Oversikt!#REF!,Mønster!$A$4:$B$21,2))</f>
        <v/>
      </c>
      <c r="L288" s="133">
        <f>IF(B288="",,IF(Dommere!$C$12&gt;4,ROUND(SUM(E288:K288)-P288-Q288,1)/(Dommere!$C$12-2),(SUM(E288:K288)/Dommere!$C$12)))</f>
        <v>0</v>
      </c>
      <c r="M288" s="56">
        <f t="shared" si="49"/>
        <v>0</v>
      </c>
      <c r="P288" s="19">
        <f t="shared" si="50"/>
        <v>0</v>
      </c>
      <c r="Q288" s="19">
        <f t="shared" si="51"/>
        <v>0</v>
      </c>
      <c r="R288" s="19">
        <f t="shared" si="52"/>
        <v>0</v>
      </c>
    </row>
    <row r="289" spans="1:18" ht="21" customHeight="1" x14ac:dyDescent="0.2">
      <c r="A289" s="21" t="str">
        <f>+Oversikt!A289</f>
        <v>Klasse 200 / 210 - Junior - Jenter Cup</v>
      </c>
      <c r="E289" s="192" t="str">
        <f>IF(O289&gt;12,IF(O289&gt;16,"8 til finalen!","6 til finalen!"),"Runden utgår, til finale!")</f>
        <v>Runden utgår, til finale!</v>
      </c>
      <c r="F289" s="191"/>
      <c r="G289" s="191"/>
      <c r="H289" s="191"/>
      <c r="I289" s="191"/>
      <c r="J289" s="43"/>
      <c r="K289" s="44"/>
      <c r="M289" s="55"/>
      <c r="N289" s="43"/>
      <c r="O289" s="136">
        <f>25-COUNTBLANK(Oversikt!B290:'Oversikt'!B314)</f>
        <v>7</v>
      </c>
      <c r="R289" s="19"/>
    </row>
    <row r="290" spans="1:18" x14ac:dyDescent="0.2">
      <c r="A290" s="20">
        <f>+Oversikt!A290</f>
        <v>1</v>
      </c>
      <c r="B290" s="16" t="str">
        <f>IF('1. Runde'!N290="","",Oversikt!B290)</f>
        <v>Thi Trang Tran  Than</v>
      </c>
      <c r="C290" s="16" t="str">
        <f>IF(Oversikt!E290="","",Oversikt!E290)</f>
        <v>Chonkwon Vestli Taekwondo Klubb</v>
      </c>
      <c r="D290" s="17" t="e">
        <f>IF(Oversikt!B290="","",VLOOKUP(Oversikt!#REF!,Mønster!$A$4:$B$21,2))</f>
        <v>#REF!</v>
      </c>
      <c r="L290" s="133">
        <f>IF(B290="",,IF(Dommere!$C$12&gt;4,ROUND(SUM(E290:K290)-P290-Q290,1)/(Dommere!$C$12-2),(SUM(E290:K290)/Dommere!$C$12)))</f>
        <v>0</v>
      </c>
      <c r="M290" s="56">
        <f t="shared" ref="M290:M314" si="53">IF(L290=0,,RANK(L290,L$290:L$314,0))</f>
        <v>0</v>
      </c>
      <c r="N290" s="33" t="s">
        <v>57</v>
      </c>
      <c r="P290" s="19">
        <f>MAX(E290:K290)</f>
        <v>0</v>
      </c>
      <c r="Q290" s="19">
        <f>MIN(E290:K290)</f>
        <v>0</v>
      </c>
      <c r="R290" s="19">
        <f>SUM(E290:K290)</f>
        <v>0</v>
      </c>
    </row>
    <row r="291" spans="1:18" x14ac:dyDescent="0.2">
      <c r="A291" s="20">
        <f>+Oversikt!A291</f>
        <v>2</v>
      </c>
      <c r="B291" s="16" t="str">
        <f>IF('1. Runde'!N291="","",Oversikt!B291)</f>
        <v>Heggedal  Rikke</v>
      </c>
      <c r="C291" s="16" t="str">
        <f>IF(Oversikt!E291="","",Oversikt!E291)</f>
        <v>Hamar Taekwondo Klubb</v>
      </c>
      <c r="D291" s="17" t="e">
        <f>IF(Oversikt!B291="","",VLOOKUP(Oversikt!#REF!,Mønster!$A$4:$B$21,2))</f>
        <v>#REF!</v>
      </c>
      <c r="L291" s="133">
        <f>IF(B291="",,IF(Dommere!$C$12&gt;4,ROUND(SUM(E291:K291)-P291-Q291,1)/(Dommere!$C$12-2),(SUM(E291:K291)/Dommere!$C$12)))</f>
        <v>0</v>
      </c>
      <c r="M291" s="56">
        <f t="shared" si="53"/>
        <v>0</v>
      </c>
      <c r="N291" s="33" t="s">
        <v>57</v>
      </c>
      <c r="P291" s="19">
        <f t="shared" ref="P291:P314" si="54">MAX(E291:K291)</f>
        <v>0</v>
      </c>
      <c r="Q291" s="19">
        <f t="shared" ref="Q291:Q314" si="55">MIN(E291:K291)</f>
        <v>0</v>
      </c>
      <c r="R291" s="19">
        <f t="shared" ref="R291:R314" si="56">SUM(E291:K291)</f>
        <v>0</v>
      </c>
    </row>
    <row r="292" spans="1:18" x14ac:dyDescent="0.2">
      <c r="A292" s="20">
        <f>+Oversikt!A292</f>
        <v>3</v>
      </c>
      <c r="B292" s="16" t="str">
        <f>IF('1. Runde'!N292="","",Oversikt!B292)</f>
        <v>Hua  Tuva</v>
      </c>
      <c r="C292" s="16" t="str">
        <f>IF(Oversikt!E292="","",Oversikt!E292)</f>
        <v>Keum Gang Taekwondo - St.hanshaugen</v>
      </c>
      <c r="D292" s="17" t="e">
        <f>IF(Oversikt!B292="","",VLOOKUP(Oversikt!#REF!,Mønster!$A$4:$B$21,2))</f>
        <v>#REF!</v>
      </c>
      <c r="L292" s="133">
        <f>IF(B292="",,IF(Dommere!$C$12&gt;4,ROUND(SUM(E292:K292)-P292-Q292,1)/(Dommere!$C$12-2),(SUM(E292:K292)/Dommere!$C$12)))</f>
        <v>0</v>
      </c>
      <c r="M292" s="56">
        <f t="shared" si="53"/>
        <v>0</v>
      </c>
      <c r="N292" s="33" t="s">
        <v>57</v>
      </c>
      <c r="P292" s="19">
        <f t="shared" si="54"/>
        <v>0</v>
      </c>
      <c r="Q292" s="19">
        <f t="shared" si="55"/>
        <v>0</v>
      </c>
      <c r="R292" s="19">
        <f t="shared" si="56"/>
        <v>0</v>
      </c>
    </row>
    <row r="293" spans="1:18" x14ac:dyDescent="0.2">
      <c r="A293" s="20">
        <f>+Oversikt!A293</f>
        <v>4</v>
      </c>
      <c r="B293" s="16" t="str">
        <f>IF('1. Runde'!N293="","",Oversikt!B293)</f>
        <v xml:space="preserve">Aisha Bibi </v>
      </c>
      <c r="C293" s="16" t="str">
        <f>IF(Oversikt!E293="","",Oversikt!E293)</f>
        <v>Oslo Nord Taekwondo klubb</v>
      </c>
      <c r="D293" s="17" t="e">
        <f>IF(Oversikt!B293="","",VLOOKUP(Oversikt!#REF!,Mønster!$A$4:$B$21,2))</f>
        <v>#REF!</v>
      </c>
      <c r="L293" s="133">
        <f>IF(B293="",,IF(Dommere!$C$12&gt;4,ROUND(SUM(E293:K293)-P293-Q293,1)/(Dommere!$C$12-2),(SUM(E293:K293)/Dommere!$C$12)))</f>
        <v>0</v>
      </c>
      <c r="M293" s="56">
        <f t="shared" si="53"/>
        <v>0</v>
      </c>
      <c r="N293" s="33" t="s">
        <v>57</v>
      </c>
      <c r="P293" s="19">
        <f t="shared" si="54"/>
        <v>0</v>
      </c>
      <c r="Q293" s="19">
        <f t="shared" si="55"/>
        <v>0</v>
      </c>
      <c r="R293" s="19">
        <f t="shared" si="56"/>
        <v>0</v>
      </c>
    </row>
    <row r="294" spans="1:18" x14ac:dyDescent="0.2">
      <c r="A294" s="20">
        <f>+Oversikt!A294</f>
        <v>5</v>
      </c>
      <c r="B294" s="16" t="str">
        <f>IF('1. Runde'!N294="","",Oversikt!B294)</f>
        <v/>
      </c>
      <c r="C294" s="16" t="str">
        <f>IF(Oversikt!E294="","",Oversikt!E294)</f>
        <v>Solør Tae Kwondoklubb</v>
      </c>
      <c r="D294" s="17" t="e">
        <f>IF(Oversikt!B294="","",VLOOKUP(Oversikt!#REF!,Mønster!$A$4:$B$21,2))</f>
        <v>#REF!</v>
      </c>
      <c r="L294" s="133">
        <f>IF(B294="",,IF(Dommere!$C$12&gt;4,ROUND(SUM(E294:K294)-P294-Q294,1)/(Dommere!$C$12-2),(SUM(E294:K294)/Dommere!$C$12)))</f>
        <v>0</v>
      </c>
      <c r="M294" s="56">
        <f t="shared" si="53"/>
        <v>0</v>
      </c>
      <c r="P294" s="19">
        <f t="shared" si="54"/>
        <v>0</v>
      </c>
      <c r="Q294" s="19">
        <f t="shared" si="55"/>
        <v>0</v>
      </c>
      <c r="R294" s="19">
        <f t="shared" si="56"/>
        <v>0</v>
      </c>
    </row>
    <row r="295" spans="1:18" x14ac:dyDescent="0.2">
      <c r="A295" s="20">
        <f>+Oversikt!A295</f>
        <v>6</v>
      </c>
      <c r="B295" s="16" t="str">
        <f>IF('1. Runde'!N295="","",Oversikt!B295)</f>
        <v>Somayeh Gaznawi</v>
      </c>
      <c r="C295" s="16" t="str">
        <f>IF(Oversikt!E295="","",Oversikt!E295)</f>
        <v>Steigen Taekwondo Klubb</v>
      </c>
      <c r="D295" s="17" t="e">
        <f>IF(Oversikt!B295="","",VLOOKUP(Oversikt!#REF!,Mønster!$A$4:$B$21,2))</f>
        <v>#REF!</v>
      </c>
      <c r="L295" s="133">
        <f>IF(B295="",,IF(Dommere!$C$12&gt;4,ROUND(SUM(E295:K295)-P295-Q295,1)/(Dommere!$C$12-2),(SUM(E295:K295)/Dommere!$C$12)))</f>
        <v>0</v>
      </c>
      <c r="M295" s="56">
        <f t="shared" si="53"/>
        <v>0</v>
      </c>
      <c r="N295" s="33" t="s">
        <v>57</v>
      </c>
      <c r="P295" s="19">
        <f t="shared" si="54"/>
        <v>0</v>
      </c>
      <c r="Q295" s="19">
        <f t="shared" si="55"/>
        <v>0</v>
      </c>
      <c r="R295" s="19">
        <f t="shared" si="56"/>
        <v>0</v>
      </c>
    </row>
    <row r="296" spans="1:18" x14ac:dyDescent="0.2">
      <c r="A296" s="20">
        <f>+Oversikt!A296</f>
        <v>7</v>
      </c>
      <c r="B296" s="16" t="str">
        <f>IF('1. Runde'!N296="","",Oversikt!B296)</f>
        <v/>
      </c>
      <c r="C296" s="16" t="str">
        <f>IF(Oversikt!E296="","",Oversikt!E296)</f>
        <v>Steigen Taekwondo Klubb</v>
      </c>
      <c r="D296" s="17" t="e">
        <f>IF(Oversikt!B296="","",VLOOKUP(Oversikt!#REF!,Mønster!$A$4:$B$21,2))</f>
        <v>#REF!</v>
      </c>
      <c r="L296" s="133">
        <f>IF(B296="",,IF(Dommere!$C$12&gt;4,ROUND(SUM(E296:K296)-P296-Q296,1)/(Dommere!$C$12-2),(SUM(E296:K296)/Dommere!$C$12)))</f>
        <v>0</v>
      </c>
      <c r="M296" s="56">
        <f t="shared" si="53"/>
        <v>0</v>
      </c>
      <c r="P296" s="19">
        <f t="shared" si="54"/>
        <v>0</v>
      </c>
      <c r="Q296" s="19">
        <f t="shared" si="55"/>
        <v>0</v>
      </c>
      <c r="R296" s="19">
        <f t="shared" si="56"/>
        <v>0</v>
      </c>
    </row>
    <row r="297" spans="1:18" x14ac:dyDescent="0.2">
      <c r="A297" s="20">
        <f>+Oversikt!A297</f>
        <v>8</v>
      </c>
      <c r="B297" s="16" t="str">
        <f>IF('1. Runde'!N297="","",Oversikt!B297)</f>
        <v/>
      </c>
      <c r="C297" s="16" t="str">
        <f>IF(Oversikt!E297="","",Oversikt!E297)</f>
        <v/>
      </c>
      <c r="D297" s="17" t="str">
        <f>IF(Oversikt!B297="","",VLOOKUP(Oversikt!#REF!,Mønster!$A$4:$B$21,2))</f>
        <v/>
      </c>
      <c r="L297" s="133">
        <f>IF(B297="",,IF(Dommere!$C$12&gt;4,ROUND(SUM(E297:K297)-P297-Q297,1)/(Dommere!$C$12-2),(SUM(E297:K297)/Dommere!$C$12)))</f>
        <v>0</v>
      </c>
      <c r="M297" s="56">
        <f t="shared" si="53"/>
        <v>0</v>
      </c>
      <c r="P297" s="19">
        <f t="shared" si="54"/>
        <v>0</v>
      </c>
      <c r="Q297" s="19">
        <f t="shared" si="55"/>
        <v>0</v>
      </c>
      <c r="R297" s="19">
        <f t="shared" si="56"/>
        <v>0</v>
      </c>
    </row>
    <row r="298" spans="1:18" x14ac:dyDescent="0.2">
      <c r="A298" s="20">
        <f>+Oversikt!A298</f>
        <v>9</v>
      </c>
      <c r="B298" s="16" t="str">
        <f>IF('1. Runde'!N298="","",Oversikt!B298)</f>
        <v/>
      </c>
      <c r="C298" s="16" t="str">
        <f>IF(Oversikt!E298="","",Oversikt!E298)</f>
        <v/>
      </c>
      <c r="D298" s="17" t="str">
        <f>IF(Oversikt!B298="","",VLOOKUP(Oversikt!#REF!,Mønster!$A$4:$B$21,2))</f>
        <v/>
      </c>
      <c r="L298" s="133">
        <f>IF(B298="",,IF(Dommere!$C$12&gt;4,ROUND(SUM(E298:K298)-P298-Q298,1)/(Dommere!$C$12-2),(SUM(E298:K298)/Dommere!$C$12)))</f>
        <v>0</v>
      </c>
      <c r="M298" s="56">
        <f t="shared" si="53"/>
        <v>0</v>
      </c>
      <c r="P298" s="19">
        <f t="shared" si="54"/>
        <v>0</v>
      </c>
      <c r="Q298" s="19">
        <f t="shared" si="55"/>
        <v>0</v>
      </c>
      <c r="R298" s="19">
        <f t="shared" si="56"/>
        <v>0</v>
      </c>
    </row>
    <row r="299" spans="1:18" x14ac:dyDescent="0.2">
      <c r="A299" s="20">
        <f>+Oversikt!A299</f>
        <v>10</v>
      </c>
      <c r="B299" s="16" t="str">
        <f>IF('1. Runde'!N299="","",Oversikt!B299)</f>
        <v/>
      </c>
      <c r="C299" s="16" t="str">
        <f>IF(Oversikt!E299="","",Oversikt!E299)</f>
        <v/>
      </c>
      <c r="D299" s="17" t="str">
        <f>IF(Oversikt!B299="","",VLOOKUP(Oversikt!#REF!,Mønster!$A$4:$B$21,2))</f>
        <v/>
      </c>
      <c r="L299" s="133">
        <f>IF(B299="",,IF(Dommere!$C$12&gt;4,ROUND(SUM(E299:K299)-P299-Q299,1)/(Dommere!$C$12-2),(SUM(E299:K299)/Dommere!$C$12)))</f>
        <v>0</v>
      </c>
      <c r="M299" s="56">
        <f t="shared" si="53"/>
        <v>0</v>
      </c>
      <c r="P299" s="19">
        <f t="shared" si="54"/>
        <v>0</v>
      </c>
      <c r="Q299" s="19">
        <f t="shared" si="55"/>
        <v>0</v>
      </c>
      <c r="R299" s="19">
        <f t="shared" si="56"/>
        <v>0</v>
      </c>
    </row>
    <row r="300" spans="1:18" x14ac:dyDescent="0.2">
      <c r="A300" s="20">
        <f>+Oversikt!A300</f>
        <v>11</v>
      </c>
      <c r="B300" s="16" t="str">
        <f>IF('1. Runde'!N300="","",Oversikt!B300)</f>
        <v/>
      </c>
      <c r="C300" s="16" t="str">
        <f>IF(Oversikt!E300="","",Oversikt!E300)</f>
        <v/>
      </c>
      <c r="D300" s="17" t="str">
        <f>IF(Oversikt!B300="","",VLOOKUP(Oversikt!#REF!,Mønster!$A$4:$B$21,2))</f>
        <v/>
      </c>
      <c r="L300" s="133">
        <f>IF(B300="",,IF(Dommere!$C$12&gt;4,ROUND(SUM(E300:K300)-P300-Q300,1)/(Dommere!$C$12-2),(SUM(E300:K300)/Dommere!$C$12)))</f>
        <v>0</v>
      </c>
      <c r="M300" s="56">
        <f t="shared" si="53"/>
        <v>0</v>
      </c>
      <c r="P300" s="19">
        <f t="shared" si="54"/>
        <v>0</v>
      </c>
      <c r="Q300" s="19">
        <f t="shared" si="55"/>
        <v>0</v>
      </c>
      <c r="R300" s="19">
        <f t="shared" si="56"/>
        <v>0</v>
      </c>
    </row>
    <row r="301" spans="1:18" x14ac:dyDescent="0.2">
      <c r="A301" s="20">
        <f>+Oversikt!A301</f>
        <v>12</v>
      </c>
      <c r="B301" s="16" t="str">
        <f>IF('1. Runde'!N301="","",Oversikt!B301)</f>
        <v/>
      </c>
      <c r="C301" s="16" t="str">
        <f>IF(Oversikt!E301="","",Oversikt!E301)</f>
        <v/>
      </c>
      <c r="D301" s="17" t="str">
        <f>IF(Oversikt!B301="","",VLOOKUP(Oversikt!#REF!,Mønster!$A$4:$B$21,2))</f>
        <v/>
      </c>
      <c r="L301" s="133">
        <f>IF(B301="",,IF(Dommere!$C$12&gt;4,ROUND(SUM(E301:K301)-P301-Q301,1)/(Dommere!$C$12-2),(SUM(E301:K301)/Dommere!$C$12)))</f>
        <v>0</v>
      </c>
      <c r="M301" s="56">
        <f t="shared" si="53"/>
        <v>0</v>
      </c>
      <c r="P301" s="19">
        <f t="shared" si="54"/>
        <v>0</v>
      </c>
      <c r="Q301" s="19">
        <f t="shared" si="55"/>
        <v>0</v>
      </c>
      <c r="R301" s="19">
        <f t="shared" si="56"/>
        <v>0</v>
      </c>
    </row>
    <row r="302" spans="1:18" x14ac:dyDescent="0.2">
      <c r="A302" s="20">
        <f>+Oversikt!A302</f>
        <v>13</v>
      </c>
      <c r="B302" s="16" t="str">
        <f>IF('1. Runde'!N302="","",Oversikt!B302)</f>
        <v/>
      </c>
      <c r="C302" s="16" t="str">
        <f>IF(Oversikt!E302="","",Oversikt!E302)</f>
        <v/>
      </c>
      <c r="D302" s="17" t="str">
        <f>IF(Oversikt!B302="","",VLOOKUP(Oversikt!#REF!,Mønster!$A$4:$B$21,2))</f>
        <v/>
      </c>
      <c r="L302" s="133">
        <f>IF(B302="",,IF(Dommere!$C$12&gt;4,ROUND(SUM(E302:K302)-P302-Q302,1)/(Dommere!$C$12-2),(SUM(E302:K302)/Dommere!$C$12)))</f>
        <v>0</v>
      </c>
      <c r="M302" s="56">
        <f t="shared" si="53"/>
        <v>0</v>
      </c>
      <c r="P302" s="19">
        <f t="shared" si="54"/>
        <v>0</v>
      </c>
      <c r="Q302" s="19">
        <f t="shared" si="55"/>
        <v>0</v>
      </c>
      <c r="R302" s="19">
        <f t="shared" si="56"/>
        <v>0</v>
      </c>
    </row>
    <row r="303" spans="1:18" x14ac:dyDescent="0.2">
      <c r="A303" s="20">
        <f>+Oversikt!A303</f>
        <v>14</v>
      </c>
      <c r="B303" s="16" t="str">
        <f>IF('1. Runde'!N303="","",Oversikt!B303)</f>
        <v/>
      </c>
      <c r="C303" s="16" t="str">
        <f>IF(Oversikt!E303="","",Oversikt!E303)</f>
        <v/>
      </c>
      <c r="D303" s="17" t="str">
        <f>IF(Oversikt!B303="","",VLOOKUP(Oversikt!#REF!,Mønster!$A$4:$B$21,2))</f>
        <v/>
      </c>
      <c r="L303" s="133">
        <f>IF(B303="",,IF(Dommere!$C$12&gt;4,ROUND(SUM(E303:K303)-P303-Q303,1)/(Dommere!$C$12-2),(SUM(E303:K303)/Dommere!$C$12)))</f>
        <v>0</v>
      </c>
      <c r="M303" s="56">
        <f t="shared" si="53"/>
        <v>0</v>
      </c>
      <c r="P303" s="19">
        <f t="shared" si="54"/>
        <v>0</v>
      </c>
      <c r="Q303" s="19">
        <f t="shared" si="55"/>
        <v>0</v>
      </c>
      <c r="R303" s="19">
        <f t="shared" si="56"/>
        <v>0</v>
      </c>
    </row>
    <row r="304" spans="1:18" x14ac:dyDescent="0.2">
      <c r="A304" s="20">
        <f>+Oversikt!A304</f>
        <v>15</v>
      </c>
      <c r="B304" s="16" t="str">
        <f>IF('1. Runde'!N304="","",Oversikt!B304)</f>
        <v/>
      </c>
      <c r="C304" s="16" t="str">
        <f>IF(Oversikt!E304="","",Oversikt!E304)</f>
        <v/>
      </c>
      <c r="D304" s="17" t="str">
        <f>IF(Oversikt!B304="","",VLOOKUP(Oversikt!#REF!,Mønster!$A$4:$B$21,2))</f>
        <v/>
      </c>
      <c r="L304" s="133">
        <f>IF(B304="",,IF(Dommere!$C$12&gt;4,ROUND(SUM(E304:K304)-P304-Q304,1)/(Dommere!$C$12-2),(SUM(E304:K304)/Dommere!$C$12)))</f>
        <v>0</v>
      </c>
      <c r="M304" s="56">
        <f t="shared" si="53"/>
        <v>0</v>
      </c>
      <c r="P304" s="19">
        <f t="shared" si="54"/>
        <v>0</v>
      </c>
      <c r="Q304" s="19">
        <f t="shared" si="55"/>
        <v>0</v>
      </c>
      <c r="R304" s="19">
        <f t="shared" si="56"/>
        <v>0</v>
      </c>
    </row>
    <row r="305" spans="1:18" x14ac:dyDescent="0.2">
      <c r="A305" s="20">
        <f>+Oversikt!A305</f>
        <v>16</v>
      </c>
      <c r="B305" s="16" t="str">
        <f>IF('1. Runde'!N305="","",Oversikt!B305)</f>
        <v/>
      </c>
      <c r="C305" s="16" t="str">
        <f>IF(Oversikt!E305="","",Oversikt!E305)</f>
        <v/>
      </c>
      <c r="D305" s="17" t="str">
        <f>IF(Oversikt!B305="","",VLOOKUP(Oversikt!#REF!,Mønster!$A$4:$B$21,2))</f>
        <v/>
      </c>
      <c r="L305" s="133">
        <f>IF(B305="",,IF(Dommere!$C$12&gt;4,ROUND(SUM(E305:K305)-P305-Q305,1)/(Dommere!$C$12-2),(SUM(E305:K305)/Dommere!$C$12)))</f>
        <v>0</v>
      </c>
      <c r="M305" s="56">
        <f t="shared" si="53"/>
        <v>0</v>
      </c>
      <c r="P305" s="19">
        <f t="shared" si="54"/>
        <v>0</v>
      </c>
      <c r="Q305" s="19">
        <f t="shared" si="55"/>
        <v>0</v>
      </c>
      <c r="R305" s="19">
        <f t="shared" si="56"/>
        <v>0</v>
      </c>
    </row>
    <row r="306" spans="1:18" x14ac:dyDescent="0.2">
      <c r="A306" s="20">
        <f>+Oversikt!A306</f>
        <v>17</v>
      </c>
      <c r="B306" s="16" t="str">
        <f>IF('1. Runde'!N306="","",Oversikt!B306)</f>
        <v/>
      </c>
      <c r="C306" s="16" t="str">
        <f>IF(Oversikt!E306="","",Oversikt!E306)</f>
        <v/>
      </c>
      <c r="D306" s="17" t="str">
        <f>IF(Oversikt!B306="","",VLOOKUP(Oversikt!#REF!,Mønster!$A$4:$B$21,2))</f>
        <v/>
      </c>
      <c r="L306" s="133">
        <f>IF(B306="",,IF(Dommere!$C$12&gt;4,ROUND(SUM(E306:K306)-P306-Q306,1)/(Dommere!$C$12-2),(SUM(E306:K306)/Dommere!$C$12)))</f>
        <v>0</v>
      </c>
      <c r="M306" s="56">
        <f t="shared" si="53"/>
        <v>0</v>
      </c>
      <c r="P306" s="19">
        <f t="shared" si="54"/>
        <v>0</v>
      </c>
      <c r="Q306" s="19">
        <f t="shared" si="55"/>
        <v>0</v>
      </c>
      <c r="R306" s="19">
        <f t="shared" si="56"/>
        <v>0</v>
      </c>
    </row>
    <row r="307" spans="1:18" x14ac:dyDescent="0.2">
      <c r="A307" s="20">
        <f>+Oversikt!A307</f>
        <v>18</v>
      </c>
      <c r="B307" s="16" t="str">
        <f>IF('1. Runde'!N307="","",Oversikt!B307)</f>
        <v/>
      </c>
      <c r="C307" s="16" t="str">
        <f>IF(Oversikt!E307="","",Oversikt!E307)</f>
        <v/>
      </c>
      <c r="D307" s="17" t="str">
        <f>IF(Oversikt!B307="","",VLOOKUP(Oversikt!#REF!,Mønster!$A$4:$B$21,2))</f>
        <v/>
      </c>
      <c r="L307" s="133">
        <f>IF(B307="",,IF(Dommere!$C$12&gt;4,ROUND(SUM(E307:K307)-P307-Q307,1)/(Dommere!$C$12-2),(SUM(E307:K307)/Dommere!$C$12)))</f>
        <v>0</v>
      </c>
      <c r="M307" s="56">
        <f t="shared" si="53"/>
        <v>0</v>
      </c>
      <c r="P307" s="19">
        <f t="shared" si="54"/>
        <v>0</v>
      </c>
      <c r="Q307" s="19">
        <f t="shared" si="55"/>
        <v>0</v>
      </c>
      <c r="R307" s="19">
        <f t="shared" si="56"/>
        <v>0</v>
      </c>
    </row>
    <row r="308" spans="1:18" x14ac:dyDescent="0.2">
      <c r="A308" s="20">
        <f>+Oversikt!A308</f>
        <v>19</v>
      </c>
      <c r="B308" s="16" t="str">
        <f>IF('1. Runde'!N308="","",Oversikt!B308)</f>
        <v/>
      </c>
      <c r="C308" s="16" t="str">
        <f>IF(Oversikt!E308="","",Oversikt!E308)</f>
        <v/>
      </c>
      <c r="D308" s="17" t="str">
        <f>IF(Oversikt!B308="","",VLOOKUP(Oversikt!#REF!,Mønster!$A$4:$B$21,2))</f>
        <v/>
      </c>
      <c r="L308" s="133">
        <f>IF(B308="",,IF(Dommere!$C$12&gt;4,ROUND(SUM(E308:K308)-P308-Q308,1)/(Dommere!$C$12-2),(SUM(E308:K308)/Dommere!$C$12)))</f>
        <v>0</v>
      </c>
      <c r="M308" s="56">
        <f t="shared" si="53"/>
        <v>0</v>
      </c>
      <c r="P308" s="19">
        <f t="shared" si="54"/>
        <v>0</v>
      </c>
      <c r="Q308" s="19">
        <f t="shared" si="55"/>
        <v>0</v>
      </c>
      <c r="R308" s="19">
        <f t="shared" si="56"/>
        <v>0</v>
      </c>
    </row>
    <row r="309" spans="1:18" x14ac:dyDescent="0.2">
      <c r="A309" s="20">
        <f>+Oversikt!A309</f>
        <v>20</v>
      </c>
      <c r="B309" s="16" t="str">
        <f>IF('1. Runde'!N309="","",Oversikt!B309)</f>
        <v/>
      </c>
      <c r="C309" s="16" t="str">
        <f>IF(Oversikt!E309="","",Oversikt!E309)</f>
        <v/>
      </c>
      <c r="D309" s="17" t="str">
        <f>IF(Oversikt!B309="","",VLOOKUP(Oversikt!#REF!,Mønster!$A$4:$B$21,2))</f>
        <v/>
      </c>
      <c r="L309" s="133">
        <f>IF(B309="",,IF(Dommere!$C$12&gt;4,ROUND(SUM(E309:K309)-P309-Q309,1)/(Dommere!$C$12-2),(SUM(E309:K309)/Dommere!$C$12)))</f>
        <v>0</v>
      </c>
      <c r="M309" s="56">
        <f t="shared" si="53"/>
        <v>0</v>
      </c>
      <c r="P309" s="19">
        <f t="shared" si="54"/>
        <v>0</v>
      </c>
      <c r="Q309" s="19">
        <f t="shared" si="55"/>
        <v>0</v>
      </c>
      <c r="R309" s="19">
        <f t="shared" si="56"/>
        <v>0</v>
      </c>
    </row>
    <row r="310" spans="1:18" x14ac:dyDescent="0.2">
      <c r="A310" s="20">
        <f>+Oversikt!A310</f>
        <v>21</v>
      </c>
      <c r="B310" s="16" t="str">
        <f>IF('1. Runde'!N310="","",Oversikt!B310)</f>
        <v/>
      </c>
      <c r="C310" s="16" t="str">
        <f>IF(Oversikt!E310="","",Oversikt!E310)</f>
        <v/>
      </c>
      <c r="D310" s="17" t="str">
        <f>IF(Oversikt!B310="","",VLOOKUP(Oversikt!#REF!,Mønster!$A$4:$B$21,2))</f>
        <v/>
      </c>
      <c r="L310" s="133">
        <f>IF(B310="",,IF(Dommere!$C$12&gt;4,ROUND(SUM(E310:K310)-P310-Q310,1)/(Dommere!$C$12-2),(SUM(E310:K310)/Dommere!$C$12)))</f>
        <v>0</v>
      </c>
      <c r="M310" s="56">
        <f t="shared" si="53"/>
        <v>0</v>
      </c>
      <c r="P310" s="19">
        <f t="shared" si="54"/>
        <v>0</v>
      </c>
      <c r="Q310" s="19">
        <f t="shared" si="55"/>
        <v>0</v>
      </c>
      <c r="R310" s="19">
        <f t="shared" si="56"/>
        <v>0</v>
      </c>
    </row>
    <row r="311" spans="1:18" x14ac:dyDescent="0.2">
      <c r="A311" s="20">
        <f>+Oversikt!A311</f>
        <v>22</v>
      </c>
      <c r="B311" s="16" t="str">
        <f>IF('1. Runde'!N311="","",Oversikt!B311)</f>
        <v/>
      </c>
      <c r="C311" s="16" t="str">
        <f>IF(Oversikt!E311="","",Oversikt!E311)</f>
        <v/>
      </c>
      <c r="D311" s="17" t="str">
        <f>IF(Oversikt!B311="","",VLOOKUP(Oversikt!#REF!,Mønster!$A$4:$B$21,2))</f>
        <v/>
      </c>
      <c r="L311" s="133">
        <f>IF(B311="",,IF(Dommere!$C$12&gt;4,ROUND(SUM(E311:K311)-P311-Q311,1)/(Dommere!$C$12-2),(SUM(E311:K311)/Dommere!$C$12)))</f>
        <v>0</v>
      </c>
      <c r="M311" s="56">
        <f t="shared" si="53"/>
        <v>0</v>
      </c>
      <c r="P311" s="19">
        <f t="shared" si="54"/>
        <v>0</v>
      </c>
      <c r="Q311" s="19">
        <f t="shared" si="55"/>
        <v>0</v>
      </c>
      <c r="R311" s="19">
        <f t="shared" si="56"/>
        <v>0</v>
      </c>
    </row>
    <row r="312" spans="1:18" x14ac:dyDescent="0.2">
      <c r="A312" s="20">
        <f>+Oversikt!A312</f>
        <v>23</v>
      </c>
      <c r="B312" s="16" t="str">
        <f>IF('1. Runde'!N312="","",Oversikt!B312)</f>
        <v/>
      </c>
      <c r="C312" s="16" t="str">
        <f>IF(Oversikt!E312="","",Oversikt!E312)</f>
        <v/>
      </c>
      <c r="D312" s="17" t="str">
        <f>IF(Oversikt!B312="","",VLOOKUP(Oversikt!#REF!,Mønster!$A$4:$B$21,2))</f>
        <v/>
      </c>
      <c r="L312" s="133">
        <f>IF(B312="",,IF(Dommere!$C$12&gt;4,ROUND(SUM(E312:K312)-P312-Q312,1)/(Dommere!$C$12-2),(SUM(E312:K312)/Dommere!$C$12)))</f>
        <v>0</v>
      </c>
      <c r="M312" s="56">
        <f t="shared" si="53"/>
        <v>0</v>
      </c>
      <c r="P312" s="19">
        <f t="shared" si="54"/>
        <v>0</v>
      </c>
      <c r="Q312" s="19">
        <f t="shared" si="55"/>
        <v>0</v>
      </c>
      <c r="R312" s="19">
        <f t="shared" si="56"/>
        <v>0</v>
      </c>
    </row>
    <row r="313" spans="1:18" x14ac:dyDescent="0.2">
      <c r="A313" s="20">
        <f>+Oversikt!A313</f>
        <v>24</v>
      </c>
      <c r="B313" s="16" t="str">
        <f>IF('1. Runde'!N313="","",Oversikt!B313)</f>
        <v/>
      </c>
      <c r="C313" s="16" t="str">
        <f>IF(Oversikt!E313="","",Oversikt!E313)</f>
        <v/>
      </c>
      <c r="D313" s="17" t="str">
        <f>IF(Oversikt!B313="","",VLOOKUP(Oversikt!#REF!,Mønster!$A$4:$B$21,2))</f>
        <v/>
      </c>
      <c r="L313" s="133">
        <f>IF(B313="",,IF(Dommere!$C$12&gt;4,ROUND(SUM(E313:K313)-P313-Q313,1)/(Dommere!$C$12-2),(SUM(E313:K313)/Dommere!$C$12)))</f>
        <v>0</v>
      </c>
      <c r="M313" s="56">
        <f t="shared" si="53"/>
        <v>0</v>
      </c>
      <c r="P313" s="19">
        <f t="shared" si="54"/>
        <v>0</v>
      </c>
      <c r="Q313" s="19">
        <f t="shared" si="55"/>
        <v>0</v>
      </c>
      <c r="R313" s="19">
        <f t="shared" si="56"/>
        <v>0</v>
      </c>
    </row>
    <row r="314" spans="1:18" x14ac:dyDescent="0.2">
      <c r="A314" s="20">
        <f>+Oversikt!A314</f>
        <v>25</v>
      </c>
      <c r="B314" s="16" t="str">
        <f>IF('1. Runde'!N314="","",Oversikt!B314)</f>
        <v/>
      </c>
      <c r="C314" s="16" t="str">
        <f>IF(Oversikt!E314="","",Oversikt!E314)</f>
        <v/>
      </c>
      <c r="D314" s="17" t="str">
        <f>IF(Oversikt!B314="","",VLOOKUP(Oversikt!#REF!,Mønster!$A$4:$B$21,2))</f>
        <v/>
      </c>
      <c r="L314" s="133">
        <f>IF(B314="",,IF(Dommere!$C$12&gt;4,ROUND(SUM(E314:K314)-P314-Q314,1)/(Dommere!$C$12-2),(SUM(E314:K314)/Dommere!$C$12)))</f>
        <v>0</v>
      </c>
      <c r="M314" s="56">
        <f t="shared" si="53"/>
        <v>0</v>
      </c>
      <c r="P314" s="19">
        <f t="shared" si="54"/>
        <v>0</v>
      </c>
      <c r="Q314" s="19">
        <f t="shared" si="55"/>
        <v>0</v>
      </c>
      <c r="R314" s="19">
        <f t="shared" si="56"/>
        <v>0</v>
      </c>
    </row>
    <row r="315" spans="1:18" x14ac:dyDescent="0.2">
      <c r="A315" s="20">
        <f>+Oversikt!A315</f>
        <v>0</v>
      </c>
      <c r="B315" s="16" t="str">
        <f>IF('1. Runde'!N315="","",Oversikt!B315)</f>
        <v/>
      </c>
      <c r="C315" s="16" t="str">
        <f>IF(Oversikt!E315="","",Oversikt!E315)</f>
        <v/>
      </c>
      <c r="D315" s="17" t="str">
        <f>IF(Oversikt!B315="","",VLOOKUP(Oversikt!#REF!,Mønster!$A$4:$B$21,2))</f>
        <v/>
      </c>
      <c r="L315" s="133">
        <f>IF(B315="",,IF(Dommere!$C$12&gt;4,ROUND(SUM(E315:K315)-P315-Q315,1)/(Dommere!$C$12-2),(SUM(E315:K315)/Dommere!$C$12)))</f>
        <v>0</v>
      </c>
      <c r="M315" s="56">
        <f t="shared" ref="M315:M378" si="57">IF(L315=0,,RANK(L315,L$290:L$314,0))</f>
        <v>0</v>
      </c>
      <c r="P315" s="19">
        <f t="shared" ref="P315:P378" si="58">MAX(E315:K315)</f>
        <v>0</v>
      </c>
      <c r="Q315" s="19">
        <f t="shared" ref="Q315:Q378" si="59">MIN(E315:K315)</f>
        <v>0</v>
      </c>
      <c r="R315" s="19">
        <f t="shared" ref="R315:R378" si="60">SUM(E315:K315)</f>
        <v>0</v>
      </c>
    </row>
    <row r="316" spans="1:18" x14ac:dyDescent="0.2">
      <c r="A316" s="20">
        <f>+Oversikt!A316</f>
        <v>0</v>
      </c>
      <c r="B316" s="16" t="str">
        <f>IF('1. Runde'!N316="","",Oversikt!B316)</f>
        <v/>
      </c>
      <c r="C316" s="16" t="str">
        <f>IF(Oversikt!E316="","",Oversikt!E316)</f>
        <v/>
      </c>
      <c r="D316" s="17" t="str">
        <f>IF(Oversikt!B316="","",VLOOKUP(Oversikt!#REF!,Mønster!$A$4:$B$21,2))</f>
        <v/>
      </c>
      <c r="L316" s="133">
        <f>IF(B316="",,IF(Dommere!$C$12&gt;4,ROUND(SUM(E316:K316)-P316-Q316,1)/(Dommere!$C$12-2),(SUM(E316:K316)/Dommere!$C$12)))</f>
        <v>0</v>
      </c>
      <c r="M316" s="56">
        <f t="shared" si="57"/>
        <v>0</v>
      </c>
      <c r="P316" s="19">
        <f t="shared" si="58"/>
        <v>0</v>
      </c>
      <c r="Q316" s="19">
        <f t="shared" si="59"/>
        <v>0</v>
      </c>
      <c r="R316" s="19">
        <f t="shared" si="60"/>
        <v>0</v>
      </c>
    </row>
    <row r="317" spans="1:18" x14ac:dyDescent="0.2">
      <c r="A317" s="20">
        <f>+Oversikt!A317</f>
        <v>0</v>
      </c>
      <c r="B317" s="16" t="str">
        <f>IF('1. Runde'!N317="","",Oversikt!B317)</f>
        <v/>
      </c>
      <c r="C317" s="16" t="str">
        <f>IF(Oversikt!E317="","",Oversikt!E317)</f>
        <v/>
      </c>
      <c r="D317" s="17" t="str">
        <f>IF(Oversikt!B317="","",VLOOKUP(Oversikt!#REF!,Mønster!$A$4:$B$21,2))</f>
        <v/>
      </c>
      <c r="L317" s="133">
        <f>IF(B317="",,IF(Dommere!$C$12&gt;4,ROUND(SUM(E317:K317)-P317-Q317,1)/(Dommere!$C$12-2),(SUM(E317:K317)/Dommere!$C$12)))</f>
        <v>0</v>
      </c>
      <c r="M317" s="56">
        <f t="shared" si="57"/>
        <v>0</v>
      </c>
      <c r="P317" s="19">
        <f t="shared" si="58"/>
        <v>0</v>
      </c>
      <c r="Q317" s="19">
        <f t="shared" si="59"/>
        <v>0</v>
      </c>
      <c r="R317" s="19">
        <f t="shared" si="60"/>
        <v>0</v>
      </c>
    </row>
    <row r="318" spans="1:18" x14ac:dyDescent="0.2">
      <c r="A318" s="119" t="str">
        <f>+Oversikt!A318</f>
        <v>Klasse 220 / 230 - Junior - Menn Cup</v>
      </c>
      <c r="C318" s="16" t="str">
        <f>IF(Oversikt!E318="","",Oversikt!E318)</f>
        <v/>
      </c>
      <c r="D318" s="17" t="str">
        <f>IF(Oversikt!B318="","",VLOOKUP(Oversikt!#REF!,Mønster!$A$4:$B$21,2))</f>
        <v/>
      </c>
      <c r="L318" s="133">
        <f>IF(B318="",,IF(Dommere!$C$12&gt;4,ROUND(SUM(E318:K318)-P318-Q318,1)/(Dommere!$C$12-2),(SUM(E318:K318)/Dommere!$C$12)))</f>
        <v>0</v>
      </c>
      <c r="M318" s="56">
        <f t="shared" si="57"/>
        <v>0</v>
      </c>
      <c r="P318" s="19">
        <f t="shared" si="58"/>
        <v>0</v>
      </c>
      <c r="Q318" s="19">
        <f t="shared" si="59"/>
        <v>0</v>
      </c>
      <c r="R318" s="19">
        <f t="shared" si="60"/>
        <v>0</v>
      </c>
    </row>
    <row r="319" spans="1:18" x14ac:dyDescent="0.2">
      <c r="A319" s="20">
        <f>+Oversikt!A319</f>
        <v>1</v>
      </c>
      <c r="B319" s="16" t="str">
        <f>IF('1. Runde'!N319="","",Oversikt!B319)</f>
        <v>Thoresen  Kim</v>
      </c>
      <c r="C319" s="16" t="str">
        <f>IF(Oversikt!E319="","",Oversikt!E319)</f>
        <v>Nittedal Taekwondo Klubb</v>
      </c>
      <c r="D319" s="17" t="e">
        <f>IF(Oversikt!B319="","",VLOOKUP(Oversikt!#REF!,Mønster!$A$4:$B$21,2))</f>
        <v>#REF!</v>
      </c>
      <c r="L319" s="133">
        <f>IF(B319="",,IF(Dommere!$C$12&gt;4,ROUND(SUM(E319:K319)-P319-Q319,1)/(Dommere!$C$12-2),(SUM(E319:K319)/Dommere!$C$12)))</f>
        <v>0</v>
      </c>
      <c r="M319" s="56">
        <f t="shared" si="57"/>
        <v>0</v>
      </c>
      <c r="N319" s="33" t="s">
        <v>57</v>
      </c>
      <c r="P319" s="19">
        <f t="shared" si="58"/>
        <v>0</v>
      </c>
      <c r="Q319" s="19">
        <f t="shared" si="59"/>
        <v>0</v>
      </c>
      <c r="R319" s="19">
        <f t="shared" si="60"/>
        <v>0</v>
      </c>
    </row>
    <row r="320" spans="1:18" x14ac:dyDescent="0.2">
      <c r="A320" s="20">
        <f>+Oversikt!A320</f>
        <v>2</v>
      </c>
      <c r="B320" s="16" t="str">
        <f>IF('1. Runde'!N320="","",Oversikt!B320)</f>
        <v/>
      </c>
      <c r="C320" s="16" t="str">
        <f>IF(Oversikt!E320="","",Oversikt!E320)</f>
        <v>Oslo Nord Taekwondo klubb</v>
      </c>
      <c r="D320" s="17" t="str">
        <f>IF(Oversikt!B320="","",VLOOKUP(Oversikt!#REF!,Mønster!$A$4:$B$21,2))</f>
        <v/>
      </c>
      <c r="L320" s="133">
        <f>IF(B320="",,IF(Dommere!$C$12&gt;4,ROUND(SUM(E320:K320)-P320-Q320,1)/(Dommere!$C$12-2),(SUM(E320:K320)/Dommere!$C$12)))</f>
        <v>0</v>
      </c>
      <c r="M320" s="56">
        <f t="shared" si="57"/>
        <v>0</v>
      </c>
      <c r="P320" s="19">
        <f t="shared" si="58"/>
        <v>0</v>
      </c>
      <c r="Q320" s="19">
        <f t="shared" si="59"/>
        <v>0</v>
      </c>
      <c r="R320" s="19">
        <f t="shared" si="60"/>
        <v>0</v>
      </c>
    </row>
    <row r="321" spans="1:18" x14ac:dyDescent="0.2">
      <c r="A321" s="20">
        <f>+Oversikt!A321</f>
        <v>3</v>
      </c>
      <c r="B321" s="16" t="str">
        <f>IF('1. Runde'!N321="","",Oversikt!B321)</f>
        <v/>
      </c>
      <c r="C321" s="16" t="str">
        <f>IF(Oversikt!E321="","",Oversikt!E321)</f>
        <v>Solør Tae Kwondoklubb</v>
      </c>
      <c r="D321" s="17" t="str">
        <f>IF(Oversikt!B321="","",VLOOKUP(Oversikt!#REF!,Mønster!$A$4:$B$21,2))</f>
        <v/>
      </c>
      <c r="L321" s="133">
        <f>IF(B321="",,IF(Dommere!$C$12&gt;4,ROUND(SUM(E321:K321)-P321-Q321,1)/(Dommere!$C$12-2),(SUM(E321:K321)/Dommere!$C$12)))</f>
        <v>0</v>
      </c>
      <c r="M321" s="56">
        <f t="shared" si="57"/>
        <v>0</v>
      </c>
      <c r="P321" s="19">
        <f t="shared" si="58"/>
        <v>0</v>
      </c>
      <c r="Q321" s="19">
        <f t="shared" si="59"/>
        <v>0</v>
      </c>
      <c r="R321" s="19">
        <f t="shared" si="60"/>
        <v>0</v>
      </c>
    </row>
    <row r="322" spans="1:18" x14ac:dyDescent="0.2">
      <c r="A322" s="20">
        <f>+Oversikt!A322</f>
        <v>4</v>
      </c>
      <c r="B322" s="16" t="str">
        <f>IF('1. Runde'!N322="","",Oversikt!B322)</f>
        <v>Hamdullah Memathuallah</v>
      </c>
      <c r="C322" s="16" t="str">
        <f>IF(Oversikt!E322="","",Oversikt!E322)</f>
        <v>Chonkwon Vestli Taekwondo Klubb</v>
      </c>
      <c r="D322" s="17" t="e">
        <f>IF(Oversikt!B322="","",VLOOKUP(Oversikt!#REF!,Mønster!$A$4:$B$21,2))</f>
        <v>#REF!</v>
      </c>
      <c r="L322" s="133">
        <f>IF(B322="",,IF(Dommere!$C$12&gt;4,ROUND(SUM(E322:K322)-P322-Q322,1)/(Dommere!$C$12-2),(SUM(E322:K322)/Dommere!$C$12)))</f>
        <v>0</v>
      </c>
      <c r="M322" s="56">
        <f t="shared" si="57"/>
        <v>0</v>
      </c>
      <c r="N322" s="33" t="s">
        <v>57</v>
      </c>
      <c r="P322" s="19">
        <f t="shared" si="58"/>
        <v>0</v>
      </c>
      <c r="Q322" s="19">
        <f t="shared" si="59"/>
        <v>0</v>
      </c>
      <c r="R322" s="19">
        <f t="shared" si="60"/>
        <v>0</v>
      </c>
    </row>
    <row r="323" spans="1:18" x14ac:dyDescent="0.2">
      <c r="A323" s="20">
        <f>+Oversikt!A323</f>
        <v>5</v>
      </c>
      <c r="B323" s="16" t="str">
        <f>IF('1. Runde'!N323="","",Oversikt!B323)</f>
        <v/>
      </c>
      <c r="C323" s="16" t="str">
        <f>IF(Oversikt!E323="","",Oversikt!E323)</f>
        <v/>
      </c>
      <c r="D323" s="17" t="str">
        <f>IF(Oversikt!B323="","",VLOOKUP(Oversikt!#REF!,Mønster!$A$4:$B$21,2))</f>
        <v/>
      </c>
      <c r="L323" s="133">
        <f>IF(B323="",,IF(Dommere!$C$12&gt;4,ROUND(SUM(E323:K323)-P323-Q323,1)/(Dommere!$C$12-2),(SUM(E323:K323)/Dommere!$C$12)))</f>
        <v>0</v>
      </c>
      <c r="M323" s="56">
        <f t="shared" si="57"/>
        <v>0</v>
      </c>
      <c r="P323" s="19">
        <f t="shared" si="58"/>
        <v>0</v>
      </c>
      <c r="Q323" s="19">
        <f t="shared" si="59"/>
        <v>0</v>
      </c>
      <c r="R323" s="19">
        <f t="shared" si="60"/>
        <v>0</v>
      </c>
    </row>
    <row r="324" spans="1:18" x14ac:dyDescent="0.2">
      <c r="A324" s="20">
        <f>+Oversikt!A324</f>
        <v>6</v>
      </c>
      <c r="B324" s="16" t="str">
        <f>IF('1. Runde'!N324="","",Oversikt!B324)</f>
        <v/>
      </c>
      <c r="C324" s="16" t="str">
        <f>IF(Oversikt!E324="","",Oversikt!E324)</f>
        <v/>
      </c>
      <c r="D324" s="17" t="str">
        <f>IF(Oversikt!B324="","",VLOOKUP(Oversikt!#REF!,Mønster!$A$4:$B$21,2))</f>
        <v/>
      </c>
      <c r="L324" s="133">
        <f>IF(B324="",,IF(Dommere!$C$12&gt;4,ROUND(SUM(E324:K324)-P324-Q324,1)/(Dommere!$C$12-2),(SUM(E324:K324)/Dommere!$C$12)))</f>
        <v>0</v>
      </c>
      <c r="M324" s="56">
        <f t="shared" si="57"/>
        <v>0</v>
      </c>
      <c r="P324" s="19">
        <f t="shared" si="58"/>
        <v>0</v>
      </c>
      <c r="Q324" s="19">
        <f t="shared" si="59"/>
        <v>0</v>
      </c>
      <c r="R324" s="19">
        <f t="shared" si="60"/>
        <v>0</v>
      </c>
    </row>
    <row r="325" spans="1:18" x14ac:dyDescent="0.2">
      <c r="A325" s="20">
        <f>+Oversikt!A325</f>
        <v>7</v>
      </c>
      <c r="B325" s="16" t="str">
        <f>IF('1. Runde'!N325="","",Oversikt!B325)</f>
        <v/>
      </c>
      <c r="C325" s="16" t="str">
        <f>IF(Oversikt!E325="","",Oversikt!E325)</f>
        <v/>
      </c>
      <c r="D325" s="17" t="str">
        <f>IF(Oversikt!B325="","",VLOOKUP(Oversikt!#REF!,Mønster!$A$4:$B$21,2))</f>
        <v/>
      </c>
      <c r="L325" s="133">
        <f>IF(B325="",,IF(Dommere!$C$12&gt;4,ROUND(SUM(E325:K325)-P325-Q325,1)/(Dommere!$C$12-2),(SUM(E325:K325)/Dommere!$C$12)))</f>
        <v>0</v>
      </c>
      <c r="M325" s="56">
        <f t="shared" si="57"/>
        <v>0</v>
      </c>
      <c r="P325" s="19">
        <f t="shared" si="58"/>
        <v>0</v>
      </c>
      <c r="Q325" s="19">
        <f t="shared" si="59"/>
        <v>0</v>
      </c>
      <c r="R325" s="19">
        <f t="shared" si="60"/>
        <v>0</v>
      </c>
    </row>
    <row r="326" spans="1:18" x14ac:dyDescent="0.2">
      <c r="A326" s="20">
        <f>+Oversikt!A326</f>
        <v>8</v>
      </c>
      <c r="B326" s="16" t="str">
        <f>IF('1. Runde'!N326="","",Oversikt!B326)</f>
        <v/>
      </c>
      <c r="C326" s="16" t="str">
        <f>IF(Oversikt!E326="","",Oversikt!E326)</f>
        <v/>
      </c>
      <c r="D326" s="17" t="str">
        <f>IF(Oversikt!B326="","",VLOOKUP(Oversikt!#REF!,Mønster!$A$4:$B$21,2))</f>
        <v/>
      </c>
      <c r="L326" s="133">
        <f>IF(B326="",,IF(Dommere!$C$12&gt;4,ROUND(SUM(E326:K326)-P326-Q326,1)/(Dommere!$C$12-2),(SUM(E326:K326)/Dommere!$C$12)))</f>
        <v>0</v>
      </c>
      <c r="M326" s="56">
        <f t="shared" si="57"/>
        <v>0</v>
      </c>
      <c r="P326" s="19">
        <f t="shared" si="58"/>
        <v>0</v>
      </c>
      <c r="Q326" s="19">
        <f t="shared" si="59"/>
        <v>0</v>
      </c>
      <c r="R326" s="19">
        <f t="shared" si="60"/>
        <v>0</v>
      </c>
    </row>
    <row r="327" spans="1:18" x14ac:dyDescent="0.2">
      <c r="A327" s="20">
        <f>+Oversikt!A327</f>
        <v>9</v>
      </c>
      <c r="B327" s="16" t="str">
        <f>IF('1. Runde'!N327="","",Oversikt!B327)</f>
        <v/>
      </c>
      <c r="C327" s="16" t="str">
        <f>IF(Oversikt!E327="","",Oversikt!E327)</f>
        <v/>
      </c>
      <c r="D327" s="17" t="str">
        <f>IF(Oversikt!B327="","",VLOOKUP(Oversikt!#REF!,Mønster!$A$4:$B$21,2))</f>
        <v/>
      </c>
      <c r="L327" s="133">
        <f>IF(B327="",,IF(Dommere!$C$12&gt;4,ROUND(SUM(E327:K327)-P327-Q327,1)/(Dommere!$C$12-2),(SUM(E327:K327)/Dommere!$C$12)))</f>
        <v>0</v>
      </c>
      <c r="M327" s="56">
        <f t="shared" si="57"/>
        <v>0</v>
      </c>
      <c r="P327" s="19">
        <f t="shared" si="58"/>
        <v>0</v>
      </c>
      <c r="Q327" s="19">
        <f t="shared" si="59"/>
        <v>0</v>
      </c>
      <c r="R327" s="19">
        <f t="shared" si="60"/>
        <v>0</v>
      </c>
    </row>
    <row r="328" spans="1:18" x14ac:dyDescent="0.2">
      <c r="A328" s="20">
        <f>+Oversikt!A328</f>
        <v>10</v>
      </c>
      <c r="B328" s="16" t="str">
        <f>IF('1. Runde'!N328="","",Oversikt!B328)</f>
        <v/>
      </c>
      <c r="C328" s="16" t="str">
        <f>IF(Oversikt!E328="","",Oversikt!E328)</f>
        <v/>
      </c>
      <c r="D328" s="17" t="str">
        <f>IF(Oversikt!B328="","",VLOOKUP(Oversikt!#REF!,Mønster!$A$4:$B$21,2))</f>
        <v/>
      </c>
      <c r="L328" s="133">
        <f>IF(B328="",,IF(Dommere!$C$12&gt;4,ROUND(SUM(E328:K328)-P328-Q328,1)/(Dommere!$C$12-2),(SUM(E328:K328)/Dommere!$C$12)))</f>
        <v>0</v>
      </c>
      <c r="M328" s="56">
        <f t="shared" si="57"/>
        <v>0</v>
      </c>
      <c r="P328" s="19">
        <f t="shared" si="58"/>
        <v>0</v>
      </c>
      <c r="Q328" s="19">
        <f t="shared" si="59"/>
        <v>0</v>
      </c>
      <c r="R328" s="19">
        <f t="shared" si="60"/>
        <v>0</v>
      </c>
    </row>
    <row r="329" spans="1:18" x14ac:dyDescent="0.2">
      <c r="A329" s="20">
        <f>+Oversikt!A329</f>
        <v>11</v>
      </c>
      <c r="B329" s="16" t="str">
        <f>IF('1. Runde'!N329="","",Oversikt!B329)</f>
        <v/>
      </c>
      <c r="C329" s="16" t="str">
        <f>IF(Oversikt!E329="","",Oversikt!E329)</f>
        <v/>
      </c>
      <c r="D329" s="17" t="str">
        <f>IF(Oversikt!B329="","",VLOOKUP(Oversikt!#REF!,Mønster!$A$4:$B$21,2))</f>
        <v/>
      </c>
      <c r="L329" s="133">
        <f>IF(B329="",,IF(Dommere!$C$12&gt;4,ROUND(SUM(E329:K329)-P329-Q329,1)/(Dommere!$C$12-2),(SUM(E329:K329)/Dommere!$C$12)))</f>
        <v>0</v>
      </c>
      <c r="M329" s="56">
        <f t="shared" si="57"/>
        <v>0</v>
      </c>
      <c r="P329" s="19">
        <f t="shared" si="58"/>
        <v>0</v>
      </c>
      <c r="Q329" s="19">
        <f t="shared" si="59"/>
        <v>0</v>
      </c>
      <c r="R329" s="19">
        <f t="shared" si="60"/>
        <v>0</v>
      </c>
    </row>
    <row r="330" spans="1:18" x14ac:dyDescent="0.2">
      <c r="A330" s="20">
        <f>+Oversikt!A330</f>
        <v>12</v>
      </c>
      <c r="B330" s="16" t="str">
        <f>IF('1. Runde'!N330="","",Oversikt!B330)</f>
        <v/>
      </c>
      <c r="C330" s="16" t="str">
        <f>IF(Oversikt!E330="","",Oversikt!E330)</f>
        <v/>
      </c>
      <c r="D330" s="17" t="str">
        <f>IF(Oversikt!B330="","",VLOOKUP(Oversikt!#REF!,Mønster!$A$4:$B$21,2))</f>
        <v/>
      </c>
      <c r="L330" s="133">
        <f>IF(B330="",,IF(Dommere!$C$12&gt;4,ROUND(SUM(E330:K330)-P330-Q330,1)/(Dommere!$C$12-2),(SUM(E330:K330)/Dommere!$C$12)))</f>
        <v>0</v>
      </c>
      <c r="M330" s="56">
        <f t="shared" si="57"/>
        <v>0</v>
      </c>
      <c r="P330" s="19">
        <f t="shared" si="58"/>
        <v>0</v>
      </c>
      <c r="Q330" s="19">
        <f t="shared" si="59"/>
        <v>0</v>
      </c>
      <c r="R330" s="19">
        <f t="shared" si="60"/>
        <v>0</v>
      </c>
    </row>
    <row r="331" spans="1:18" x14ac:dyDescent="0.2">
      <c r="A331" s="20">
        <f>+Oversikt!A331</f>
        <v>13</v>
      </c>
      <c r="B331" s="16" t="str">
        <f>IF('1. Runde'!N331="","",Oversikt!B331)</f>
        <v/>
      </c>
      <c r="C331" s="16" t="str">
        <f>IF(Oversikt!E331="","",Oversikt!E331)</f>
        <v/>
      </c>
      <c r="D331" s="17" t="str">
        <f>IF(Oversikt!B331="","",VLOOKUP(Oversikt!#REF!,Mønster!$A$4:$B$21,2))</f>
        <v/>
      </c>
      <c r="L331" s="133">
        <f>IF(B331="",,IF(Dommere!$C$12&gt;4,ROUND(SUM(E331:K331)-P331-Q331,1)/(Dommere!$C$12-2),(SUM(E331:K331)/Dommere!$C$12)))</f>
        <v>0</v>
      </c>
      <c r="M331" s="56">
        <f t="shared" si="57"/>
        <v>0</v>
      </c>
      <c r="P331" s="19">
        <f t="shared" si="58"/>
        <v>0</v>
      </c>
      <c r="Q331" s="19">
        <f t="shared" si="59"/>
        <v>0</v>
      </c>
      <c r="R331" s="19">
        <f t="shared" si="60"/>
        <v>0</v>
      </c>
    </row>
    <row r="332" spans="1:18" x14ac:dyDescent="0.2">
      <c r="A332" s="20">
        <f>+Oversikt!A332</f>
        <v>14</v>
      </c>
      <c r="B332" s="16" t="str">
        <f>IF('1. Runde'!N332="","",Oversikt!B332)</f>
        <v/>
      </c>
      <c r="C332" s="16" t="str">
        <f>IF(Oversikt!E332="","",Oversikt!E332)</f>
        <v/>
      </c>
      <c r="D332" s="17" t="str">
        <f>IF(Oversikt!B332="","",VLOOKUP(Oversikt!#REF!,Mønster!$A$4:$B$21,2))</f>
        <v/>
      </c>
      <c r="L332" s="133">
        <f>IF(B332="",,IF(Dommere!$C$12&gt;4,ROUND(SUM(E332:K332)-P332-Q332,1)/(Dommere!$C$12-2),(SUM(E332:K332)/Dommere!$C$12)))</f>
        <v>0</v>
      </c>
      <c r="M332" s="56">
        <f t="shared" si="57"/>
        <v>0</v>
      </c>
      <c r="P332" s="19">
        <f t="shared" si="58"/>
        <v>0</v>
      </c>
      <c r="Q332" s="19">
        <f t="shared" si="59"/>
        <v>0</v>
      </c>
      <c r="R332" s="19">
        <f t="shared" si="60"/>
        <v>0</v>
      </c>
    </row>
    <row r="333" spans="1:18" x14ac:dyDescent="0.2">
      <c r="A333" s="20">
        <f>+Oversikt!A333</f>
        <v>15</v>
      </c>
      <c r="B333" s="16" t="str">
        <f>IF('1. Runde'!N333="","",Oversikt!B333)</f>
        <v/>
      </c>
      <c r="C333" s="16" t="str">
        <f>IF(Oversikt!E333="","",Oversikt!E333)</f>
        <v/>
      </c>
      <c r="D333" s="17" t="str">
        <f>IF(Oversikt!B333="","",VLOOKUP(Oversikt!#REF!,Mønster!$A$4:$B$21,2))</f>
        <v/>
      </c>
      <c r="L333" s="133">
        <f>IF(B333="",,IF(Dommere!$C$12&gt;4,ROUND(SUM(E333:K333)-P333-Q333,1)/(Dommere!$C$12-2),(SUM(E333:K333)/Dommere!$C$12)))</f>
        <v>0</v>
      </c>
      <c r="M333" s="56">
        <f t="shared" si="57"/>
        <v>0</v>
      </c>
      <c r="P333" s="19">
        <f t="shared" si="58"/>
        <v>0</v>
      </c>
      <c r="Q333" s="19">
        <f t="shared" si="59"/>
        <v>0</v>
      </c>
      <c r="R333" s="19">
        <f t="shared" si="60"/>
        <v>0</v>
      </c>
    </row>
    <row r="334" spans="1:18" x14ac:dyDescent="0.2">
      <c r="A334" s="20">
        <f>+Oversikt!A334</f>
        <v>16</v>
      </c>
      <c r="B334" s="16" t="str">
        <f>IF('1. Runde'!N334="","",Oversikt!B334)</f>
        <v/>
      </c>
      <c r="C334" s="16" t="str">
        <f>IF(Oversikt!E334="","",Oversikt!E334)</f>
        <v/>
      </c>
      <c r="D334" s="17" t="str">
        <f>IF(Oversikt!B334="","",VLOOKUP(Oversikt!#REF!,Mønster!$A$4:$B$21,2))</f>
        <v/>
      </c>
      <c r="L334" s="133">
        <f>IF(B334="",,IF(Dommere!$C$12&gt;4,ROUND(SUM(E334:K334)-P334-Q334,1)/(Dommere!$C$12-2),(SUM(E334:K334)/Dommere!$C$12)))</f>
        <v>0</v>
      </c>
      <c r="M334" s="56">
        <f t="shared" si="57"/>
        <v>0</v>
      </c>
      <c r="P334" s="19">
        <f t="shared" si="58"/>
        <v>0</v>
      </c>
      <c r="Q334" s="19">
        <f t="shared" si="59"/>
        <v>0</v>
      </c>
      <c r="R334" s="19">
        <f t="shared" si="60"/>
        <v>0</v>
      </c>
    </row>
    <row r="335" spans="1:18" x14ac:dyDescent="0.2">
      <c r="A335" s="20">
        <f>+Oversikt!A335</f>
        <v>17</v>
      </c>
      <c r="B335" s="16" t="str">
        <f>IF('1. Runde'!N335="","",Oversikt!B335)</f>
        <v/>
      </c>
      <c r="C335" s="16" t="str">
        <f>IF(Oversikt!E335="","",Oversikt!E335)</f>
        <v/>
      </c>
      <c r="D335" s="17" t="str">
        <f>IF(Oversikt!B335="","",VLOOKUP(Oversikt!#REF!,Mønster!$A$4:$B$21,2))</f>
        <v/>
      </c>
      <c r="L335" s="133">
        <f>IF(B335="",,IF(Dommere!$C$12&gt;4,ROUND(SUM(E335:K335)-P335-Q335,1)/(Dommere!$C$12-2),(SUM(E335:K335)/Dommere!$C$12)))</f>
        <v>0</v>
      </c>
      <c r="M335" s="56">
        <f t="shared" si="57"/>
        <v>0</v>
      </c>
      <c r="P335" s="19">
        <f t="shared" si="58"/>
        <v>0</v>
      </c>
      <c r="Q335" s="19">
        <f t="shared" si="59"/>
        <v>0</v>
      </c>
      <c r="R335" s="19">
        <f t="shared" si="60"/>
        <v>0</v>
      </c>
    </row>
    <row r="336" spans="1:18" x14ac:dyDescent="0.2">
      <c r="A336" s="20">
        <f>+Oversikt!A336</f>
        <v>18</v>
      </c>
      <c r="B336" s="16" t="str">
        <f>IF('1. Runde'!N336="","",Oversikt!B336)</f>
        <v/>
      </c>
      <c r="C336" s="16" t="str">
        <f>IF(Oversikt!E336="","",Oversikt!E336)</f>
        <v/>
      </c>
      <c r="D336" s="17" t="str">
        <f>IF(Oversikt!B336="","",VLOOKUP(Oversikt!#REF!,Mønster!$A$4:$B$21,2))</f>
        <v/>
      </c>
      <c r="L336" s="133">
        <f>IF(B336="",,IF(Dommere!$C$12&gt;4,ROUND(SUM(E336:K336)-P336-Q336,1)/(Dommere!$C$12-2),(SUM(E336:K336)/Dommere!$C$12)))</f>
        <v>0</v>
      </c>
      <c r="M336" s="56">
        <f t="shared" si="57"/>
        <v>0</v>
      </c>
      <c r="P336" s="19">
        <f t="shared" si="58"/>
        <v>0</v>
      </c>
      <c r="Q336" s="19">
        <f t="shared" si="59"/>
        <v>0</v>
      </c>
      <c r="R336" s="19">
        <f t="shared" si="60"/>
        <v>0</v>
      </c>
    </row>
    <row r="337" spans="1:18" x14ac:dyDescent="0.2">
      <c r="A337" s="20">
        <f>+Oversikt!A337</f>
        <v>19</v>
      </c>
      <c r="B337" s="16" t="str">
        <f>IF('1. Runde'!N337="","",Oversikt!B337)</f>
        <v/>
      </c>
      <c r="C337" s="16" t="str">
        <f>IF(Oversikt!E337="","",Oversikt!E337)</f>
        <v/>
      </c>
      <c r="D337" s="17" t="str">
        <f>IF(Oversikt!B337="","",VLOOKUP(Oversikt!#REF!,Mønster!$A$4:$B$21,2))</f>
        <v/>
      </c>
      <c r="L337" s="133">
        <f>IF(B337="",,IF(Dommere!$C$12&gt;4,ROUND(SUM(E337:K337)-P337-Q337,1)/(Dommere!$C$12-2),(SUM(E337:K337)/Dommere!$C$12)))</f>
        <v>0</v>
      </c>
      <c r="M337" s="56">
        <f t="shared" si="57"/>
        <v>0</v>
      </c>
      <c r="P337" s="19">
        <f t="shared" si="58"/>
        <v>0</v>
      </c>
      <c r="Q337" s="19">
        <f t="shared" si="59"/>
        <v>0</v>
      </c>
      <c r="R337" s="19">
        <f t="shared" si="60"/>
        <v>0</v>
      </c>
    </row>
    <row r="338" spans="1:18" x14ac:dyDescent="0.2">
      <c r="A338" s="20">
        <f>+Oversikt!A338</f>
        <v>20</v>
      </c>
      <c r="B338" s="16" t="str">
        <f>IF('1. Runde'!N338="","",Oversikt!B338)</f>
        <v/>
      </c>
      <c r="C338" s="16" t="str">
        <f>IF(Oversikt!E338="","",Oversikt!E338)</f>
        <v/>
      </c>
      <c r="D338" s="17" t="str">
        <f>IF(Oversikt!B338="","",VLOOKUP(Oversikt!#REF!,Mønster!$A$4:$B$21,2))</f>
        <v/>
      </c>
      <c r="L338" s="133">
        <f>IF(B338="",,IF(Dommere!$C$12&gt;4,ROUND(SUM(E338:K338)-P338-Q338,1)/(Dommere!$C$12-2),(SUM(E338:K338)/Dommere!$C$12)))</f>
        <v>0</v>
      </c>
      <c r="M338" s="56">
        <f t="shared" si="57"/>
        <v>0</v>
      </c>
      <c r="P338" s="19">
        <f t="shared" si="58"/>
        <v>0</v>
      </c>
      <c r="Q338" s="19">
        <f t="shared" si="59"/>
        <v>0</v>
      </c>
      <c r="R338" s="19">
        <f t="shared" si="60"/>
        <v>0</v>
      </c>
    </row>
    <row r="339" spans="1:18" x14ac:dyDescent="0.2">
      <c r="A339" s="20">
        <f>+Oversikt!A339</f>
        <v>21</v>
      </c>
      <c r="B339" s="16" t="str">
        <f>IF('1. Runde'!N339="","",Oversikt!B339)</f>
        <v/>
      </c>
      <c r="C339" s="16" t="str">
        <f>IF(Oversikt!E339="","",Oversikt!E339)</f>
        <v/>
      </c>
      <c r="D339" s="17" t="str">
        <f>IF(Oversikt!B339="","",VLOOKUP(Oversikt!#REF!,Mønster!$A$4:$B$21,2))</f>
        <v/>
      </c>
      <c r="L339" s="133">
        <f>IF(B339="",,IF(Dommere!$C$12&gt;4,ROUND(SUM(E339:K339)-P339-Q339,1)/(Dommere!$C$12-2),(SUM(E339:K339)/Dommere!$C$12)))</f>
        <v>0</v>
      </c>
      <c r="M339" s="56">
        <f t="shared" si="57"/>
        <v>0</v>
      </c>
      <c r="P339" s="19">
        <f t="shared" si="58"/>
        <v>0</v>
      </c>
      <c r="Q339" s="19">
        <f t="shared" si="59"/>
        <v>0</v>
      </c>
      <c r="R339" s="19">
        <f t="shared" si="60"/>
        <v>0</v>
      </c>
    </row>
    <row r="340" spans="1:18" x14ac:dyDescent="0.2">
      <c r="A340" s="20">
        <f>+Oversikt!A340</f>
        <v>22</v>
      </c>
      <c r="B340" s="16" t="str">
        <f>IF('1. Runde'!N340="","",Oversikt!B340)</f>
        <v/>
      </c>
      <c r="C340" s="16" t="str">
        <f>IF(Oversikt!E340="","",Oversikt!E340)</f>
        <v/>
      </c>
      <c r="D340" s="17" t="str">
        <f>IF(Oversikt!B340="","",VLOOKUP(Oversikt!#REF!,Mønster!$A$4:$B$21,2))</f>
        <v/>
      </c>
      <c r="L340" s="133">
        <f>IF(B340="",,IF(Dommere!$C$12&gt;4,ROUND(SUM(E340:K340)-P340-Q340,1)/(Dommere!$C$12-2),(SUM(E340:K340)/Dommere!$C$12)))</f>
        <v>0</v>
      </c>
      <c r="M340" s="56">
        <f t="shared" si="57"/>
        <v>0</v>
      </c>
      <c r="P340" s="19">
        <f t="shared" si="58"/>
        <v>0</v>
      </c>
      <c r="Q340" s="19">
        <f t="shared" si="59"/>
        <v>0</v>
      </c>
      <c r="R340" s="19">
        <f t="shared" si="60"/>
        <v>0</v>
      </c>
    </row>
    <row r="341" spans="1:18" x14ac:dyDescent="0.2">
      <c r="A341" s="20">
        <f>+Oversikt!A341</f>
        <v>23</v>
      </c>
      <c r="B341" s="16" t="str">
        <f>IF('1. Runde'!N341="","",Oversikt!B341)</f>
        <v/>
      </c>
      <c r="C341" s="16" t="str">
        <f>IF(Oversikt!E341="","",Oversikt!E341)</f>
        <v/>
      </c>
      <c r="D341" s="17" t="str">
        <f>IF(Oversikt!B341="","",VLOOKUP(Oversikt!#REF!,Mønster!$A$4:$B$21,2))</f>
        <v/>
      </c>
      <c r="L341" s="133">
        <f>IF(B341="",,IF(Dommere!$C$12&gt;4,ROUND(SUM(E341:K341)-P341-Q341,1)/(Dommere!$C$12-2),(SUM(E341:K341)/Dommere!$C$12)))</f>
        <v>0</v>
      </c>
      <c r="M341" s="56">
        <f t="shared" si="57"/>
        <v>0</v>
      </c>
      <c r="P341" s="19">
        <f t="shared" si="58"/>
        <v>0</v>
      </c>
      <c r="Q341" s="19">
        <f t="shared" si="59"/>
        <v>0</v>
      </c>
      <c r="R341" s="19">
        <f t="shared" si="60"/>
        <v>0</v>
      </c>
    </row>
    <row r="342" spans="1:18" x14ac:dyDescent="0.2">
      <c r="A342" s="20">
        <f>+Oversikt!A342</f>
        <v>24</v>
      </c>
      <c r="B342" s="16" t="str">
        <f>IF('1. Runde'!N342="","",Oversikt!B342)</f>
        <v/>
      </c>
      <c r="C342" s="16" t="str">
        <f>IF(Oversikt!E342="","",Oversikt!E342)</f>
        <v/>
      </c>
      <c r="D342" s="17" t="str">
        <f>IF(Oversikt!B342="","",VLOOKUP(Oversikt!#REF!,Mønster!$A$4:$B$21,2))</f>
        <v/>
      </c>
      <c r="L342" s="133">
        <f>IF(B342="",,IF(Dommere!$C$12&gt;4,ROUND(SUM(E342:K342)-P342-Q342,1)/(Dommere!$C$12-2),(SUM(E342:K342)/Dommere!$C$12)))</f>
        <v>0</v>
      </c>
      <c r="M342" s="56">
        <f t="shared" si="57"/>
        <v>0</v>
      </c>
      <c r="P342" s="19">
        <f t="shared" si="58"/>
        <v>0</v>
      </c>
      <c r="Q342" s="19">
        <f t="shared" si="59"/>
        <v>0</v>
      </c>
      <c r="R342" s="19">
        <f t="shared" si="60"/>
        <v>0</v>
      </c>
    </row>
    <row r="343" spans="1:18" x14ac:dyDescent="0.2">
      <c r="A343" s="20">
        <f>+Oversikt!A343</f>
        <v>25</v>
      </c>
      <c r="B343" s="16" t="str">
        <f>IF('1. Runde'!N343="","",Oversikt!B343)</f>
        <v/>
      </c>
      <c r="C343" s="16" t="str">
        <f>IF(Oversikt!E343="","",Oversikt!E343)</f>
        <v/>
      </c>
      <c r="D343" s="17" t="str">
        <f>IF(Oversikt!B343="","",VLOOKUP(Oversikt!#REF!,Mønster!$A$4:$B$21,2))</f>
        <v/>
      </c>
      <c r="L343" s="133">
        <f>IF(B343="",,IF(Dommere!$C$12&gt;4,ROUND(SUM(E343:K343)-P343-Q343,1)/(Dommere!$C$12-2),(SUM(E343:K343)/Dommere!$C$12)))</f>
        <v>0</v>
      </c>
      <c r="M343" s="56">
        <f t="shared" si="57"/>
        <v>0</v>
      </c>
      <c r="P343" s="19">
        <f t="shared" si="58"/>
        <v>0</v>
      </c>
      <c r="Q343" s="19">
        <f t="shared" si="59"/>
        <v>0</v>
      </c>
      <c r="R343" s="19">
        <f t="shared" si="60"/>
        <v>0</v>
      </c>
    </row>
    <row r="344" spans="1:18" x14ac:dyDescent="0.2">
      <c r="A344" s="20">
        <f>+Oversikt!A344</f>
        <v>0</v>
      </c>
      <c r="B344" s="16" t="str">
        <f>IF('1. Runde'!N344="","",Oversikt!B344)</f>
        <v/>
      </c>
      <c r="C344" s="16" t="str">
        <f>IF(Oversikt!E344="","",Oversikt!E344)</f>
        <v/>
      </c>
      <c r="D344" s="17" t="str">
        <f>IF(Oversikt!B344="","",VLOOKUP(Oversikt!#REF!,Mønster!$A$4:$B$21,2))</f>
        <v/>
      </c>
      <c r="L344" s="133">
        <f>IF(B344="",,IF(Dommere!$C$12&gt;4,ROUND(SUM(E344:K344)-P344-Q344,1)/(Dommere!$C$12-2),(SUM(E344:K344)/Dommere!$C$12)))</f>
        <v>0</v>
      </c>
      <c r="M344" s="56">
        <f t="shared" si="57"/>
        <v>0</v>
      </c>
      <c r="P344" s="19">
        <f t="shared" si="58"/>
        <v>0</v>
      </c>
      <c r="Q344" s="19">
        <f t="shared" si="59"/>
        <v>0</v>
      </c>
      <c r="R344" s="19">
        <f t="shared" si="60"/>
        <v>0</v>
      </c>
    </row>
    <row r="345" spans="1:18" x14ac:dyDescent="0.2">
      <c r="A345" s="20">
        <f>+Oversikt!A345</f>
        <v>0</v>
      </c>
      <c r="B345" s="16" t="str">
        <f>IF('1. Runde'!N345="","",Oversikt!B345)</f>
        <v/>
      </c>
      <c r="C345" s="16" t="str">
        <f>IF(Oversikt!E345="","",Oversikt!E345)</f>
        <v/>
      </c>
      <c r="D345" s="17" t="str">
        <f>IF(Oversikt!B345="","",VLOOKUP(Oversikt!#REF!,Mønster!$A$4:$B$21,2))</f>
        <v/>
      </c>
      <c r="L345" s="133">
        <f>IF(B345="",,IF(Dommere!$C$12&gt;4,ROUND(SUM(E345:K345)-P345-Q345,1)/(Dommere!$C$12-2),(SUM(E345:K345)/Dommere!$C$12)))</f>
        <v>0</v>
      </c>
      <c r="M345" s="56">
        <f t="shared" si="57"/>
        <v>0</v>
      </c>
      <c r="P345" s="19">
        <f t="shared" si="58"/>
        <v>0</v>
      </c>
      <c r="Q345" s="19">
        <f t="shared" si="59"/>
        <v>0</v>
      </c>
      <c r="R345" s="19">
        <f t="shared" si="60"/>
        <v>0</v>
      </c>
    </row>
    <row r="346" spans="1:18" x14ac:dyDescent="0.2">
      <c r="A346" s="20">
        <f>+Oversikt!A346</f>
        <v>0</v>
      </c>
      <c r="B346" s="16" t="str">
        <f>IF('1. Runde'!N346="","",Oversikt!B346)</f>
        <v/>
      </c>
      <c r="C346" s="16" t="str">
        <f>IF(Oversikt!E346="","",Oversikt!E346)</f>
        <v/>
      </c>
      <c r="D346" s="17" t="str">
        <f>IF(Oversikt!B346="","",VLOOKUP(Oversikt!#REF!,Mønster!$A$4:$B$21,2))</f>
        <v/>
      </c>
      <c r="L346" s="133">
        <f>IF(B346="",,IF(Dommere!$C$12&gt;4,ROUND(SUM(E346:K346)-P346-Q346,1)/(Dommere!$C$12-2),(SUM(E346:K346)/Dommere!$C$12)))</f>
        <v>0</v>
      </c>
      <c r="M346" s="56">
        <f t="shared" si="57"/>
        <v>0</v>
      </c>
      <c r="P346" s="19">
        <f t="shared" si="58"/>
        <v>0</v>
      </c>
      <c r="Q346" s="19">
        <f t="shared" si="59"/>
        <v>0</v>
      </c>
      <c r="R346" s="19">
        <f t="shared" si="60"/>
        <v>0</v>
      </c>
    </row>
    <row r="347" spans="1:18" x14ac:dyDescent="0.2">
      <c r="A347" s="119" t="str">
        <f>+Oversikt!A347</f>
        <v>Klasse 240- Junior - dangraderte kvinner</v>
      </c>
      <c r="C347" s="16" t="str">
        <f>IF(Oversikt!E347="","",Oversikt!E347)</f>
        <v/>
      </c>
      <c r="D347" s="17" t="str">
        <f>IF(Oversikt!B347="","",VLOOKUP(Oversikt!#REF!,Mønster!$A$4:$B$21,2))</f>
        <v/>
      </c>
      <c r="L347" s="133">
        <f>IF(B347="",,IF(Dommere!$C$12&gt;4,ROUND(SUM(E347:K347)-P347-Q347,1)/(Dommere!$C$12-2),(SUM(E347:K347)/Dommere!$C$12)))</f>
        <v>0</v>
      </c>
      <c r="M347" s="56">
        <f t="shared" si="57"/>
        <v>0</v>
      </c>
      <c r="P347" s="19">
        <f t="shared" si="58"/>
        <v>0</v>
      </c>
      <c r="Q347" s="19">
        <f t="shared" si="59"/>
        <v>0</v>
      </c>
      <c r="R347" s="19">
        <f t="shared" si="60"/>
        <v>0</v>
      </c>
    </row>
    <row r="348" spans="1:18" x14ac:dyDescent="0.2">
      <c r="A348" s="20">
        <f>+Oversikt!A348</f>
        <v>1</v>
      </c>
      <c r="B348" s="16" t="str">
        <f>IF('1. Runde'!N348="","",Oversikt!B348)</f>
        <v>Nikoline Rui</v>
      </c>
      <c r="C348" s="16" t="str">
        <f>IF(Oversikt!E348="","",Oversikt!E348)</f>
        <v>Hamar Taekwondo Klubb</v>
      </c>
      <c r="D348" s="17" t="e">
        <f>IF(Oversikt!B348="","",VLOOKUP(Oversikt!#REF!,Mønster!$A$4:$B$21,2))</f>
        <v>#REF!</v>
      </c>
      <c r="L348" s="133">
        <f>IF(B348="",,IF(Dommere!$C$12&gt;4,ROUND(SUM(E348:K348)-P348-Q348,1)/(Dommere!$C$12-2),(SUM(E348:K348)/Dommere!$C$12)))</f>
        <v>0</v>
      </c>
      <c r="M348" s="56">
        <f t="shared" si="57"/>
        <v>0</v>
      </c>
      <c r="N348" s="33" t="s">
        <v>57</v>
      </c>
      <c r="P348" s="19">
        <f t="shared" si="58"/>
        <v>0</v>
      </c>
      <c r="Q348" s="19">
        <f t="shared" si="59"/>
        <v>0</v>
      </c>
      <c r="R348" s="19">
        <f t="shared" si="60"/>
        <v>0</v>
      </c>
    </row>
    <row r="349" spans="1:18" x14ac:dyDescent="0.2">
      <c r="A349" s="20">
        <f>+Oversikt!A349</f>
        <v>2</v>
      </c>
      <c r="B349" s="16" t="str">
        <f>IF('1. Runde'!N349="","",Oversikt!B349)</f>
        <v>Sonja Amelia Jensen</v>
      </c>
      <c r="C349" s="16" t="str">
        <f>IF(Oversikt!E349="","",Oversikt!E349)</f>
        <v>Mudo</v>
      </c>
      <c r="D349" s="17" t="e">
        <f>IF(Oversikt!B349="","",VLOOKUP(Oversikt!#REF!,Mønster!$A$4:$B$21,2))</f>
        <v>#REF!</v>
      </c>
      <c r="L349" s="133">
        <f>IF(B349="",,IF(Dommere!$C$12&gt;4,ROUND(SUM(E349:K349)-P349-Q349,1)/(Dommere!$C$12-2),(SUM(E349:K349)/Dommere!$C$12)))</f>
        <v>0</v>
      </c>
      <c r="M349" s="56">
        <f t="shared" si="57"/>
        <v>0</v>
      </c>
      <c r="N349" s="33" t="s">
        <v>57</v>
      </c>
      <c r="P349" s="19">
        <f t="shared" si="58"/>
        <v>0</v>
      </c>
      <c r="Q349" s="19">
        <f t="shared" si="59"/>
        <v>0</v>
      </c>
      <c r="R349" s="19">
        <f t="shared" si="60"/>
        <v>0</v>
      </c>
    </row>
    <row r="350" spans="1:18" x14ac:dyDescent="0.2">
      <c r="A350" s="20">
        <f>+Oversikt!A350</f>
        <v>3</v>
      </c>
      <c r="B350" s="16" t="str">
        <f>IF('1. Runde'!N350="","",Oversikt!B350)</f>
        <v xml:space="preserve">Maren Fossum </v>
      </c>
      <c r="C350" s="16" t="str">
        <f>IF(Oversikt!E350="","",Oversikt!E350)</f>
        <v>Hwa Rang Team Drammen</v>
      </c>
      <c r="D350" s="17" t="e">
        <f>IF(Oversikt!B350="","",VLOOKUP(Oversikt!#REF!,Mønster!$A$4:$B$21,2))</f>
        <v>#REF!</v>
      </c>
      <c r="L350" s="133">
        <f>IF(B350="",,IF(Dommere!$C$12&gt;4,ROUND(SUM(E350:K350)-P350-Q350,1)/(Dommere!$C$12-2),(SUM(E350:K350)/Dommere!$C$12)))</f>
        <v>0</v>
      </c>
      <c r="M350" s="56">
        <f t="shared" si="57"/>
        <v>0</v>
      </c>
      <c r="N350" s="33" t="s">
        <v>57</v>
      </c>
      <c r="P350" s="19">
        <f t="shared" si="58"/>
        <v>0</v>
      </c>
      <c r="Q350" s="19">
        <f t="shared" si="59"/>
        <v>0</v>
      </c>
      <c r="R350" s="19">
        <f t="shared" si="60"/>
        <v>0</v>
      </c>
    </row>
    <row r="351" spans="1:18" x14ac:dyDescent="0.2">
      <c r="A351" s="20">
        <f>+Oversikt!A351</f>
        <v>4</v>
      </c>
      <c r="B351" s="16" t="str">
        <f>IF('1. Runde'!N351="","",Oversikt!B351)</f>
        <v xml:space="preserve">Kine Tellnes Solvang </v>
      </c>
      <c r="C351" s="16" t="str">
        <f>IF(Oversikt!E351="","",Oversikt!E351)</f>
        <v>Keum Gang Taekwondo - St.hanshaugen</v>
      </c>
      <c r="D351" s="17" t="e">
        <f>IF(Oversikt!B351="","",VLOOKUP(Oversikt!#REF!,Mønster!$A$4:$B$21,2))</f>
        <v>#REF!</v>
      </c>
      <c r="L351" s="133">
        <f>IF(B351="",,IF(Dommere!$C$12&gt;4,ROUND(SUM(E351:K351)-P351-Q351,1)/(Dommere!$C$12-2),(SUM(E351:K351)/Dommere!$C$12)))</f>
        <v>0</v>
      </c>
      <c r="M351" s="56">
        <f t="shared" si="57"/>
        <v>0</v>
      </c>
      <c r="N351" s="33" t="s">
        <v>57</v>
      </c>
      <c r="P351" s="19">
        <f t="shared" si="58"/>
        <v>0</v>
      </c>
      <c r="Q351" s="19">
        <f t="shared" si="59"/>
        <v>0</v>
      </c>
      <c r="R351" s="19">
        <f t="shared" si="60"/>
        <v>0</v>
      </c>
    </row>
    <row r="352" spans="1:18" x14ac:dyDescent="0.2">
      <c r="A352" s="20">
        <f>+Oversikt!A352</f>
        <v>5</v>
      </c>
      <c r="B352" s="16" t="str">
        <f>IF('1. Runde'!N352="","",Oversikt!B352)</f>
        <v xml:space="preserve">Robyn Grøndahl </v>
      </c>
      <c r="C352" s="16" t="str">
        <f>IF(Oversikt!E352="","",Oversikt!E352)</f>
        <v>Nittedal Taekwondo Klubb</v>
      </c>
      <c r="D352" s="17" t="e">
        <f>IF(Oversikt!B352="","",VLOOKUP(Oversikt!#REF!,Mønster!$A$4:$B$21,2))</f>
        <v>#REF!</v>
      </c>
      <c r="L352" s="133">
        <f>IF(B352="",,IF(Dommere!$C$12&gt;4,ROUND(SUM(E352:K352)-P352-Q352,1)/(Dommere!$C$12-2),(SUM(E352:K352)/Dommere!$C$12)))</f>
        <v>0</v>
      </c>
      <c r="M352" s="56">
        <f t="shared" si="57"/>
        <v>0</v>
      </c>
      <c r="N352" s="33" t="s">
        <v>57</v>
      </c>
      <c r="P352" s="19">
        <f t="shared" si="58"/>
        <v>0</v>
      </c>
      <c r="Q352" s="19">
        <f t="shared" si="59"/>
        <v>0</v>
      </c>
      <c r="R352" s="19">
        <f t="shared" si="60"/>
        <v>0</v>
      </c>
    </row>
    <row r="353" spans="1:18" x14ac:dyDescent="0.2">
      <c r="A353" s="20">
        <f>+Oversikt!A353</f>
        <v>6</v>
      </c>
      <c r="B353" s="16" t="str">
        <f>IF('1. Runde'!N353="","",Oversikt!B353)</f>
        <v/>
      </c>
      <c r="C353" s="16" t="str">
        <f>IF(Oversikt!E353="","",Oversikt!E353)</f>
        <v/>
      </c>
      <c r="D353" s="17" t="str">
        <f>IF(Oversikt!B353="","",VLOOKUP(Oversikt!#REF!,Mønster!$A$4:$B$21,2))</f>
        <v/>
      </c>
      <c r="L353" s="133">
        <f>IF(B353="",,IF(Dommere!$C$12&gt;4,ROUND(SUM(E353:K353)-P353-Q353,1)/(Dommere!$C$12-2),(SUM(E353:K353)/Dommere!$C$12)))</f>
        <v>0</v>
      </c>
      <c r="M353" s="56">
        <f t="shared" si="57"/>
        <v>0</v>
      </c>
      <c r="P353" s="19">
        <f t="shared" si="58"/>
        <v>0</v>
      </c>
      <c r="Q353" s="19">
        <f t="shared" si="59"/>
        <v>0</v>
      </c>
      <c r="R353" s="19">
        <f t="shared" si="60"/>
        <v>0</v>
      </c>
    </row>
    <row r="354" spans="1:18" x14ac:dyDescent="0.2">
      <c r="A354" s="20">
        <f>+Oversikt!A354</f>
        <v>7</v>
      </c>
      <c r="B354" s="16" t="str">
        <f>IF('1. Runde'!N354="","",Oversikt!B354)</f>
        <v/>
      </c>
      <c r="C354" s="16" t="str">
        <f>IF(Oversikt!E354="","",Oversikt!E354)</f>
        <v/>
      </c>
      <c r="D354" s="17" t="str">
        <f>IF(Oversikt!B354="","",VLOOKUP(Oversikt!#REF!,Mønster!$A$4:$B$21,2))</f>
        <v/>
      </c>
      <c r="L354" s="133">
        <f>IF(B354="",,IF(Dommere!$C$12&gt;4,ROUND(SUM(E354:K354)-P354-Q354,1)/(Dommere!$C$12-2),(SUM(E354:K354)/Dommere!$C$12)))</f>
        <v>0</v>
      </c>
      <c r="M354" s="56">
        <f t="shared" si="57"/>
        <v>0</v>
      </c>
      <c r="P354" s="19">
        <f t="shared" si="58"/>
        <v>0</v>
      </c>
      <c r="Q354" s="19">
        <f t="shared" si="59"/>
        <v>0</v>
      </c>
      <c r="R354" s="19">
        <f t="shared" si="60"/>
        <v>0</v>
      </c>
    </row>
    <row r="355" spans="1:18" x14ac:dyDescent="0.2">
      <c r="A355" s="20">
        <f>+Oversikt!A355</f>
        <v>8</v>
      </c>
      <c r="B355" s="16" t="str">
        <f>IF('1. Runde'!N355="","",Oversikt!B355)</f>
        <v/>
      </c>
      <c r="C355" s="16" t="str">
        <f>IF(Oversikt!E355="","",Oversikt!E355)</f>
        <v/>
      </c>
      <c r="D355" s="17" t="str">
        <f>IF(Oversikt!B355="","",VLOOKUP(Oversikt!#REF!,Mønster!$A$4:$B$21,2))</f>
        <v/>
      </c>
      <c r="L355" s="133">
        <f>IF(B355="",,IF(Dommere!$C$12&gt;4,ROUND(SUM(E355:K355)-P355-Q355,1)/(Dommere!$C$12-2),(SUM(E355:K355)/Dommere!$C$12)))</f>
        <v>0</v>
      </c>
      <c r="M355" s="56">
        <f t="shared" si="57"/>
        <v>0</v>
      </c>
      <c r="P355" s="19">
        <f t="shared" si="58"/>
        <v>0</v>
      </c>
      <c r="Q355" s="19">
        <f t="shared" si="59"/>
        <v>0</v>
      </c>
      <c r="R355" s="19">
        <f t="shared" si="60"/>
        <v>0</v>
      </c>
    </row>
    <row r="356" spans="1:18" x14ac:dyDescent="0.2">
      <c r="A356" s="20">
        <f>+Oversikt!A356</f>
        <v>9</v>
      </c>
      <c r="B356" s="16" t="str">
        <f>IF('1. Runde'!N356="","",Oversikt!B356)</f>
        <v/>
      </c>
      <c r="C356" s="16" t="str">
        <f>IF(Oversikt!E356="","",Oversikt!E356)</f>
        <v/>
      </c>
      <c r="D356" s="17" t="str">
        <f>IF(Oversikt!B356="","",VLOOKUP(Oversikt!#REF!,Mønster!$A$4:$B$21,2))</f>
        <v/>
      </c>
      <c r="L356" s="133">
        <f>IF(B356="",,IF(Dommere!$C$12&gt;4,ROUND(SUM(E356:K356)-P356-Q356,1)/(Dommere!$C$12-2),(SUM(E356:K356)/Dommere!$C$12)))</f>
        <v>0</v>
      </c>
      <c r="M356" s="56">
        <f t="shared" si="57"/>
        <v>0</v>
      </c>
      <c r="P356" s="19">
        <f t="shared" si="58"/>
        <v>0</v>
      </c>
      <c r="Q356" s="19">
        <f t="shared" si="59"/>
        <v>0</v>
      </c>
      <c r="R356" s="19">
        <f t="shared" si="60"/>
        <v>0</v>
      </c>
    </row>
    <row r="357" spans="1:18" x14ac:dyDescent="0.2">
      <c r="A357" s="20">
        <f>+Oversikt!A357</f>
        <v>10</v>
      </c>
      <c r="B357" s="16" t="str">
        <f>IF('1. Runde'!N357="","",Oversikt!B357)</f>
        <v/>
      </c>
      <c r="C357" s="16" t="str">
        <f>IF(Oversikt!E357="","",Oversikt!E357)</f>
        <v/>
      </c>
      <c r="D357" s="17" t="str">
        <f>IF(Oversikt!B357="","",VLOOKUP(Oversikt!#REF!,Mønster!$A$4:$B$21,2))</f>
        <v/>
      </c>
      <c r="L357" s="133">
        <f>IF(B357="",,IF(Dommere!$C$12&gt;4,ROUND(SUM(E357:K357)-P357-Q357,1)/(Dommere!$C$12-2),(SUM(E357:K357)/Dommere!$C$12)))</f>
        <v>0</v>
      </c>
      <c r="M357" s="56">
        <f t="shared" si="57"/>
        <v>0</v>
      </c>
      <c r="P357" s="19">
        <f t="shared" si="58"/>
        <v>0</v>
      </c>
      <c r="Q357" s="19">
        <f t="shared" si="59"/>
        <v>0</v>
      </c>
      <c r="R357" s="19">
        <f t="shared" si="60"/>
        <v>0</v>
      </c>
    </row>
    <row r="358" spans="1:18" x14ac:dyDescent="0.2">
      <c r="A358" s="20">
        <f>+Oversikt!A358</f>
        <v>11</v>
      </c>
      <c r="B358" s="16" t="str">
        <f>IF('1. Runde'!N358="","",Oversikt!B358)</f>
        <v/>
      </c>
      <c r="C358" s="16" t="str">
        <f>IF(Oversikt!E358="","",Oversikt!E358)</f>
        <v/>
      </c>
      <c r="D358" s="17" t="str">
        <f>IF(Oversikt!B358="","",VLOOKUP(Oversikt!#REF!,Mønster!$A$4:$B$21,2))</f>
        <v/>
      </c>
      <c r="L358" s="133">
        <f>IF(B358="",,IF(Dommere!$C$12&gt;4,ROUND(SUM(E358:K358)-P358-Q358,1)/(Dommere!$C$12-2),(SUM(E358:K358)/Dommere!$C$12)))</f>
        <v>0</v>
      </c>
      <c r="M358" s="56">
        <f t="shared" si="57"/>
        <v>0</v>
      </c>
      <c r="P358" s="19">
        <f t="shared" si="58"/>
        <v>0</v>
      </c>
      <c r="Q358" s="19">
        <f t="shared" si="59"/>
        <v>0</v>
      </c>
      <c r="R358" s="19">
        <f t="shared" si="60"/>
        <v>0</v>
      </c>
    </row>
    <row r="359" spans="1:18" x14ac:dyDescent="0.2">
      <c r="A359" s="20">
        <f>+Oversikt!A359</f>
        <v>12</v>
      </c>
      <c r="B359" s="16" t="str">
        <f>IF('1. Runde'!N359="","",Oversikt!B359)</f>
        <v/>
      </c>
      <c r="C359" s="16" t="str">
        <f>IF(Oversikt!E359="","",Oversikt!E359)</f>
        <v/>
      </c>
      <c r="D359" s="17" t="str">
        <f>IF(Oversikt!B359="","",VLOOKUP(Oversikt!#REF!,Mønster!$A$4:$B$21,2))</f>
        <v/>
      </c>
      <c r="L359" s="133">
        <f>IF(B359="",,IF(Dommere!$C$12&gt;4,ROUND(SUM(E359:K359)-P359-Q359,1)/(Dommere!$C$12-2),(SUM(E359:K359)/Dommere!$C$12)))</f>
        <v>0</v>
      </c>
      <c r="M359" s="56">
        <f t="shared" si="57"/>
        <v>0</v>
      </c>
      <c r="P359" s="19">
        <f t="shared" si="58"/>
        <v>0</v>
      </c>
      <c r="Q359" s="19">
        <f t="shared" si="59"/>
        <v>0</v>
      </c>
      <c r="R359" s="19">
        <f t="shared" si="60"/>
        <v>0</v>
      </c>
    </row>
    <row r="360" spans="1:18" x14ac:dyDescent="0.2">
      <c r="A360" s="20">
        <f>+Oversikt!A360</f>
        <v>13</v>
      </c>
      <c r="B360" s="16" t="str">
        <f>IF('1. Runde'!N360="","",Oversikt!B360)</f>
        <v/>
      </c>
      <c r="C360" s="16" t="str">
        <f>IF(Oversikt!E360="","",Oversikt!E360)</f>
        <v/>
      </c>
      <c r="D360" s="17" t="str">
        <f>IF(Oversikt!B360="","",VLOOKUP(Oversikt!#REF!,Mønster!$A$4:$B$21,2))</f>
        <v/>
      </c>
      <c r="L360" s="133">
        <f>IF(B360="",,IF(Dommere!$C$12&gt;4,ROUND(SUM(E360:K360)-P360-Q360,1)/(Dommere!$C$12-2),(SUM(E360:K360)/Dommere!$C$12)))</f>
        <v>0</v>
      </c>
      <c r="M360" s="56">
        <f t="shared" si="57"/>
        <v>0</v>
      </c>
      <c r="P360" s="19">
        <f t="shared" si="58"/>
        <v>0</v>
      </c>
      <c r="Q360" s="19">
        <f t="shared" si="59"/>
        <v>0</v>
      </c>
      <c r="R360" s="19">
        <f t="shared" si="60"/>
        <v>0</v>
      </c>
    </row>
    <row r="361" spans="1:18" x14ac:dyDescent="0.2">
      <c r="A361" s="20">
        <f>+Oversikt!A361</f>
        <v>14</v>
      </c>
      <c r="B361" s="16" t="str">
        <f>IF('1. Runde'!N361="","",Oversikt!B361)</f>
        <v/>
      </c>
      <c r="C361" s="16" t="str">
        <f>IF(Oversikt!E361="","",Oversikt!E361)</f>
        <v/>
      </c>
      <c r="D361" s="17" t="str">
        <f>IF(Oversikt!B361="","",VLOOKUP(Oversikt!#REF!,Mønster!$A$4:$B$21,2))</f>
        <v/>
      </c>
      <c r="L361" s="133">
        <f>IF(B361="",,IF(Dommere!$C$12&gt;4,ROUND(SUM(E361:K361)-P361-Q361,1)/(Dommere!$C$12-2),(SUM(E361:K361)/Dommere!$C$12)))</f>
        <v>0</v>
      </c>
      <c r="M361" s="56">
        <f t="shared" si="57"/>
        <v>0</v>
      </c>
      <c r="P361" s="19">
        <f t="shared" si="58"/>
        <v>0</v>
      </c>
      <c r="Q361" s="19">
        <f t="shared" si="59"/>
        <v>0</v>
      </c>
      <c r="R361" s="19">
        <f t="shared" si="60"/>
        <v>0</v>
      </c>
    </row>
    <row r="362" spans="1:18" x14ac:dyDescent="0.2">
      <c r="A362" s="20">
        <f>+Oversikt!A362</f>
        <v>15</v>
      </c>
      <c r="B362" s="16" t="str">
        <f>IF('1. Runde'!N362="","",Oversikt!B362)</f>
        <v/>
      </c>
      <c r="C362" s="16" t="str">
        <f>IF(Oversikt!E362="","",Oversikt!E362)</f>
        <v/>
      </c>
      <c r="D362" s="17" t="str">
        <f>IF(Oversikt!B362="","",VLOOKUP(Oversikt!#REF!,Mønster!$A$4:$B$21,2))</f>
        <v/>
      </c>
      <c r="L362" s="133">
        <f>IF(B362="",,IF(Dommere!$C$12&gt;4,ROUND(SUM(E362:K362)-P362-Q362,1)/(Dommere!$C$12-2),(SUM(E362:K362)/Dommere!$C$12)))</f>
        <v>0</v>
      </c>
      <c r="M362" s="56">
        <f t="shared" si="57"/>
        <v>0</v>
      </c>
      <c r="P362" s="19">
        <f t="shared" si="58"/>
        <v>0</v>
      </c>
      <c r="Q362" s="19">
        <f t="shared" si="59"/>
        <v>0</v>
      </c>
      <c r="R362" s="19">
        <f t="shared" si="60"/>
        <v>0</v>
      </c>
    </row>
    <row r="363" spans="1:18" x14ac:dyDescent="0.2">
      <c r="A363" s="20">
        <f>+Oversikt!A363</f>
        <v>16</v>
      </c>
      <c r="B363" s="16" t="str">
        <f>IF('1. Runde'!N363="","",Oversikt!B363)</f>
        <v/>
      </c>
      <c r="C363" s="16" t="str">
        <f>IF(Oversikt!E363="","",Oversikt!E363)</f>
        <v/>
      </c>
      <c r="D363" s="17" t="str">
        <f>IF(Oversikt!B363="","",VLOOKUP(Oversikt!#REF!,Mønster!$A$4:$B$21,2))</f>
        <v/>
      </c>
      <c r="L363" s="133">
        <f>IF(B363="",,IF(Dommere!$C$12&gt;4,ROUND(SUM(E363:K363)-P363-Q363,1)/(Dommere!$C$12-2),(SUM(E363:K363)/Dommere!$C$12)))</f>
        <v>0</v>
      </c>
      <c r="M363" s="56">
        <f t="shared" si="57"/>
        <v>0</v>
      </c>
      <c r="P363" s="19">
        <f t="shared" si="58"/>
        <v>0</v>
      </c>
      <c r="Q363" s="19">
        <f t="shared" si="59"/>
        <v>0</v>
      </c>
      <c r="R363" s="19">
        <f t="shared" si="60"/>
        <v>0</v>
      </c>
    </row>
    <row r="364" spans="1:18" x14ac:dyDescent="0.2">
      <c r="A364" s="20">
        <f>+Oversikt!A364</f>
        <v>17</v>
      </c>
      <c r="B364" s="16" t="str">
        <f>IF('1. Runde'!N364="","",Oversikt!B364)</f>
        <v/>
      </c>
      <c r="C364" s="16" t="str">
        <f>IF(Oversikt!E364="","",Oversikt!E364)</f>
        <v/>
      </c>
      <c r="D364" s="17" t="str">
        <f>IF(Oversikt!B364="","",VLOOKUP(Oversikt!#REF!,Mønster!$A$4:$B$21,2))</f>
        <v/>
      </c>
      <c r="L364" s="133">
        <f>IF(B364="",,IF(Dommere!$C$12&gt;4,ROUND(SUM(E364:K364)-P364-Q364,1)/(Dommere!$C$12-2),(SUM(E364:K364)/Dommere!$C$12)))</f>
        <v>0</v>
      </c>
      <c r="M364" s="56">
        <f t="shared" si="57"/>
        <v>0</v>
      </c>
      <c r="P364" s="19">
        <f t="shared" si="58"/>
        <v>0</v>
      </c>
      <c r="Q364" s="19">
        <f t="shared" si="59"/>
        <v>0</v>
      </c>
      <c r="R364" s="19">
        <f t="shared" si="60"/>
        <v>0</v>
      </c>
    </row>
    <row r="365" spans="1:18" x14ac:dyDescent="0.2">
      <c r="A365" s="20">
        <f>+Oversikt!A365</f>
        <v>18</v>
      </c>
      <c r="B365" s="16" t="str">
        <f>IF('1. Runde'!N365="","",Oversikt!B365)</f>
        <v/>
      </c>
      <c r="C365" s="16" t="str">
        <f>IF(Oversikt!E365="","",Oversikt!E365)</f>
        <v/>
      </c>
      <c r="D365" s="17" t="str">
        <f>IF(Oversikt!B365="","",VLOOKUP(Oversikt!#REF!,Mønster!$A$4:$B$21,2))</f>
        <v/>
      </c>
      <c r="L365" s="133">
        <f>IF(B365="",,IF(Dommere!$C$12&gt;4,ROUND(SUM(E365:K365)-P365-Q365,1)/(Dommere!$C$12-2),(SUM(E365:K365)/Dommere!$C$12)))</f>
        <v>0</v>
      </c>
      <c r="M365" s="56">
        <f t="shared" si="57"/>
        <v>0</v>
      </c>
      <c r="P365" s="19">
        <f t="shared" si="58"/>
        <v>0</v>
      </c>
      <c r="Q365" s="19">
        <f t="shared" si="59"/>
        <v>0</v>
      </c>
      <c r="R365" s="19">
        <f t="shared" si="60"/>
        <v>0</v>
      </c>
    </row>
    <row r="366" spans="1:18" x14ac:dyDescent="0.2">
      <c r="A366" s="20">
        <f>+Oversikt!A366</f>
        <v>19</v>
      </c>
      <c r="B366" s="16" t="str">
        <f>IF('1. Runde'!N366="","",Oversikt!B366)</f>
        <v/>
      </c>
      <c r="C366" s="16" t="str">
        <f>IF(Oversikt!E366="","",Oversikt!E366)</f>
        <v/>
      </c>
      <c r="D366" s="17" t="str">
        <f>IF(Oversikt!B366="","",VLOOKUP(Oversikt!#REF!,Mønster!$A$4:$B$21,2))</f>
        <v/>
      </c>
      <c r="L366" s="133">
        <f>IF(B366="",,IF(Dommere!$C$12&gt;4,ROUND(SUM(E366:K366)-P366-Q366,1)/(Dommere!$C$12-2),(SUM(E366:K366)/Dommere!$C$12)))</f>
        <v>0</v>
      </c>
      <c r="M366" s="56">
        <f t="shared" si="57"/>
        <v>0</v>
      </c>
      <c r="P366" s="19">
        <f t="shared" si="58"/>
        <v>0</v>
      </c>
      <c r="Q366" s="19">
        <f t="shared" si="59"/>
        <v>0</v>
      </c>
      <c r="R366" s="19">
        <f t="shared" si="60"/>
        <v>0</v>
      </c>
    </row>
    <row r="367" spans="1:18" x14ac:dyDescent="0.2">
      <c r="A367" s="20">
        <f>+Oversikt!A367</f>
        <v>20</v>
      </c>
      <c r="B367" s="16" t="str">
        <f>IF('1. Runde'!N367="","",Oversikt!B367)</f>
        <v/>
      </c>
      <c r="C367" s="16" t="str">
        <f>IF(Oversikt!E367="","",Oversikt!E367)</f>
        <v/>
      </c>
      <c r="D367" s="17" t="str">
        <f>IF(Oversikt!B367="","",VLOOKUP(Oversikt!#REF!,Mønster!$A$4:$B$21,2))</f>
        <v/>
      </c>
      <c r="L367" s="133">
        <f>IF(B367="",,IF(Dommere!$C$12&gt;4,ROUND(SUM(E367:K367)-P367-Q367,1)/(Dommere!$C$12-2),(SUM(E367:K367)/Dommere!$C$12)))</f>
        <v>0</v>
      </c>
      <c r="M367" s="56">
        <f t="shared" si="57"/>
        <v>0</v>
      </c>
      <c r="P367" s="19">
        <f t="shared" si="58"/>
        <v>0</v>
      </c>
      <c r="Q367" s="19">
        <f t="shared" si="59"/>
        <v>0</v>
      </c>
      <c r="R367" s="19">
        <f t="shared" si="60"/>
        <v>0</v>
      </c>
    </row>
    <row r="368" spans="1:18" x14ac:dyDescent="0.2">
      <c r="A368" s="20">
        <f>+Oversikt!A368</f>
        <v>21</v>
      </c>
      <c r="B368" s="16" t="str">
        <f>IF('1. Runde'!N368="","",Oversikt!B368)</f>
        <v/>
      </c>
      <c r="C368" s="16" t="str">
        <f>IF(Oversikt!E368="","",Oversikt!E368)</f>
        <v/>
      </c>
      <c r="D368" s="17" t="str">
        <f>IF(Oversikt!B368="","",VLOOKUP(Oversikt!#REF!,Mønster!$A$4:$B$21,2))</f>
        <v/>
      </c>
      <c r="L368" s="133">
        <f>IF(B368="",,IF(Dommere!$C$12&gt;4,ROUND(SUM(E368:K368)-P368-Q368,1)/(Dommere!$C$12-2),(SUM(E368:K368)/Dommere!$C$12)))</f>
        <v>0</v>
      </c>
      <c r="M368" s="56">
        <f t="shared" si="57"/>
        <v>0</v>
      </c>
      <c r="P368" s="19">
        <f t="shared" si="58"/>
        <v>0</v>
      </c>
      <c r="Q368" s="19">
        <f t="shared" si="59"/>
        <v>0</v>
      </c>
      <c r="R368" s="19">
        <f t="shared" si="60"/>
        <v>0</v>
      </c>
    </row>
    <row r="369" spans="1:18" x14ac:dyDescent="0.2">
      <c r="A369" s="20">
        <f>+Oversikt!A369</f>
        <v>22</v>
      </c>
      <c r="B369" s="16" t="str">
        <f>IF('1. Runde'!N369="","",Oversikt!B369)</f>
        <v/>
      </c>
      <c r="C369" s="16" t="str">
        <f>IF(Oversikt!E369="","",Oversikt!E369)</f>
        <v/>
      </c>
      <c r="D369" s="17" t="str">
        <f>IF(Oversikt!B369="","",VLOOKUP(Oversikt!#REF!,Mønster!$A$4:$B$21,2))</f>
        <v/>
      </c>
      <c r="L369" s="133">
        <f>IF(B369="",,IF(Dommere!$C$12&gt;4,ROUND(SUM(E369:K369)-P369-Q369,1)/(Dommere!$C$12-2),(SUM(E369:K369)/Dommere!$C$12)))</f>
        <v>0</v>
      </c>
      <c r="M369" s="56">
        <f t="shared" si="57"/>
        <v>0</v>
      </c>
      <c r="P369" s="19">
        <f t="shared" si="58"/>
        <v>0</v>
      </c>
      <c r="Q369" s="19">
        <f t="shared" si="59"/>
        <v>0</v>
      </c>
      <c r="R369" s="19">
        <f t="shared" si="60"/>
        <v>0</v>
      </c>
    </row>
    <row r="370" spans="1:18" x14ac:dyDescent="0.2">
      <c r="A370" s="20">
        <f>+Oversikt!A370</f>
        <v>23</v>
      </c>
      <c r="B370" s="16" t="str">
        <f>IF('1. Runde'!N370="","",Oversikt!B370)</f>
        <v/>
      </c>
      <c r="C370" s="16" t="str">
        <f>IF(Oversikt!E370="","",Oversikt!E370)</f>
        <v/>
      </c>
      <c r="D370" s="17" t="str">
        <f>IF(Oversikt!B370="","",VLOOKUP(Oversikt!#REF!,Mønster!$A$4:$B$21,2))</f>
        <v/>
      </c>
      <c r="L370" s="133">
        <f>IF(B370="",,IF(Dommere!$C$12&gt;4,ROUND(SUM(E370:K370)-P370-Q370,1)/(Dommere!$C$12-2),(SUM(E370:K370)/Dommere!$C$12)))</f>
        <v>0</v>
      </c>
      <c r="M370" s="56">
        <f t="shared" si="57"/>
        <v>0</v>
      </c>
      <c r="P370" s="19">
        <f t="shared" si="58"/>
        <v>0</v>
      </c>
      <c r="Q370" s="19">
        <f t="shared" si="59"/>
        <v>0</v>
      </c>
      <c r="R370" s="19">
        <f t="shared" si="60"/>
        <v>0</v>
      </c>
    </row>
    <row r="371" spans="1:18" x14ac:dyDescent="0.2">
      <c r="A371" s="20">
        <f>+Oversikt!A371</f>
        <v>24</v>
      </c>
      <c r="B371" s="16" t="str">
        <f>IF('1. Runde'!N371="","",Oversikt!B371)</f>
        <v/>
      </c>
      <c r="C371" s="16" t="str">
        <f>IF(Oversikt!E371="","",Oversikt!E371)</f>
        <v/>
      </c>
      <c r="D371" s="17" t="str">
        <f>IF(Oversikt!B371="","",VLOOKUP(Oversikt!#REF!,Mønster!$A$4:$B$21,2))</f>
        <v/>
      </c>
      <c r="L371" s="133">
        <f>IF(B371="",,IF(Dommere!$C$12&gt;4,ROUND(SUM(E371:K371)-P371-Q371,1)/(Dommere!$C$12-2),(SUM(E371:K371)/Dommere!$C$12)))</f>
        <v>0</v>
      </c>
      <c r="M371" s="56">
        <f t="shared" si="57"/>
        <v>0</v>
      </c>
      <c r="P371" s="19">
        <f t="shared" si="58"/>
        <v>0</v>
      </c>
      <c r="Q371" s="19">
        <f t="shared" si="59"/>
        <v>0</v>
      </c>
      <c r="R371" s="19">
        <f t="shared" si="60"/>
        <v>0</v>
      </c>
    </row>
    <row r="372" spans="1:18" x14ac:dyDescent="0.2">
      <c r="A372" s="20">
        <f>+Oversikt!A372</f>
        <v>25</v>
      </c>
      <c r="B372" s="16" t="str">
        <f>IF('1. Runde'!N372="","",Oversikt!B372)</f>
        <v/>
      </c>
      <c r="C372" s="16" t="str">
        <f>IF(Oversikt!E372="","",Oversikt!E372)</f>
        <v/>
      </c>
      <c r="D372" s="17" t="str">
        <f>IF(Oversikt!B372="","",VLOOKUP(Oversikt!#REF!,Mønster!$A$4:$B$21,2))</f>
        <v/>
      </c>
      <c r="L372" s="133">
        <f>IF(B372="",,IF(Dommere!$C$12&gt;4,ROUND(SUM(E372:K372)-P372-Q372,1)/(Dommere!$C$12-2),(SUM(E372:K372)/Dommere!$C$12)))</f>
        <v>0</v>
      </c>
      <c r="M372" s="56">
        <f t="shared" si="57"/>
        <v>0</v>
      </c>
      <c r="P372" s="19">
        <f t="shared" si="58"/>
        <v>0</v>
      </c>
      <c r="Q372" s="19">
        <f t="shared" si="59"/>
        <v>0</v>
      </c>
      <c r="R372" s="19">
        <f t="shared" si="60"/>
        <v>0</v>
      </c>
    </row>
    <row r="373" spans="1:18" x14ac:dyDescent="0.2">
      <c r="A373" s="20">
        <f>+Oversikt!A373</f>
        <v>0</v>
      </c>
      <c r="B373" s="16" t="str">
        <f>IF('1. Runde'!N373="","",Oversikt!B373)</f>
        <v/>
      </c>
      <c r="C373" s="16" t="str">
        <f>IF(Oversikt!E373="","",Oversikt!E373)</f>
        <v/>
      </c>
      <c r="D373" s="17" t="str">
        <f>IF(Oversikt!B373="","",VLOOKUP(Oversikt!#REF!,Mønster!$A$4:$B$21,2))</f>
        <v/>
      </c>
      <c r="L373" s="133">
        <f>IF(B373="",,IF(Dommere!$C$12&gt;4,ROUND(SUM(E373:K373)-P373-Q373,1)/(Dommere!$C$12-2),(SUM(E373:K373)/Dommere!$C$12)))</f>
        <v>0</v>
      </c>
      <c r="M373" s="56">
        <f t="shared" si="57"/>
        <v>0</v>
      </c>
      <c r="P373" s="19">
        <f t="shared" si="58"/>
        <v>0</v>
      </c>
      <c r="Q373" s="19">
        <f t="shared" si="59"/>
        <v>0</v>
      </c>
      <c r="R373" s="19">
        <f t="shared" si="60"/>
        <v>0</v>
      </c>
    </row>
    <row r="374" spans="1:18" x14ac:dyDescent="0.2">
      <c r="A374" s="20">
        <f>+Oversikt!A374</f>
        <v>0</v>
      </c>
      <c r="B374" s="16" t="str">
        <f>IF('1. Runde'!N374="","",Oversikt!B374)</f>
        <v/>
      </c>
      <c r="C374" s="16" t="str">
        <f>IF(Oversikt!E374="","",Oversikt!E374)</f>
        <v/>
      </c>
      <c r="D374" s="17" t="str">
        <f>IF(Oversikt!B374="","",VLOOKUP(Oversikt!#REF!,Mønster!$A$4:$B$21,2))</f>
        <v/>
      </c>
      <c r="L374" s="133">
        <f>IF(B374="",,IF(Dommere!$C$12&gt;4,ROUND(SUM(E374:K374)-P374-Q374,1)/(Dommere!$C$12-2),(SUM(E374:K374)/Dommere!$C$12)))</f>
        <v>0</v>
      </c>
      <c r="M374" s="56">
        <f t="shared" si="57"/>
        <v>0</v>
      </c>
      <c r="P374" s="19">
        <f t="shared" si="58"/>
        <v>0</v>
      </c>
      <c r="Q374" s="19">
        <f t="shared" si="59"/>
        <v>0</v>
      </c>
      <c r="R374" s="19">
        <f t="shared" si="60"/>
        <v>0</v>
      </c>
    </row>
    <row r="375" spans="1:18" x14ac:dyDescent="0.2">
      <c r="A375" s="20" t="str">
        <f>+Oversikt!A375</f>
        <v>Klasse Synkron</v>
      </c>
      <c r="B375" s="16" t="str">
        <f>IF('1. Runde'!N375="","",Oversikt!B375)</f>
        <v/>
      </c>
      <c r="C375" s="16" t="str">
        <f>IF(Oversikt!E375="","",Oversikt!E375)</f>
        <v/>
      </c>
      <c r="D375" s="17" t="str">
        <f>IF(Oversikt!B375="","",VLOOKUP(Oversikt!#REF!,Mønster!$A$4:$B$21,2))</f>
        <v/>
      </c>
      <c r="L375" s="133">
        <f>IF(B375="",,IF(Dommere!$C$12&gt;4,ROUND(SUM(E375:K375)-P375-Q375,1)/(Dommere!$C$12-2),(SUM(E375:K375)/Dommere!$C$12)))</f>
        <v>0</v>
      </c>
      <c r="M375" s="56">
        <f t="shared" si="57"/>
        <v>0</v>
      </c>
      <c r="P375" s="19">
        <f t="shared" si="58"/>
        <v>0</v>
      </c>
      <c r="Q375" s="19">
        <f t="shared" si="59"/>
        <v>0</v>
      </c>
      <c r="R375" s="19">
        <f t="shared" si="60"/>
        <v>0</v>
      </c>
    </row>
    <row r="376" spans="1:18" x14ac:dyDescent="0.2">
      <c r="A376" s="20">
        <f>+Oversikt!A376</f>
        <v>1</v>
      </c>
      <c r="B376" s="16" t="str">
        <f>IF('1. Runde'!N376="","",Oversikt!B376)</f>
        <v xml:space="preserve">Nader, Rikter-Svendsen og Standal </v>
      </c>
      <c r="C376" s="16" t="str">
        <f>IF(Oversikt!E376="","",Oversikt!E376)</f>
        <v>Keum Gang Taekwondo - St.hanshaugen</v>
      </c>
      <c r="D376" s="17" t="e">
        <f>IF(Oversikt!B376="","",VLOOKUP(Oversikt!#REF!,Mønster!$A$4:$B$21,2))</f>
        <v>#REF!</v>
      </c>
      <c r="L376" s="133">
        <f>IF(B376="",,IF(Dommere!$C$12&gt;4,ROUND(SUM(E376:K376)-P376-Q376,1)/(Dommere!$C$12-2),(SUM(E376:K376)/Dommere!$C$12)))</f>
        <v>0</v>
      </c>
      <c r="M376" s="56">
        <f t="shared" si="57"/>
        <v>0</v>
      </c>
      <c r="N376" s="33" t="s">
        <v>57</v>
      </c>
      <c r="P376" s="19">
        <f t="shared" si="58"/>
        <v>0</v>
      </c>
      <c r="Q376" s="19">
        <f t="shared" si="59"/>
        <v>0</v>
      </c>
      <c r="R376" s="19">
        <f t="shared" si="60"/>
        <v>0</v>
      </c>
    </row>
    <row r="377" spans="1:18" x14ac:dyDescent="0.2">
      <c r="A377" s="20">
        <f>+Oversikt!A377</f>
        <v>2</v>
      </c>
      <c r="B377" s="16" t="str">
        <f>IF('1. Runde'!N377="","",Oversikt!B377)</f>
        <v xml:space="preserve">Eriksen, Fossum, Finsrud </v>
      </c>
      <c r="C377" s="16" t="str">
        <f>IF(Oversikt!E377="","",Oversikt!E377)</f>
        <v>Hwa Rang Team Drammen</v>
      </c>
      <c r="D377" s="17" t="e">
        <f>IF(Oversikt!B377="","",VLOOKUP(Oversikt!#REF!,Mønster!$A$4:$B$21,2))</f>
        <v>#REF!</v>
      </c>
      <c r="L377" s="133">
        <f>IF(B377="",,IF(Dommere!$C$12&gt;4,ROUND(SUM(E377:K377)-P377-Q377,1)/(Dommere!$C$12-2),(SUM(E377:K377)/Dommere!$C$12)))</f>
        <v>0</v>
      </c>
      <c r="M377" s="56">
        <f t="shared" si="57"/>
        <v>0</v>
      </c>
      <c r="N377" s="33" t="s">
        <v>57</v>
      </c>
      <c r="P377" s="19">
        <f t="shared" si="58"/>
        <v>0</v>
      </c>
      <c r="Q377" s="19">
        <f t="shared" si="59"/>
        <v>0</v>
      </c>
      <c r="R377" s="19">
        <f t="shared" si="60"/>
        <v>0</v>
      </c>
    </row>
    <row r="378" spans="1:18" x14ac:dyDescent="0.2">
      <c r="A378" s="20">
        <f>+Oversikt!A378</f>
        <v>3</v>
      </c>
      <c r="B378" s="16" t="str">
        <f>IF('1. Runde'!N378="","",Oversikt!B378)</f>
        <v/>
      </c>
      <c r="C378" s="16" t="str">
        <f>IF(Oversikt!E378="","",Oversikt!E378)</f>
        <v/>
      </c>
      <c r="D378" s="17" t="str">
        <f>IF(Oversikt!B378="","",VLOOKUP(Oversikt!#REF!,Mønster!$A$4:$B$21,2))</f>
        <v/>
      </c>
      <c r="L378" s="133">
        <f>IF(B378="",,IF(Dommere!$C$12&gt;4,ROUND(SUM(E378:K378)-P378-Q378,1)/(Dommere!$C$12-2),(SUM(E378:K378)/Dommere!$C$12)))</f>
        <v>0</v>
      </c>
      <c r="M378" s="56">
        <f t="shared" si="57"/>
        <v>0</v>
      </c>
      <c r="P378" s="19">
        <f t="shared" si="58"/>
        <v>0</v>
      </c>
      <c r="Q378" s="19">
        <f t="shared" si="59"/>
        <v>0</v>
      </c>
      <c r="R378" s="19">
        <f t="shared" si="60"/>
        <v>0</v>
      </c>
    </row>
    <row r="379" spans="1:18" x14ac:dyDescent="0.2">
      <c r="A379" s="20">
        <f>+Oversikt!A379</f>
        <v>4</v>
      </c>
      <c r="B379" s="16" t="str">
        <f>IF('1. Runde'!N379="","",Oversikt!B379)</f>
        <v/>
      </c>
      <c r="C379" s="16" t="str">
        <f>IF(Oversikt!E379="","",Oversikt!E379)</f>
        <v/>
      </c>
      <c r="D379" s="17" t="str">
        <f>IF(Oversikt!B379="","",VLOOKUP(Oversikt!#REF!,Mønster!$A$4:$B$21,2))</f>
        <v/>
      </c>
      <c r="L379" s="133">
        <f>IF(B379="",,IF(Dommere!$C$12&gt;4,ROUND(SUM(E379:K379)-P379-Q379,1)/(Dommere!$C$12-2),(SUM(E379:K379)/Dommere!$C$12)))</f>
        <v>0</v>
      </c>
      <c r="M379" s="56">
        <f t="shared" ref="M379:M442" si="61">IF(L379=0,,RANK(L379,L$290:L$314,0))</f>
        <v>0</v>
      </c>
      <c r="P379" s="19">
        <f t="shared" ref="P379:P442" si="62">MAX(E379:K379)</f>
        <v>0</v>
      </c>
      <c r="Q379" s="19">
        <f t="shared" ref="Q379:Q442" si="63">MIN(E379:K379)</f>
        <v>0</v>
      </c>
      <c r="R379" s="19">
        <f t="shared" ref="R379:R442" si="64">SUM(E379:K379)</f>
        <v>0</v>
      </c>
    </row>
    <row r="380" spans="1:18" x14ac:dyDescent="0.2">
      <c r="A380" s="20">
        <f>+Oversikt!A380</f>
        <v>5</v>
      </c>
      <c r="B380" s="16" t="str">
        <f>IF('1. Runde'!N380="","",Oversikt!B380)</f>
        <v/>
      </c>
      <c r="C380" s="16" t="str">
        <f>IF(Oversikt!E380="","",Oversikt!E380)</f>
        <v/>
      </c>
      <c r="D380" s="17" t="str">
        <f>IF(Oversikt!B380="","",VLOOKUP(Oversikt!#REF!,Mønster!$A$4:$B$21,2))</f>
        <v/>
      </c>
      <c r="L380" s="133">
        <f>IF(B380="",,IF(Dommere!$C$12&gt;4,ROUND(SUM(E380:K380)-P380-Q380,1)/(Dommere!$C$12-2),(SUM(E380:K380)/Dommere!$C$12)))</f>
        <v>0</v>
      </c>
      <c r="M380" s="56">
        <f t="shared" si="61"/>
        <v>0</v>
      </c>
      <c r="P380" s="19">
        <f t="shared" si="62"/>
        <v>0</v>
      </c>
      <c r="Q380" s="19">
        <f t="shared" si="63"/>
        <v>0</v>
      </c>
      <c r="R380" s="19">
        <f t="shared" si="64"/>
        <v>0</v>
      </c>
    </row>
    <row r="381" spans="1:18" x14ac:dyDescent="0.2">
      <c r="A381" s="20">
        <f>+Oversikt!A381</f>
        <v>6</v>
      </c>
      <c r="B381" s="16" t="str">
        <f>IF('1. Runde'!N381="","",Oversikt!B381)</f>
        <v/>
      </c>
      <c r="C381" s="16" t="str">
        <f>IF(Oversikt!E381="","",Oversikt!E381)</f>
        <v/>
      </c>
      <c r="D381" s="17" t="str">
        <f>IF(Oversikt!B381="","",VLOOKUP(Oversikt!#REF!,Mønster!$A$4:$B$21,2))</f>
        <v/>
      </c>
      <c r="L381" s="133">
        <f>IF(B381="",,IF(Dommere!$C$12&gt;4,ROUND(SUM(E381:K381)-P381-Q381,1)/(Dommere!$C$12-2),(SUM(E381:K381)/Dommere!$C$12)))</f>
        <v>0</v>
      </c>
      <c r="M381" s="56">
        <f t="shared" si="61"/>
        <v>0</v>
      </c>
      <c r="P381" s="19">
        <f t="shared" si="62"/>
        <v>0</v>
      </c>
      <c r="Q381" s="19">
        <f t="shared" si="63"/>
        <v>0</v>
      </c>
      <c r="R381" s="19">
        <f t="shared" si="64"/>
        <v>0</v>
      </c>
    </row>
    <row r="382" spans="1:18" x14ac:dyDescent="0.2">
      <c r="A382" s="20">
        <f>+Oversikt!A382</f>
        <v>0</v>
      </c>
      <c r="B382" s="16" t="str">
        <f>IF('1. Runde'!N382="","",Oversikt!B382)</f>
        <v/>
      </c>
      <c r="C382" s="16" t="str">
        <f>IF(Oversikt!E382="","",Oversikt!E382)</f>
        <v/>
      </c>
      <c r="D382" s="17" t="str">
        <f>IF(Oversikt!B382="","",VLOOKUP(Oversikt!#REF!,Mønster!$A$4:$B$21,2))</f>
        <v/>
      </c>
      <c r="L382" s="133">
        <f>IF(B382="",,IF(Dommere!$C$12&gt;4,ROUND(SUM(E382:K382)-P382-Q382,1)/(Dommere!$C$12-2),(SUM(E382:K382)/Dommere!$C$12)))</f>
        <v>0</v>
      </c>
      <c r="M382" s="56">
        <f t="shared" si="61"/>
        <v>0</v>
      </c>
      <c r="P382" s="19">
        <f t="shared" si="62"/>
        <v>0</v>
      </c>
      <c r="Q382" s="19">
        <f t="shared" si="63"/>
        <v>0</v>
      </c>
      <c r="R382" s="19">
        <f t="shared" si="64"/>
        <v>0</v>
      </c>
    </row>
    <row r="383" spans="1:18" x14ac:dyDescent="0.2">
      <c r="A383" s="20">
        <f>+Oversikt!A383</f>
        <v>0</v>
      </c>
      <c r="B383" s="16" t="str">
        <f>IF('1. Runde'!N383="","",Oversikt!B383)</f>
        <v/>
      </c>
      <c r="C383" s="16" t="str">
        <f>IF(Oversikt!E383="","",Oversikt!E383)</f>
        <v/>
      </c>
      <c r="D383" s="17" t="str">
        <f>IF(Oversikt!B383="","",VLOOKUP(Oversikt!#REF!,Mønster!$A$4:$B$21,2))</f>
        <v/>
      </c>
      <c r="L383" s="133">
        <f>IF(B383="",,IF(Dommere!$C$12&gt;4,ROUND(SUM(E383:K383)-P383-Q383,1)/(Dommere!$C$12-2),(SUM(E383:K383)/Dommere!$C$12)))</f>
        <v>0</v>
      </c>
      <c r="M383" s="56">
        <f t="shared" si="61"/>
        <v>0</v>
      </c>
      <c r="P383" s="19">
        <f t="shared" si="62"/>
        <v>0</v>
      </c>
      <c r="Q383" s="19">
        <f t="shared" si="63"/>
        <v>0</v>
      </c>
      <c r="R383" s="19">
        <f t="shared" si="64"/>
        <v>0</v>
      </c>
    </row>
    <row r="384" spans="1:18" x14ac:dyDescent="0.2">
      <c r="A384" s="20">
        <f>+Oversikt!A384</f>
        <v>0</v>
      </c>
      <c r="B384" s="16" t="str">
        <f>IF('1. Runde'!N384="","",Oversikt!B384)</f>
        <v/>
      </c>
      <c r="C384" s="16" t="str">
        <f>IF(Oversikt!E384="","",Oversikt!E384)</f>
        <v/>
      </c>
      <c r="D384" s="17" t="str">
        <f>IF(Oversikt!B384="","",VLOOKUP(Oversikt!#REF!,Mønster!$A$4:$B$21,2))</f>
        <v/>
      </c>
      <c r="L384" s="133">
        <f>IF(B384="",,IF(Dommere!$C$12&gt;4,ROUND(SUM(E384:K384)-P384-Q384,1)/(Dommere!$C$12-2),(SUM(E384:K384)/Dommere!$C$12)))</f>
        <v>0</v>
      </c>
      <c r="M384" s="56">
        <f t="shared" si="61"/>
        <v>0</v>
      </c>
      <c r="P384" s="19">
        <f t="shared" si="62"/>
        <v>0</v>
      </c>
      <c r="Q384" s="19">
        <f t="shared" si="63"/>
        <v>0</v>
      </c>
      <c r="R384" s="19">
        <f t="shared" si="64"/>
        <v>0</v>
      </c>
    </row>
    <row r="385" spans="1:18" x14ac:dyDescent="0.2">
      <c r="A385" s="20">
        <f>+Oversikt!A385</f>
        <v>0</v>
      </c>
      <c r="B385" s="16" t="str">
        <f>IF('1. Runde'!N385="","",Oversikt!B385)</f>
        <v/>
      </c>
      <c r="C385" s="16" t="str">
        <f>IF(Oversikt!E385="","",Oversikt!E385)</f>
        <v/>
      </c>
      <c r="D385" s="17" t="str">
        <f>IF(Oversikt!B385="","",VLOOKUP(Oversikt!#REF!,Mønster!$A$4:$B$21,2))</f>
        <v/>
      </c>
      <c r="L385" s="133">
        <f>IF(B385="",,IF(Dommere!$C$12&gt;4,ROUND(SUM(E385:K385)-P385-Q385,1)/(Dommere!$C$12-2),(SUM(E385:K385)/Dommere!$C$12)))</f>
        <v>0</v>
      </c>
      <c r="M385" s="56">
        <f t="shared" si="61"/>
        <v>0</v>
      </c>
      <c r="P385" s="19">
        <f t="shared" si="62"/>
        <v>0</v>
      </c>
      <c r="Q385" s="19">
        <f t="shared" si="63"/>
        <v>0</v>
      </c>
      <c r="R385" s="19">
        <f t="shared" si="64"/>
        <v>0</v>
      </c>
    </row>
    <row r="386" spans="1:18" x14ac:dyDescent="0.2">
      <c r="A386" s="20">
        <f>+Oversikt!A386</f>
        <v>0</v>
      </c>
      <c r="B386" s="16" t="str">
        <f>IF('1. Runde'!N386="","",Oversikt!B386)</f>
        <v/>
      </c>
      <c r="C386" s="16" t="str">
        <f>IF(Oversikt!E386="","",Oversikt!E386)</f>
        <v/>
      </c>
      <c r="D386" s="17" t="str">
        <f>IF(Oversikt!B386="","",VLOOKUP(Oversikt!#REF!,Mønster!$A$4:$B$21,2))</f>
        <v/>
      </c>
      <c r="L386" s="133">
        <f>IF(B386="",,IF(Dommere!$C$12&gt;4,ROUND(SUM(E386:K386)-P386-Q386,1)/(Dommere!$C$12-2),(SUM(E386:K386)/Dommere!$C$12)))</f>
        <v>0</v>
      </c>
      <c r="M386" s="56">
        <f t="shared" si="61"/>
        <v>0</v>
      </c>
      <c r="P386" s="19">
        <f t="shared" si="62"/>
        <v>0</v>
      </c>
      <c r="Q386" s="19">
        <f t="shared" si="63"/>
        <v>0</v>
      </c>
      <c r="R386" s="19">
        <f t="shared" si="64"/>
        <v>0</v>
      </c>
    </row>
    <row r="387" spans="1:18" x14ac:dyDescent="0.2">
      <c r="A387" s="20">
        <f>+Oversikt!A387</f>
        <v>0</v>
      </c>
      <c r="B387" s="16" t="str">
        <f>IF('1. Runde'!N387="","",Oversikt!B387)</f>
        <v/>
      </c>
      <c r="C387" s="16" t="str">
        <f>IF(Oversikt!E387="","",Oversikt!E387)</f>
        <v/>
      </c>
      <c r="D387" s="17" t="str">
        <f>IF(Oversikt!B387="","",VLOOKUP(Oversikt!#REF!,Mønster!$A$4:$B$21,2))</f>
        <v/>
      </c>
      <c r="L387" s="133">
        <f>IF(B387="",,IF(Dommere!$C$12&gt;4,ROUND(SUM(E387:K387)-P387-Q387,1)/(Dommere!$C$12-2),(SUM(E387:K387)/Dommere!$C$12)))</f>
        <v>0</v>
      </c>
      <c r="M387" s="56">
        <f t="shared" si="61"/>
        <v>0</v>
      </c>
      <c r="P387" s="19">
        <f t="shared" si="62"/>
        <v>0</v>
      </c>
      <c r="Q387" s="19">
        <f t="shared" si="63"/>
        <v>0</v>
      </c>
      <c r="R387" s="19">
        <f t="shared" si="64"/>
        <v>0</v>
      </c>
    </row>
    <row r="388" spans="1:18" x14ac:dyDescent="0.2">
      <c r="A388" s="20">
        <f>+Oversikt!A388</f>
        <v>0</v>
      </c>
      <c r="B388" s="16" t="str">
        <f>IF('1. Runde'!N388="","",Oversikt!B388)</f>
        <v/>
      </c>
      <c r="C388" s="16" t="str">
        <f>IF(Oversikt!E388="","",Oversikt!E388)</f>
        <v/>
      </c>
      <c r="D388" s="17" t="str">
        <f>IF(Oversikt!B388="","",VLOOKUP(Oversikt!#REF!,Mønster!$A$4:$B$21,2))</f>
        <v/>
      </c>
      <c r="L388" s="133">
        <f>IF(B388="",,IF(Dommere!$C$12&gt;4,ROUND(SUM(E388:K388)-P388-Q388,1)/(Dommere!$C$12-2),(SUM(E388:K388)/Dommere!$C$12)))</f>
        <v>0</v>
      </c>
      <c r="M388" s="56">
        <f t="shared" si="61"/>
        <v>0</v>
      </c>
      <c r="P388" s="19">
        <f t="shared" si="62"/>
        <v>0</v>
      </c>
      <c r="Q388" s="19">
        <f t="shared" si="63"/>
        <v>0</v>
      </c>
      <c r="R388" s="19">
        <f t="shared" si="64"/>
        <v>0</v>
      </c>
    </row>
    <row r="389" spans="1:18" x14ac:dyDescent="0.2">
      <c r="A389" s="20">
        <f>+Oversikt!A389</f>
        <v>0</v>
      </c>
      <c r="B389" s="16" t="str">
        <f>IF('1. Runde'!N389="","",Oversikt!B389)</f>
        <v/>
      </c>
      <c r="C389" s="16" t="str">
        <f>IF(Oversikt!E389="","",Oversikt!E389)</f>
        <v/>
      </c>
      <c r="D389" s="17" t="str">
        <f>IF(Oversikt!B389="","",VLOOKUP(Oversikt!#REF!,Mønster!$A$4:$B$21,2))</f>
        <v/>
      </c>
      <c r="L389" s="133">
        <f>IF(B389="",,IF(Dommere!$C$12&gt;4,ROUND(SUM(E389:K389)-P389-Q389,1)/(Dommere!$C$12-2),(SUM(E389:K389)/Dommere!$C$12)))</f>
        <v>0</v>
      </c>
      <c r="M389" s="56">
        <f t="shared" si="61"/>
        <v>0</v>
      </c>
      <c r="P389" s="19">
        <f t="shared" si="62"/>
        <v>0</v>
      </c>
      <c r="Q389" s="19">
        <f t="shared" si="63"/>
        <v>0</v>
      </c>
      <c r="R389" s="19">
        <f t="shared" si="64"/>
        <v>0</v>
      </c>
    </row>
    <row r="390" spans="1:18" x14ac:dyDescent="0.2">
      <c r="A390" s="20">
        <f>+Oversikt!A390</f>
        <v>0</v>
      </c>
      <c r="B390" s="16" t="str">
        <f>IF('1. Runde'!N390="","",Oversikt!B390)</f>
        <v/>
      </c>
      <c r="C390" s="16" t="str">
        <f>IF(Oversikt!E390="","",Oversikt!E390)</f>
        <v/>
      </c>
      <c r="D390" s="17" t="str">
        <f>IF(Oversikt!B390="","",VLOOKUP(Oversikt!#REF!,Mønster!$A$4:$B$21,2))</f>
        <v/>
      </c>
      <c r="L390" s="133">
        <f>IF(B390="",,IF(Dommere!$C$12&gt;4,ROUND(SUM(E390:K390)-P390-Q390,1)/(Dommere!$C$12-2),(SUM(E390:K390)/Dommere!$C$12)))</f>
        <v>0</v>
      </c>
      <c r="M390" s="56">
        <f t="shared" si="61"/>
        <v>0</v>
      </c>
      <c r="P390" s="19">
        <f t="shared" si="62"/>
        <v>0</v>
      </c>
      <c r="Q390" s="19">
        <f t="shared" si="63"/>
        <v>0</v>
      </c>
      <c r="R390" s="19">
        <f t="shared" si="64"/>
        <v>0</v>
      </c>
    </row>
    <row r="391" spans="1:18" x14ac:dyDescent="0.2">
      <c r="A391" s="20">
        <f>+Oversikt!A391</f>
        <v>0</v>
      </c>
      <c r="B391" s="16" t="str">
        <f>IF('1. Runde'!N391="","",Oversikt!B391)</f>
        <v/>
      </c>
      <c r="C391" s="16" t="str">
        <f>IF(Oversikt!E391="","",Oversikt!E391)</f>
        <v/>
      </c>
      <c r="D391" s="17" t="str">
        <f>IF(Oversikt!B391="","",VLOOKUP(Oversikt!#REF!,Mønster!$A$4:$B$21,2))</f>
        <v/>
      </c>
      <c r="L391" s="133">
        <f>IF(B391="",,IF(Dommere!$C$12&gt;4,ROUND(SUM(E391:K391)-P391-Q391,1)/(Dommere!$C$12-2),(SUM(E391:K391)/Dommere!$C$12)))</f>
        <v>0</v>
      </c>
      <c r="M391" s="56">
        <f t="shared" si="61"/>
        <v>0</v>
      </c>
      <c r="P391" s="19">
        <f t="shared" si="62"/>
        <v>0</v>
      </c>
      <c r="Q391" s="19">
        <f t="shared" si="63"/>
        <v>0</v>
      </c>
      <c r="R391" s="19">
        <f t="shared" si="64"/>
        <v>0</v>
      </c>
    </row>
    <row r="392" spans="1:18" x14ac:dyDescent="0.2">
      <c r="A392" s="20">
        <f>+Oversikt!A392</f>
        <v>0</v>
      </c>
      <c r="B392" s="16" t="str">
        <f>IF('1. Runde'!N392="","",Oversikt!B392)</f>
        <v/>
      </c>
      <c r="C392" s="16" t="str">
        <f>IF(Oversikt!E392="","",Oversikt!E392)</f>
        <v/>
      </c>
      <c r="D392" s="17" t="str">
        <f>IF(Oversikt!B392="","",VLOOKUP(Oversikt!#REF!,Mønster!$A$4:$B$21,2))</f>
        <v/>
      </c>
      <c r="L392" s="133">
        <f>IF(B392="",,IF(Dommere!$C$12&gt;4,ROUND(SUM(E392:K392)-P392-Q392,1)/(Dommere!$C$12-2),(SUM(E392:K392)/Dommere!$C$12)))</f>
        <v>0</v>
      </c>
      <c r="M392" s="56">
        <f t="shared" si="61"/>
        <v>0</v>
      </c>
      <c r="P392" s="19">
        <f t="shared" si="62"/>
        <v>0</v>
      </c>
      <c r="Q392" s="19">
        <f t="shared" si="63"/>
        <v>0</v>
      </c>
      <c r="R392" s="19">
        <f t="shared" si="64"/>
        <v>0</v>
      </c>
    </row>
    <row r="393" spans="1:18" x14ac:dyDescent="0.2">
      <c r="A393" s="20">
        <f>+Oversikt!A393</f>
        <v>0</v>
      </c>
      <c r="B393" s="16" t="str">
        <f>IF('1. Runde'!N393="","",Oversikt!B393)</f>
        <v/>
      </c>
      <c r="C393" s="16" t="str">
        <f>IF(Oversikt!E393="","",Oversikt!E393)</f>
        <v/>
      </c>
      <c r="D393" s="17" t="str">
        <f>IF(Oversikt!B393="","",VLOOKUP(Oversikt!#REF!,Mønster!$A$4:$B$21,2))</f>
        <v/>
      </c>
      <c r="L393" s="133">
        <f>IF(B393="",,IF(Dommere!$C$12&gt;4,ROUND(SUM(E393:K393)-P393-Q393,1)/(Dommere!$C$12-2),(SUM(E393:K393)/Dommere!$C$12)))</f>
        <v>0</v>
      </c>
      <c r="M393" s="56">
        <f t="shared" si="61"/>
        <v>0</v>
      </c>
      <c r="P393" s="19">
        <f t="shared" si="62"/>
        <v>0</v>
      </c>
      <c r="Q393" s="19">
        <f t="shared" si="63"/>
        <v>0</v>
      </c>
      <c r="R393" s="19">
        <f t="shared" si="64"/>
        <v>0</v>
      </c>
    </row>
    <row r="394" spans="1:18" x14ac:dyDescent="0.2">
      <c r="A394" s="20">
        <f>+Oversikt!A394</f>
        <v>0</v>
      </c>
      <c r="B394" s="16" t="str">
        <f>IF('1. Runde'!N394="","",Oversikt!B394)</f>
        <v/>
      </c>
      <c r="C394" s="16" t="str">
        <f>IF(Oversikt!E394="","",Oversikt!E394)</f>
        <v/>
      </c>
      <c r="D394" s="17" t="str">
        <f>IF(Oversikt!B394="","",VLOOKUP(Oversikt!#REF!,Mønster!$A$4:$B$21,2))</f>
        <v/>
      </c>
      <c r="L394" s="133">
        <f>IF(B394="",,IF(Dommere!$C$12&gt;4,ROUND(SUM(E394:K394)-P394-Q394,1)/(Dommere!$C$12-2),(SUM(E394:K394)/Dommere!$C$12)))</f>
        <v>0</v>
      </c>
      <c r="M394" s="56">
        <f t="shared" si="61"/>
        <v>0</v>
      </c>
      <c r="P394" s="19">
        <f t="shared" si="62"/>
        <v>0</v>
      </c>
      <c r="Q394" s="19">
        <f t="shared" si="63"/>
        <v>0</v>
      </c>
      <c r="R394" s="19">
        <f t="shared" si="64"/>
        <v>0</v>
      </c>
    </row>
    <row r="395" spans="1:18" x14ac:dyDescent="0.2">
      <c r="A395" s="20">
        <f>+Oversikt!A395</f>
        <v>0</v>
      </c>
      <c r="B395" s="16" t="str">
        <f>IF('1. Runde'!N395="","",Oversikt!B395)</f>
        <v/>
      </c>
      <c r="C395" s="16" t="str">
        <f>IF(Oversikt!E395="","",Oversikt!E395)</f>
        <v/>
      </c>
      <c r="D395" s="17" t="str">
        <f>IF(Oversikt!B395="","",VLOOKUP(Oversikt!#REF!,Mønster!$A$4:$B$21,2))</f>
        <v/>
      </c>
      <c r="L395" s="133">
        <f>IF(B395="",,IF(Dommere!$C$12&gt;4,ROUND(SUM(E395:K395)-P395-Q395,1)/(Dommere!$C$12-2),(SUM(E395:K395)/Dommere!$C$12)))</f>
        <v>0</v>
      </c>
      <c r="M395" s="56">
        <f t="shared" si="61"/>
        <v>0</v>
      </c>
      <c r="P395" s="19">
        <f t="shared" si="62"/>
        <v>0</v>
      </c>
      <c r="Q395" s="19">
        <f t="shared" si="63"/>
        <v>0</v>
      </c>
      <c r="R395" s="19">
        <f t="shared" si="64"/>
        <v>0</v>
      </c>
    </row>
    <row r="396" spans="1:18" x14ac:dyDescent="0.2">
      <c r="A396" s="20">
        <f>+Oversikt!A396</f>
        <v>0</v>
      </c>
      <c r="B396" s="16" t="str">
        <f>IF('1. Runde'!N396="","",Oversikt!B396)</f>
        <v/>
      </c>
      <c r="C396" s="16" t="str">
        <f>IF(Oversikt!E396="","",Oversikt!E396)</f>
        <v/>
      </c>
      <c r="D396" s="17" t="str">
        <f>IF(Oversikt!B396="","",VLOOKUP(Oversikt!#REF!,Mønster!$A$4:$B$21,2))</f>
        <v/>
      </c>
      <c r="L396" s="133">
        <f>IF(B396="",,IF(Dommere!$C$12&gt;4,ROUND(SUM(E396:K396)-P396-Q396,1)/(Dommere!$C$12-2),(SUM(E396:K396)/Dommere!$C$12)))</f>
        <v>0</v>
      </c>
      <c r="M396" s="56">
        <f t="shared" si="61"/>
        <v>0</v>
      </c>
      <c r="P396" s="19">
        <f t="shared" si="62"/>
        <v>0</v>
      </c>
      <c r="Q396" s="19">
        <f t="shared" si="63"/>
        <v>0</v>
      </c>
      <c r="R396" s="19">
        <f t="shared" si="64"/>
        <v>0</v>
      </c>
    </row>
    <row r="397" spans="1:18" x14ac:dyDescent="0.2">
      <c r="A397" s="20">
        <f>+Oversikt!A397</f>
        <v>0</v>
      </c>
      <c r="B397" s="16" t="str">
        <f>IF('1. Runde'!N397="","",Oversikt!B397)</f>
        <v/>
      </c>
      <c r="C397" s="16" t="str">
        <f>IF(Oversikt!E397="","",Oversikt!E397)</f>
        <v/>
      </c>
      <c r="D397" s="17" t="str">
        <f>IF(Oversikt!B397="","",VLOOKUP(Oversikt!#REF!,Mønster!$A$4:$B$21,2))</f>
        <v/>
      </c>
      <c r="L397" s="133">
        <f>IF(B397="",,IF(Dommere!$C$12&gt;4,ROUND(SUM(E397:K397)-P397-Q397,1)/(Dommere!$C$12-2),(SUM(E397:K397)/Dommere!$C$12)))</f>
        <v>0</v>
      </c>
      <c r="M397" s="56">
        <f t="shared" si="61"/>
        <v>0</v>
      </c>
      <c r="P397" s="19">
        <f t="shared" si="62"/>
        <v>0</v>
      </c>
      <c r="Q397" s="19">
        <f t="shared" si="63"/>
        <v>0</v>
      </c>
      <c r="R397" s="19">
        <f t="shared" si="64"/>
        <v>0</v>
      </c>
    </row>
    <row r="398" spans="1:18" x14ac:dyDescent="0.2">
      <c r="A398" s="20">
        <f>+Oversikt!A398</f>
        <v>0</v>
      </c>
      <c r="B398" s="16" t="str">
        <f>IF('1. Runde'!N398="","",Oversikt!B398)</f>
        <v/>
      </c>
      <c r="C398" s="16" t="str">
        <f>IF(Oversikt!E398="","",Oversikt!E398)</f>
        <v/>
      </c>
      <c r="D398" s="17" t="str">
        <f>IF(Oversikt!B398="","",VLOOKUP(Oversikt!#REF!,Mønster!$A$4:$B$21,2))</f>
        <v/>
      </c>
      <c r="L398" s="133">
        <f>IF(B398="",,IF(Dommere!$C$12&gt;4,ROUND(SUM(E398:K398)-P398-Q398,1)/(Dommere!$C$12-2),(SUM(E398:K398)/Dommere!$C$12)))</f>
        <v>0</v>
      </c>
      <c r="M398" s="56">
        <f t="shared" si="61"/>
        <v>0</v>
      </c>
      <c r="P398" s="19">
        <f t="shared" si="62"/>
        <v>0</v>
      </c>
      <c r="Q398" s="19">
        <f t="shared" si="63"/>
        <v>0</v>
      </c>
      <c r="R398" s="19">
        <f t="shared" si="64"/>
        <v>0</v>
      </c>
    </row>
    <row r="399" spans="1:18" x14ac:dyDescent="0.2">
      <c r="A399" s="20">
        <f>+Oversikt!A399</f>
        <v>0</v>
      </c>
      <c r="B399" s="16" t="str">
        <f>IF('1. Runde'!N399="","",Oversikt!B399)</f>
        <v/>
      </c>
      <c r="C399" s="16" t="str">
        <f>IF(Oversikt!E399="","",Oversikt!E399)</f>
        <v/>
      </c>
      <c r="D399" s="17" t="str">
        <f>IF(Oversikt!B399="","",VLOOKUP(Oversikt!#REF!,Mønster!$A$4:$B$21,2))</f>
        <v/>
      </c>
      <c r="L399" s="133">
        <f>IF(B399="",,IF(Dommere!$C$12&gt;4,ROUND(SUM(E399:K399)-P399-Q399,1)/(Dommere!$C$12-2),(SUM(E399:K399)/Dommere!$C$12)))</f>
        <v>0</v>
      </c>
      <c r="M399" s="56">
        <f t="shared" si="61"/>
        <v>0</v>
      </c>
      <c r="P399" s="19">
        <f t="shared" si="62"/>
        <v>0</v>
      </c>
      <c r="Q399" s="19">
        <f t="shared" si="63"/>
        <v>0</v>
      </c>
      <c r="R399" s="19">
        <f t="shared" si="64"/>
        <v>0</v>
      </c>
    </row>
    <row r="400" spans="1:18" x14ac:dyDescent="0.2">
      <c r="A400" s="20">
        <f>+Oversikt!A400</f>
        <v>0</v>
      </c>
      <c r="B400" s="16" t="str">
        <f>IF('1. Runde'!N400="","",Oversikt!B400)</f>
        <v/>
      </c>
      <c r="C400" s="16" t="str">
        <f>IF(Oversikt!E400="","",Oversikt!E400)</f>
        <v/>
      </c>
      <c r="D400" s="17" t="str">
        <f>IF(Oversikt!B400="","",VLOOKUP(Oversikt!#REF!,Mønster!$A$4:$B$21,2))</f>
        <v/>
      </c>
      <c r="L400" s="133">
        <f>IF(B400="",,IF(Dommere!$C$12&gt;4,ROUND(SUM(E400:K400)-P400-Q400,1)/(Dommere!$C$12-2),(SUM(E400:K400)/Dommere!$C$12)))</f>
        <v>0</v>
      </c>
      <c r="M400" s="56">
        <f t="shared" si="61"/>
        <v>0</v>
      </c>
      <c r="P400" s="19">
        <f t="shared" si="62"/>
        <v>0</v>
      </c>
      <c r="Q400" s="19">
        <f t="shared" si="63"/>
        <v>0</v>
      </c>
      <c r="R400" s="19">
        <f t="shared" si="64"/>
        <v>0</v>
      </c>
    </row>
    <row r="401" spans="1:18" x14ac:dyDescent="0.2">
      <c r="A401" s="20">
        <f>+Oversikt!A401</f>
        <v>0</v>
      </c>
      <c r="B401" s="16" t="str">
        <f>IF('1. Runde'!N401="","",Oversikt!B401)</f>
        <v/>
      </c>
      <c r="C401" s="16" t="str">
        <f>IF(Oversikt!E401="","",Oversikt!E401)</f>
        <v/>
      </c>
      <c r="D401" s="17" t="str">
        <f>IF(Oversikt!B401="","",VLOOKUP(Oversikt!#REF!,Mønster!$A$4:$B$21,2))</f>
        <v/>
      </c>
      <c r="L401" s="133">
        <f>IF(B401="",,IF(Dommere!$C$12&gt;4,ROUND(SUM(E401:K401)-P401-Q401,1)/(Dommere!$C$12-2),(SUM(E401:K401)/Dommere!$C$12)))</f>
        <v>0</v>
      </c>
      <c r="M401" s="56">
        <f t="shared" si="61"/>
        <v>0</v>
      </c>
      <c r="P401" s="19">
        <f t="shared" si="62"/>
        <v>0</v>
      </c>
      <c r="Q401" s="19">
        <f t="shared" si="63"/>
        <v>0</v>
      </c>
      <c r="R401" s="19">
        <f t="shared" si="64"/>
        <v>0</v>
      </c>
    </row>
    <row r="402" spans="1:18" x14ac:dyDescent="0.2">
      <c r="A402" s="20">
        <f>+Oversikt!A402</f>
        <v>0</v>
      </c>
      <c r="B402" s="16" t="str">
        <f>IF('1. Runde'!N402="","",Oversikt!B402)</f>
        <v/>
      </c>
      <c r="C402" s="16" t="str">
        <f>IF(Oversikt!E402="","",Oversikt!E402)</f>
        <v/>
      </c>
      <c r="D402" s="17" t="str">
        <f>IF(Oversikt!B402="","",VLOOKUP(Oversikt!#REF!,Mønster!$A$4:$B$21,2))</f>
        <v/>
      </c>
      <c r="L402" s="133">
        <f>IF(B402="",,IF(Dommere!$C$12&gt;4,ROUND(SUM(E402:K402)-P402-Q402,1)/(Dommere!$C$12-2),(SUM(E402:K402)/Dommere!$C$12)))</f>
        <v>0</v>
      </c>
      <c r="M402" s="56">
        <f t="shared" si="61"/>
        <v>0</v>
      </c>
      <c r="P402" s="19">
        <f t="shared" si="62"/>
        <v>0</v>
      </c>
      <c r="Q402" s="19">
        <f t="shared" si="63"/>
        <v>0</v>
      </c>
      <c r="R402" s="19">
        <f t="shared" si="64"/>
        <v>0</v>
      </c>
    </row>
    <row r="403" spans="1:18" x14ac:dyDescent="0.2">
      <c r="A403" s="20">
        <f>+Oversikt!A403</f>
        <v>0</v>
      </c>
      <c r="B403" s="16" t="str">
        <f>IF('1. Runde'!N403="","",Oversikt!B403)</f>
        <v/>
      </c>
      <c r="C403" s="16" t="str">
        <f>IF(Oversikt!E403="","",Oversikt!E403)</f>
        <v/>
      </c>
      <c r="D403" s="17" t="str">
        <f>IF(Oversikt!B403="","",VLOOKUP(Oversikt!#REF!,Mønster!$A$4:$B$21,2))</f>
        <v/>
      </c>
      <c r="L403" s="133">
        <f>IF(B403="",,IF(Dommere!$C$12&gt;4,ROUND(SUM(E403:K403)-P403-Q403,1)/(Dommere!$C$12-2),(SUM(E403:K403)/Dommere!$C$12)))</f>
        <v>0</v>
      </c>
      <c r="M403" s="56">
        <f t="shared" si="61"/>
        <v>0</v>
      </c>
      <c r="P403" s="19">
        <f t="shared" si="62"/>
        <v>0</v>
      </c>
      <c r="Q403" s="19">
        <f t="shared" si="63"/>
        <v>0</v>
      </c>
      <c r="R403" s="19">
        <f t="shared" si="64"/>
        <v>0</v>
      </c>
    </row>
    <row r="404" spans="1:18" x14ac:dyDescent="0.2">
      <c r="A404" s="20">
        <f>+Oversikt!A404</f>
        <v>0</v>
      </c>
      <c r="B404" s="16" t="str">
        <f>IF('1. Runde'!N404="","",Oversikt!B404)</f>
        <v/>
      </c>
      <c r="C404" s="16" t="str">
        <f>IF(Oversikt!E404="","",Oversikt!E404)</f>
        <v/>
      </c>
      <c r="D404" s="17" t="str">
        <f>IF(Oversikt!B404="","",VLOOKUP(Oversikt!#REF!,Mønster!$A$4:$B$21,2))</f>
        <v/>
      </c>
      <c r="L404" s="133">
        <f>IF(B404="",,IF(Dommere!$C$12&gt;4,ROUND(SUM(E404:K404)-P404-Q404,1)/(Dommere!$C$12-2),(SUM(E404:K404)/Dommere!$C$12)))</f>
        <v>0</v>
      </c>
      <c r="M404" s="56">
        <f t="shared" si="61"/>
        <v>0</v>
      </c>
      <c r="P404" s="19">
        <f t="shared" si="62"/>
        <v>0</v>
      </c>
      <c r="Q404" s="19">
        <f t="shared" si="63"/>
        <v>0</v>
      </c>
      <c r="R404" s="19">
        <f t="shared" si="64"/>
        <v>0</v>
      </c>
    </row>
    <row r="405" spans="1:18" x14ac:dyDescent="0.2">
      <c r="A405" s="20">
        <f>+Oversikt!A405</f>
        <v>0</v>
      </c>
      <c r="B405" s="16" t="str">
        <f>IF('1. Runde'!N405="","",Oversikt!B405)</f>
        <v/>
      </c>
      <c r="C405" s="16" t="str">
        <f>IF(Oversikt!E405="","",Oversikt!E405)</f>
        <v/>
      </c>
      <c r="D405" s="17" t="str">
        <f>IF(Oversikt!B405="","",VLOOKUP(Oversikt!#REF!,Mønster!$A$4:$B$21,2))</f>
        <v/>
      </c>
      <c r="L405" s="133">
        <f>IF(B405="",,IF(Dommere!$C$12&gt;4,ROUND(SUM(E405:K405)-P405-Q405,1)/(Dommere!$C$12-2),(SUM(E405:K405)/Dommere!$C$12)))</f>
        <v>0</v>
      </c>
      <c r="M405" s="56">
        <f t="shared" si="61"/>
        <v>0</v>
      </c>
      <c r="P405" s="19">
        <f t="shared" si="62"/>
        <v>0</v>
      </c>
      <c r="Q405" s="19">
        <f t="shared" si="63"/>
        <v>0</v>
      </c>
      <c r="R405" s="19">
        <f t="shared" si="64"/>
        <v>0</v>
      </c>
    </row>
    <row r="406" spans="1:18" x14ac:dyDescent="0.2">
      <c r="A406" s="20">
        <f>+Oversikt!A406</f>
        <v>0</v>
      </c>
      <c r="B406" s="16" t="str">
        <f>IF('1. Runde'!N406="","",Oversikt!B406)</f>
        <v/>
      </c>
      <c r="C406" s="16" t="str">
        <f>IF(Oversikt!E406="","",Oversikt!E406)</f>
        <v/>
      </c>
      <c r="D406" s="17" t="str">
        <f>IF(Oversikt!B406="","",VLOOKUP(Oversikt!#REF!,Mønster!$A$4:$B$21,2))</f>
        <v/>
      </c>
      <c r="L406" s="133">
        <f>IF(B406="",,IF(Dommere!$C$12&gt;4,ROUND(SUM(E406:K406)-P406-Q406,1)/(Dommere!$C$12-2),(SUM(E406:K406)/Dommere!$C$12)))</f>
        <v>0</v>
      </c>
      <c r="M406" s="56">
        <f t="shared" si="61"/>
        <v>0</v>
      </c>
      <c r="P406" s="19">
        <f t="shared" si="62"/>
        <v>0</v>
      </c>
      <c r="Q406" s="19">
        <f t="shared" si="63"/>
        <v>0</v>
      </c>
      <c r="R406" s="19">
        <f t="shared" si="64"/>
        <v>0</v>
      </c>
    </row>
    <row r="407" spans="1:18" x14ac:dyDescent="0.2">
      <c r="A407" s="20">
        <f>+Oversikt!A407</f>
        <v>0</v>
      </c>
      <c r="B407" s="16" t="str">
        <f>IF('1. Runde'!N407="","",Oversikt!B407)</f>
        <v/>
      </c>
      <c r="C407" s="16" t="str">
        <f>IF(Oversikt!E407="","",Oversikt!E407)</f>
        <v/>
      </c>
      <c r="D407" s="17" t="str">
        <f>IF(Oversikt!B407="","",VLOOKUP(Oversikt!#REF!,Mønster!$A$4:$B$21,2))</f>
        <v/>
      </c>
      <c r="L407" s="133">
        <f>IF(B407="",,IF(Dommere!$C$12&gt;4,ROUND(SUM(E407:K407)-P407-Q407,1)/(Dommere!$C$12-2),(SUM(E407:K407)/Dommere!$C$12)))</f>
        <v>0</v>
      </c>
      <c r="M407" s="56">
        <f t="shared" si="61"/>
        <v>0</v>
      </c>
      <c r="P407" s="19">
        <f t="shared" si="62"/>
        <v>0</v>
      </c>
      <c r="Q407" s="19">
        <f t="shared" si="63"/>
        <v>0</v>
      </c>
      <c r="R407" s="19">
        <f t="shared" si="64"/>
        <v>0</v>
      </c>
    </row>
    <row r="408" spans="1:18" x14ac:dyDescent="0.2">
      <c r="A408" s="20">
        <f>+Oversikt!A408</f>
        <v>0</v>
      </c>
      <c r="B408" s="16" t="str">
        <f>IF('1. Runde'!N408="","",Oversikt!B408)</f>
        <v/>
      </c>
      <c r="C408" s="16" t="str">
        <f>IF(Oversikt!E408="","",Oversikt!E408)</f>
        <v/>
      </c>
      <c r="D408" s="17" t="str">
        <f>IF(Oversikt!B408="","",VLOOKUP(Oversikt!#REF!,Mønster!$A$4:$B$21,2))</f>
        <v/>
      </c>
      <c r="L408" s="133">
        <f>IF(B408="",,IF(Dommere!$C$12&gt;4,ROUND(SUM(E408:K408)-P408-Q408,1)/(Dommere!$C$12-2),(SUM(E408:K408)/Dommere!$C$12)))</f>
        <v>0</v>
      </c>
      <c r="M408" s="56">
        <f t="shared" si="61"/>
        <v>0</v>
      </c>
      <c r="P408" s="19">
        <f t="shared" si="62"/>
        <v>0</v>
      </c>
      <c r="Q408" s="19">
        <f t="shared" si="63"/>
        <v>0</v>
      </c>
      <c r="R408" s="19">
        <f t="shared" si="64"/>
        <v>0</v>
      </c>
    </row>
    <row r="409" spans="1:18" x14ac:dyDescent="0.2">
      <c r="A409" s="20">
        <f>+Oversikt!A409</f>
        <v>0</v>
      </c>
      <c r="B409" s="16" t="str">
        <f>IF('1. Runde'!N409="","",Oversikt!B409)</f>
        <v/>
      </c>
      <c r="C409" s="16" t="str">
        <f>IF(Oversikt!E409="","",Oversikt!E409)</f>
        <v/>
      </c>
      <c r="D409" s="17" t="str">
        <f>IF(Oversikt!B409="","",VLOOKUP(Oversikt!#REF!,Mønster!$A$4:$B$21,2))</f>
        <v/>
      </c>
      <c r="L409" s="133">
        <f>IF(B409="",,IF(Dommere!$C$12&gt;4,ROUND(SUM(E409:K409)-P409-Q409,1)/(Dommere!$C$12-2),(SUM(E409:K409)/Dommere!$C$12)))</f>
        <v>0</v>
      </c>
      <c r="M409" s="56">
        <f t="shared" si="61"/>
        <v>0</v>
      </c>
      <c r="P409" s="19">
        <f t="shared" si="62"/>
        <v>0</v>
      </c>
      <c r="Q409" s="19">
        <f t="shared" si="63"/>
        <v>0</v>
      </c>
      <c r="R409" s="19">
        <f t="shared" si="64"/>
        <v>0</v>
      </c>
    </row>
    <row r="410" spans="1:18" x14ac:dyDescent="0.2">
      <c r="A410" s="20">
        <f>+Oversikt!A410</f>
        <v>0</v>
      </c>
      <c r="B410" s="16" t="str">
        <f>IF('1. Runde'!N410="","",Oversikt!B410)</f>
        <v/>
      </c>
      <c r="C410" s="16" t="str">
        <f>IF(Oversikt!E410="","",Oversikt!E410)</f>
        <v/>
      </c>
      <c r="D410" s="17" t="str">
        <f>IF(Oversikt!B410="","",VLOOKUP(Oversikt!#REF!,Mønster!$A$4:$B$21,2))</f>
        <v/>
      </c>
      <c r="L410" s="133">
        <f>IF(B410="",,IF(Dommere!$C$12&gt;4,ROUND(SUM(E410:K410)-P410-Q410,1)/(Dommere!$C$12-2),(SUM(E410:K410)/Dommere!$C$12)))</f>
        <v>0</v>
      </c>
      <c r="M410" s="56">
        <f t="shared" si="61"/>
        <v>0</v>
      </c>
      <c r="P410" s="19">
        <f t="shared" si="62"/>
        <v>0</v>
      </c>
      <c r="Q410" s="19">
        <f t="shared" si="63"/>
        <v>0</v>
      </c>
      <c r="R410" s="19">
        <f t="shared" si="64"/>
        <v>0</v>
      </c>
    </row>
    <row r="411" spans="1:18" x14ac:dyDescent="0.2">
      <c r="A411" s="20">
        <f>+Oversikt!A411</f>
        <v>0</v>
      </c>
      <c r="B411" s="16" t="str">
        <f>IF('1. Runde'!N411="","",Oversikt!B411)</f>
        <v/>
      </c>
      <c r="C411" s="16" t="str">
        <f>IF(Oversikt!E411="","",Oversikt!E411)</f>
        <v/>
      </c>
      <c r="D411" s="17" t="str">
        <f>IF(Oversikt!B411="","",VLOOKUP(Oversikt!#REF!,Mønster!$A$4:$B$21,2))</f>
        <v/>
      </c>
      <c r="L411" s="133">
        <f>IF(B411="",,IF(Dommere!$C$12&gt;4,ROUND(SUM(E411:K411)-P411-Q411,1)/(Dommere!$C$12-2),(SUM(E411:K411)/Dommere!$C$12)))</f>
        <v>0</v>
      </c>
      <c r="M411" s="56">
        <f t="shared" si="61"/>
        <v>0</v>
      </c>
      <c r="P411" s="19">
        <f t="shared" si="62"/>
        <v>0</v>
      </c>
      <c r="Q411" s="19">
        <f t="shared" si="63"/>
        <v>0</v>
      </c>
      <c r="R411" s="19">
        <f t="shared" si="64"/>
        <v>0</v>
      </c>
    </row>
    <row r="412" spans="1:18" x14ac:dyDescent="0.2">
      <c r="A412" s="20">
        <f>+Oversikt!A412</f>
        <v>0</v>
      </c>
      <c r="B412" s="16" t="str">
        <f>IF('1. Runde'!N412="","",Oversikt!B412)</f>
        <v/>
      </c>
      <c r="C412" s="16" t="str">
        <f>IF(Oversikt!E412="","",Oversikt!E412)</f>
        <v/>
      </c>
      <c r="D412" s="17" t="str">
        <f>IF(Oversikt!B412="","",VLOOKUP(Oversikt!#REF!,Mønster!$A$4:$B$21,2))</f>
        <v/>
      </c>
      <c r="L412" s="133">
        <f>IF(B412="",,IF(Dommere!$C$12&gt;4,ROUND(SUM(E412:K412)-P412-Q412,1)/(Dommere!$C$12-2),(SUM(E412:K412)/Dommere!$C$12)))</f>
        <v>0</v>
      </c>
      <c r="M412" s="56">
        <f t="shared" si="61"/>
        <v>0</v>
      </c>
      <c r="P412" s="19">
        <f t="shared" si="62"/>
        <v>0</v>
      </c>
      <c r="Q412" s="19">
        <f t="shared" si="63"/>
        <v>0</v>
      </c>
      <c r="R412" s="19">
        <f t="shared" si="64"/>
        <v>0</v>
      </c>
    </row>
    <row r="413" spans="1:18" x14ac:dyDescent="0.2">
      <c r="A413" s="20">
        <f>+Oversikt!A413</f>
        <v>0</v>
      </c>
      <c r="B413" s="16" t="str">
        <f>IF('1. Runde'!N413="","",Oversikt!B413)</f>
        <v/>
      </c>
      <c r="C413" s="16" t="str">
        <f>IF(Oversikt!E413="","",Oversikt!E413)</f>
        <v/>
      </c>
      <c r="D413" s="17" t="str">
        <f>IF(Oversikt!B413="","",VLOOKUP(Oversikt!#REF!,Mønster!$A$4:$B$21,2))</f>
        <v/>
      </c>
      <c r="L413" s="133">
        <f>IF(B413="",,IF(Dommere!$C$12&gt;4,ROUND(SUM(E413:K413)-P413-Q413,1)/(Dommere!$C$12-2),(SUM(E413:K413)/Dommere!$C$12)))</f>
        <v>0</v>
      </c>
      <c r="M413" s="56">
        <f t="shared" si="61"/>
        <v>0</v>
      </c>
      <c r="P413" s="19">
        <f t="shared" si="62"/>
        <v>0</v>
      </c>
      <c r="Q413" s="19">
        <f t="shared" si="63"/>
        <v>0</v>
      </c>
      <c r="R413" s="19">
        <f t="shared" si="64"/>
        <v>0</v>
      </c>
    </row>
    <row r="414" spans="1:18" x14ac:dyDescent="0.2">
      <c r="A414" s="20">
        <f>+Oversikt!A414</f>
        <v>0</v>
      </c>
      <c r="B414" s="16" t="str">
        <f>IF('1. Runde'!N414="","",Oversikt!B414)</f>
        <v/>
      </c>
      <c r="C414" s="16" t="str">
        <f>IF(Oversikt!E414="","",Oversikt!E414)</f>
        <v/>
      </c>
      <c r="D414" s="17" t="str">
        <f>IF(Oversikt!B414="","",VLOOKUP(Oversikt!#REF!,Mønster!$A$4:$B$21,2))</f>
        <v/>
      </c>
      <c r="L414" s="133">
        <f>IF(B414="",,IF(Dommere!$C$12&gt;4,ROUND(SUM(E414:K414)-P414-Q414,1)/(Dommere!$C$12-2),(SUM(E414:K414)/Dommere!$C$12)))</f>
        <v>0</v>
      </c>
      <c r="M414" s="56">
        <f t="shared" si="61"/>
        <v>0</v>
      </c>
      <c r="P414" s="19">
        <f t="shared" si="62"/>
        <v>0</v>
      </c>
      <c r="Q414" s="19">
        <f t="shared" si="63"/>
        <v>0</v>
      </c>
      <c r="R414" s="19">
        <f t="shared" si="64"/>
        <v>0</v>
      </c>
    </row>
    <row r="415" spans="1:18" x14ac:dyDescent="0.2">
      <c r="A415" s="20">
        <f>+Oversikt!A415</f>
        <v>0</v>
      </c>
      <c r="B415" s="16" t="str">
        <f>IF('1. Runde'!N415="","",Oversikt!B415)</f>
        <v/>
      </c>
      <c r="C415" s="16" t="str">
        <f>IF(Oversikt!E415="","",Oversikt!E415)</f>
        <v/>
      </c>
      <c r="D415" s="17" t="str">
        <f>IF(Oversikt!B415="","",VLOOKUP(Oversikt!#REF!,Mønster!$A$4:$B$21,2))</f>
        <v/>
      </c>
      <c r="L415" s="133">
        <f>IF(B415="",,IF(Dommere!$C$12&gt;4,ROUND(SUM(E415:K415)-P415-Q415,1)/(Dommere!$C$12-2),(SUM(E415:K415)/Dommere!$C$12)))</f>
        <v>0</v>
      </c>
      <c r="M415" s="56">
        <f t="shared" si="61"/>
        <v>0</v>
      </c>
      <c r="P415" s="19">
        <f t="shared" si="62"/>
        <v>0</v>
      </c>
      <c r="Q415" s="19">
        <f t="shared" si="63"/>
        <v>0</v>
      </c>
      <c r="R415" s="19">
        <f t="shared" si="64"/>
        <v>0</v>
      </c>
    </row>
    <row r="416" spans="1:18" x14ac:dyDescent="0.2">
      <c r="A416" s="20">
        <f>+Oversikt!A416</f>
        <v>0</v>
      </c>
      <c r="B416" s="16" t="str">
        <f>IF('1. Runde'!N416="","",Oversikt!B416)</f>
        <v/>
      </c>
      <c r="C416" s="16" t="str">
        <f>IF(Oversikt!E416="","",Oversikt!E416)</f>
        <v/>
      </c>
      <c r="D416" s="17" t="str">
        <f>IF(Oversikt!B416="","",VLOOKUP(Oversikt!#REF!,Mønster!$A$4:$B$21,2))</f>
        <v/>
      </c>
      <c r="L416" s="133">
        <f>IF(B416="",,IF(Dommere!$C$12&gt;4,ROUND(SUM(E416:K416)-P416-Q416,1)/(Dommere!$C$12-2),(SUM(E416:K416)/Dommere!$C$12)))</f>
        <v>0</v>
      </c>
      <c r="M416" s="56">
        <f t="shared" si="61"/>
        <v>0</v>
      </c>
      <c r="P416" s="19">
        <f t="shared" si="62"/>
        <v>0</v>
      </c>
      <c r="Q416" s="19">
        <f t="shared" si="63"/>
        <v>0</v>
      </c>
      <c r="R416" s="19">
        <f t="shared" si="64"/>
        <v>0</v>
      </c>
    </row>
    <row r="417" spans="1:18" x14ac:dyDescent="0.2">
      <c r="A417" s="20">
        <f>+Oversikt!A417</f>
        <v>0</v>
      </c>
      <c r="B417" s="16" t="str">
        <f>IF('1. Runde'!N417="","",Oversikt!B417)</f>
        <v/>
      </c>
      <c r="C417" s="16" t="str">
        <f>IF(Oversikt!E417="","",Oversikt!E417)</f>
        <v/>
      </c>
      <c r="D417" s="17" t="str">
        <f>IF(Oversikt!B417="","",VLOOKUP(Oversikt!#REF!,Mønster!$A$4:$B$21,2))</f>
        <v/>
      </c>
      <c r="L417" s="133">
        <f>IF(B417="",,IF(Dommere!$C$12&gt;4,ROUND(SUM(E417:K417)-P417-Q417,1)/(Dommere!$C$12-2),(SUM(E417:K417)/Dommere!$C$12)))</f>
        <v>0</v>
      </c>
      <c r="M417" s="56">
        <f t="shared" si="61"/>
        <v>0</v>
      </c>
      <c r="P417" s="19">
        <f t="shared" si="62"/>
        <v>0</v>
      </c>
      <c r="Q417" s="19">
        <f t="shared" si="63"/>
        <v>0</v>
      </c>
      <c r="R417" s="19">
        <f t="shared" si="64"/>
        <v>0</v>
      </c>
    </row>
    <row r="418" spans="1:18" x14ac:dyDescent="0.2">
      <c r="A418" s="20">
        <f>+Oversikt!A418</f>
        <v>0</v>
      </c>
      <c r="B418" s="16" t="str">
        <f>IF('1. Runde'!N418="","",Oversikt!B418)</f>
        <v/>
      </c>
      <c r="C418" s="16" t="str">
        <f>IF(Oversikt!E418="","",Oversikt!E418)</f>
        <v/>
      </c>
      <c r="D418" s="17" t="str">
        <f>IF(Oversikt!B418="","",VLOOKUP(Oversikt!#REF!,Mønster!$A$4:$B$21,2))</f>
        <v/>
      </c>
      <c r="L418" s="133">
        <f>IF(B418="",,IF(Dommere!$C$12&gt;4,ROUND(SUM(E418:K418)-P418-Q418,1)/(Dommere!$C$12-2),(SUM(E418:K418)/Dommere!$C$12)))</f>
        <v>0</v>
      </c>
      <c r="M418" s="56">
        <f t="shared" si="61"/>
        <v>0</v>
      </c>
      <c r="P418" s="19">
        <f t="shared" si="62"/>
        <v>0</v>
      </c>
      <c r="Q418" s="19">
        <f t="shared" si="63"/>
        <v>0</v>
      </c>
      <c r="R418" s="19">
        <f t="shared" si="64"/>
        <v>0</v>
      </c>
    </row>
    <row r="419" spans="1:18" x14ac:dyDescent="0.2">
      <c r="A419" s="20">
        <f>+Oversikt!A419</f>
        <v>0</v>
      </c>
      <c r="B419" s="16" t="str">
        <f>IF('1. Runde'!N419="","",Oversikt!B419)</f>
        <v/>
      </c>
      <c r="C419" s="16" t="str">
        <f>IF(Oversikt!E419="","",Oversikt!E419)</f>
        <v/>
      </c>
      <c r="D419" s="17" t="str">
        <f>IF(Oversikt!B419="","",VLOOKUP(Oversikt!#REF!,Mønster!$A$4:$B$21,2))</f>
        <v/>
      </c>
      <c r="L419" s="133">
        <f>IF(B419="",,IF(Dommere!$C$12&gt;4,ROUND(SUM(E419:K419)-P419-Q419,1)/(Dommere!$C$12-2),(SUM(E419:K419)/Dommere!$C$12)))</f>
        <v>0</v>
      </c>
      <c r="M419" s="56">
        <f t="shared" si="61"/>
        <v>0</v>
      </c>
      <c r="P419" s="19">
        <f t="shared" si="62"/>
        <v>0</v>
      </c>
      <c r="Q419" s="19">
        <f t="shared" si="63"/>
        <v>0</v>
      </c>
      <c r="R419" s="19">
        <f t="shared" si="64"/>
        <v>0</v>
      </c>
    </row>
    <row r="420" spans="1:18" x14ac:dyDescent="0.2">
      <c r="A420" s="20">
        <f>+Oversikt!A420</f>
        <v>0</v>
      </c>
      <c r="B420" s="16" t="str">
        <f>IF('1. Runde'!N420="","",Oversikt!B420)</f>
        <v/>
      </c>
      <c r="C420" s="16" t="str">
        <f>IF(Oversikt!E420="","",Oversikt!E420)</f>
        <v/>
      </c>
      <c r="D420" s="17" t="str">
        <f>IF(Oversikt!B420="","",VLOOKUP(Oversikt!#REF!,Mønster!$A$4:$B$21,2))</f>
        <v/>
      </c>
      <c r="L420" s="133">
        <f>IF(B420="",,IF(Dommere!$C$12&gt;4,ROUND(SUM(E420:K420)-P420-Q420,1)/(Dommere!$C$12-2),(SUM(E420:K420)/Dommere!$C$12)))</f>
        <v>0</v>
      </c>
      <c r="M420" s="56">
        <f t="shared" si="61"/>
        <v>0</v>
      </c>
      <c r="P420" s="19">
        <f t="shared" si="62"/>
        <v>0</v>
      </c>
      <c r="Q420" s="19">
        <f t="shared" si="63"/>
        <v>0</v>
      </c>
      <c r="R420" s="19">
        <f t="shared" si="64"/>
        <v>0</v>
      </c>
    </row>
    <row r="421" spans="1:18" x14ac:dyDescent="0.2">
      <c r="A421" s="20">
        <f>+Oversikt!A421</f>
        <v>0</v>
      </c>
      <c r="B421" s="16" t="str">
        <f>IF('1. Runde'!N421="","",Oversikt!B421)</f>
        <v/>
      </c>
      <c r="C421" s="16" t="str">
        <f>IF(Oversikt!E421="","",Oversikt!E421)</f>
        <v/>
      </c>
      <c r="D421" s="17" t="str">
        <f>IF(Oversikt!B421="","",VLOOKUP(Oversikt!#REF!,Mønster!$A$4:$B$21,2))</f>
        <v/>
      </c>
      <c r="L421" s="133">
        <f>IF(B421="",,IF(Dommere!$C$12&gt;4,ROUND(SUM(E421:K421)-P421-Q421,1)/(Dommere!$C$12-2),(SUM(E421:K421)/Dommere!$C$12)))</f>
        <v>0</v>
      </c>
      <c r="M421" s="56">
        <f t="shared" si="61"/>
        <v>0</v>
      </c>
      <c r="P421" s="19">
        <f t="shared" si="62"/>
        <v>0</v>
      </c>
      <c r="Q421" s="19">
        <f t="shared" si="63"/>
        <v>0</v>
      </c>
      <c r="R421" s="19">
        <f t="shared" si="64"/>
        <v>0</v>
      </c>
    </row>
    <row r="422" spans="1:18" x14ac:dyDescent="0.2">
      <c r="A422" s="20">
        <f>+Oversikt!A422</f>
        <v>0</v>
      </c>
      <c r="B422" s="16" t="str">
        <f>IF('1. Runde'!N422="","",Oversikt!B422)</f>
        <v/>
      </c>
      <c r="C422" s="16" t="str">
        <f>IF(Oversikt!E422="","",Oversikt!E422)</f>
        <v/>
      </c>
      <c r="D422" s="17" t="str">
        <f>IF(Oversikt!B422="","",VLOOKUP(Oversikt!#REF!,Mønster!$A$4:$B$21,2))</f>
        <v/>
      </c>
      <c r="L422" s="133">
        <f>IF(B422="",,IF(Dommere!$C$12&gt;4,ROUND(SUM(E422:K422)-P422-Q422,1)/(Dommere!$C$12-2),(SUM(E422:K422)/Dommere!$C$12)))</f>
        <v>0</v>
      </c>
      <c r="M422" s="56">
        <f t="shared" si="61"/>
        <v>0</v>
      </c>
      <c r="P422" s="19">
        <f t="shared" si="62"/>
        <v>0</v>
      </c>
      <c r="Q422" s="19">
        <f t="shared" si="63"/>
        <v>0</v>
      </c>
      <c r="R422" s="19">
        <f t="shared" si="64"/>
        <v>0</v>
      </c>
    </row>
    <row r="423" spans="1:18" x14ac:dyDescent="0.2">
      <c r="A423" s="20">
        <f>+Oversikt!A423</f>
        <v>0</v>
      </c>
      <c r="B423" s="16" t="str">
        <f>IF('1. Runde'!N423="","",Oversikt!B423)</f>
        <v/>
      </c>
      <c r="C423" s="16" t="str">
        <f>IF(Oversikt!E423="","",Oversikt!E423)</f>
        <v/>
      </c>
      <c r="D423" s="17" t="str">
        <f>IF(Oversikt!B423="","",VLOOKUP(Oversikt!#REF!,Mønster!$A$4:$B$21,2))</f>
        <v/>
      </c>
      <c r="L423" s="133">
        <f>IF(B423="",,IF(Dommere!$C$12&gt;4,ROUND(SUM(E423:K423)-P423-Q423,1)/(Dommere!$C$12-2),(SUM(E423:K423)/Dommere!$C$12)))</f>
        <v>0</v>
      </c>
      <c r="M423" s="56">
        <f t="shared" si="61"/>
        <v>0</v>
      </c>
      <c r="P423" s="19">
        <f t="shared" si="62"/>
        <v>0</v>
      </c>
      <c r="Q423" s="19">
        <f t="shared" si="63"/>
        <v>0</v>
      </c>
      <c r="R423" s="19">
        <f t="shared" si="64"/>
        <v>0</v>
      </c>
    </row>
    <row r="424" spans="1:18" x14ac:dyDescent="0.2">
      <c r="A424" s="20">
        <f>+Oversikt!A424</f>
        <v>0</v>
      </c>
      <c r="B424" s="16" t="str">
        <f>IF('1. Runde'!N424="","",Oversikt!B424)</f>
        <v/>
      </c>
      <c r="C424" s="16" t="str">
        <f>IF(Oversikt!E424="","",Oversikt!E424)</f>
        <v/>
      </c>
      <c r="D424" s="17" t="str">
        <f>IF(Oversikt!B424="","",VLOOKUP(Oversikt!#REF!,Mønster!$A$4:$B$21,2))</f>
        <v/>
      </c>
      <c r="L424" s="133">
        <f>IF(B424="",,IF(Dommere!$C$12&gt;4,ROUND(SUM(E424:K424)-P424-Q424,1)/(Dommere!$C$12-2),(SUM(E424:K424)/Dommere!$C$12)))</f>
        <v>0</v>
      </c>
      <c r="M424" s="56">
        <f t="shared" si="61"/>
        <v>0</v>
      </c>
      <c r="P424" s="19">
        <f t="shared" si="62"/>
        <v>0</v>
      </c>
      <c r="Q424" s="19">
        <f t="shared" si="63"/>
        <v>0</v>
      </c>
      <c r="R424" s="19">
        <f t="shared" si="64"/>
        <v>0</v>
      </c>
    </row>
    <row r="425" spans="1:18" x14ac:dyDescent="0.2">
      <c r="A425" s="20">
        <f>+Oversikt!A425</f>
        <v>0</v>
      </c>
      <c r="B425" s="16" t="str">
        <f>IF('1. Runde'!N425="","",Oversikt!B425)</f>
        <v/>
      </c>
      <c r="C425" s="16" t="str">
        <f>IF(Oversikt!E425="","",Oversikt!E425)</f>
        <v/>
      </c>
      <c r="D425" s="17" t="str">
        <f>IF(Oversikt!B425="","",VLOOKUP(Oversikt!#REF!,Mønster!$A$4:$B$21,2))</f>
        <v/>
      </c>
      <c r="L425" s="133">
        <f>IF(B425="",,IF(Dommere!$C$12&gt;4,ROUND(SUM(E425:K425)-P425-Q425,1)/(Dommere!$C$12-2),(SUM(E425:K425)/Dommere!$C$12)))</f>
        <v>0</v>
      </c>
      <c r="M425" s="56">
        <f t="shared" si="61"/>
        <v>0</v>
      </c>
      <c r="P425" s="19">
        <f t="shared" si="62"/>
        <v>0</v>
      </c>
      <c r="Q425" s="19">
        <f t="shared" si="63"/>
        <v>0</v>
      </c>
      <c r="R425" s="19">
        <f t="shared" si="64"/>
        <v>0</v>
      </c>
    </row>
    <row r="426" spans="1:18" x14ac:dyDescent="0.2">
      <c r="A426" s="20">
        <f>+Oversikt!A426</f>
        <v>0</v>
      </c>
      <c r="B426" s="16" t="str">
        <f>IF('1. Runde'!N426="","",Oversikt!B426)</f>
        <v/>
      </c>
      <c r="C426" s="16" t="str">
        <f>IF(Oversikt!E426="","",Oversikt!E426)</f>
        <v/>
      </c>
      <c r="D426" s="17" t="str">
        <f>IF(Oversikt!B426="","",VLOOKUP(Oversikt!#REF!,Mønster!$A$4:$B$21,2))</f>
        <v/>
      </c>
      <c r="L426" s="133">
        <f>IF(B426="",,IF(Dommere!$C$12&gt;4,ROUND(SUM(E426:K426)-P426-Q426,1)/(Dommere!$C$12-2),(SUM(E426:K426)/Dommere!$C$12)))</f>
        <v>0</v>
      </c>
      <c r="M426" s="56">
        <f t="shared" si="61"/>
        <v>0</v>
      </c>
      <c r="P426" s="19">
        <f t="shared" si="62"/>
        <v>0</v>
      </c>
      <c r="Q426" s="19">
        <f t="shared" si="63"/>
        <v>0</v>
      </c>
      <c r="R426" s="19">
        <f t="shared" si="64"/>
        <v>0</v>
      </c>
    </row>
    <row r="427" spans="1:18" x14ac:dyDescent="0.2">
      <c r="A427" s="20">
        <f>+Oversikt!A427</f>
        <v>0</v>
      </c>
      <c r="B427" s="16" t="str">
        <f>IF('1. Runde'!N427="","",Oversikt!B427)</f>
        <v/>
      </c>
      <c r="C427" s="16" t="str">
        <f>IF(Oversikt!E427="","",Oversikt!E427)</f>
        <v/>
      </c>
      <c r="D427" s="17" t="str">
        <f>IF(Oversikt!B427="","",VLOOKUP(Oversikt!#REF!,Mønster!$A$4:$B$21,2))</f>
        <v/>
      </c>
      <c r="L427" s="133">
        <f>IF(B427="",,IF(Dommere!$C$12&gt;4,ROUND(SUM(E427:K427)-P427-Q427,1)/(Dommere!$C$12-2),(SUM(E427:K427)/Dommere!$C$12)))</f>
        <v>0</v>
      </c>
      <c r="M427" s="56">
        <f t="shared" si="61"/>
        <v>0</v>
      </c>
      <c r="P427" s="19">
        <f t="shared" si="62"/>
        <v>0</v>
      </c>
      <c r="Q427" s="19">
        <f t="shared" si="63"/>
        <v>0</v>
      </c>
      <c r="R427" s="19">
        <f t="shared" si="64"/>
        <v>0</v>
      </c>
    </row>
    <row r="428" spans="1:18" x14ac:dyDescent="0.2">
      <c r="A428" s="20">
        <f>+Oversikt!A428</f>
        <v>0</v>
      </c>
      <c r="B428" s="16" t="str">
        <f>IF('1. Runde'!N428="","",Oversikt!B428)</f>
        <v/>
      </c>
      <c r="C428" s="16" t="str">
        <f>IF(Oversikt!E428="","",Oversikt!E428)</f>
        <v/>
      </c>
      <c r="D428" s="17" t="str">
        <f>IF(Oversikt!B428="","",VLOOKUP(Oversikt!#REF!,Mønster!$A$4:$B$21,2))</f>
        <v/>
      </c>
      <c r="L428" s="133">
        <f>IF(B428="",,IF(Dommere!$C$12&gt;4,ROUND(SUM(E428:K428)-P428-Q428,1)/(Dommere!$C$12-2),(SUM(E428:K428)/Dommere!$C$12)))</f>
        <v>0</v>
      </c>
      <c r="M428" s="56">
        <f t="shared" si="61"/>
        <v>0</v>
      </c>
      <c r="P428" s="19">
        <f t="shared" si="62"/>
        <v>0</v>
      </c>
      <c r="Q428" s="19">
        <f t="shared" si="63"/>
        <v>0</v>
      </c>
      <c r="R428" s="19">
        <f t="shared" si="64"/>
        <v>0</v>
      </c>
    </row>
    <row r="429" spans="1:18" x14ac:dyDescent="0.2">
      <c r="A429" s="20">
        <f>+Oversikt!A429</f>
        <v>0</v>
      </c>
      <c r="B429" s="16" t="str">
        <f>IF('1. Runde'!N429="","",Oversikt!B429)</f>
        <v/>
      </c>
      <c r="C429" s="16" t="str">
        <f>IF(Oversikt!E429="","",Oversikt!E429)</f>
        <v/>
      </c>
      <c r="D429" s="17" t="str">
        <f>IF(Oversikt!B429="","",VLOOKUP(Oversikt!#REF!,Mønster!$A$4:$B$21,2))</f>
        <v/>
      </c>
      <c r="L429" s="133">
        <f>IF(B429="",,IF(Dommere!$C$12&gt;4,ROUND(SUM(E429:K429)-P429-Q429,1)/(Dommere!$C$12-2),(SUM(E429:K429)/Dommere!$C$12)))</f>
        <v>0</v>
      </c>
      <c r="M429" s="56">
        <f t="shared" si="61"/>
        <v>0</v>
      </c>
      <c r="P429" s="19">
        <f t="shared" si="62"/>
        <v>0</v>
      </c>
      <c r="Q429" s="19">
        <f t="shared" si="63"/>
        <v>0</v>
      </c>
      <c r="R429" s="19">
        <f t="shared" si="64"/>
        <v>0</v>
      </c>
    </row>
    <row r="430" spans="1:18" x14ac:dyDescent="0.2">
      <c r="A430" s="20">
        <f>+Oversikt!A430</f>
        <v>0</v>
      </c>
      <c r="B430" s="16" t="str">
        <f>IF('1. Runde'!N430="","",Oversikt!B430)</f>
        <v/>
      </c>
      <c r="C430" s="16" t="str">
        <f>IF(Oversikt!E430="","",Oversikt!E430)</f>
        <v/>
      </c>
      <c r="D430" s="17" t="str">
        <f>IF(Oversikt!B430="","",VLOOKUP(Oversikt!#REF!,Mønster!$A$4:$B$21,2))</f>
        <v/>
      </c>
      <c r="L430" s="133">
        <f>IF(B430="",,IF(Dommere!$C$12&gt;4,ROUND(SUM(E430:K430)-P430-Q430,1)/(Dommere!$C$12-2),(SUM(E430:K430)/Dommere!$C$12)))</f>
        <v>0</v>
      </c>
      <c r="M430" s="56">
        <f t="shared" si="61"/>
        <v>0</v>
      </c>
      <c r="P430" s="19">
        <f t="shared" si="62"/>
        <v>0</v>
      </c>
      <c r="Q430" s="19">
        <f t="shared" si="63"/>
        <v>0</v>
      </c>
      <c r="R430" s="19">
        <f t="shared" si="64"/>
        <v>0</v>
      </c>
    </row>
    <row r="431" spans="1:18" x14ac:dyDescent="0.2">
      <c r="A431" s="20">
        <f>+Oversikt!A431</f>
        <v>0</v>
      </c>
      <c r="B431" s="16" t="str">
        <f>IF('1. Runde'!N431="","",Oversikt!B431)</f>
        <v/>
      </c>
      <c r="C431" s="16" t="str">
        <f>IF(Oversikt!E431="","",Oversikt!E431)</f>
        <v/>
      </c>
      <c r="D431" s="17" t="str">
        <f>IF(Oversikt!B431="","",VLOOKUP(Oversikt!#REF!,Mønster!$A$4:$B$21,2))</f>
        <v/>
      </c>
      <c r="L431" s="133">
        <f>IF(B431="",,IF(Dommere!$C$12&gt;4,ROUND(SUM(E431:K431)-P431-Q431,1)/(Dommere!$C$12-2),(SUM(E431:K431)/Dommere!$C$12)))</f>
        <v>0</v>
      </c>
      <c r="M431" s="56">
        <f t="shared" si="61"/>
        <v>0</v>
      </c>
      <c r="P431" s="19">
        <f t="shared" si="62"/>
        <v>0</v>
      </c>
      <c r="Q431" s="19">
        <f t="shared" si="63"/>
        <v>0</v>
      </c>
      <c r="R431" s="19">
        <f t="shared" si="64"/>
        <v>0</v>
      </c>
    </row>
    <row r="432" spans="1:18" x14ac:dyDescent="0.2">
      <c r="A432" s="20">
        <f>+Oversikt!A432</f>
        <v>0</v>
      </c>
      <c r="B432" s="16" t="str">
        <f>IF('1. Runde'!N432="","",Oversikt!B432)</f>
        <v/>
      </c>
      <c r="C432" s="16" t="str">
        <f>IF(Oversikt!E432="","",Oversikt!E432)</f>
        <v/>
      </c>
      <c r="D432" s="17" t="str">
        <f>IF(Oversikt!B432="","",VLOOKUP(Oversikt!#REF!,Mønster!$A$4:$B$21,2))</f>
        <v/>
      </c>
      <c r="L432" s="133">
        <f>IF(B432="",,IF(Dommere!$C$12&gt;4,ROUND(SUM(E432:K432)-P432-Q432,1)/(Dommere!$C$12-2),(SUM(E432:K432)/Dommere!$C$12)))</f>
        <v>0</v>
      </c>
      <c r="M432" s="56">
        <f t="shared" si="61"/>
        <v>0</v>
      </c>
      <c r="P432" s="19">
        <f t="shared" si="62"/>
        <v>0</v>
      </c>
      <c r="Q432" s="19">
        <f t="shared" si="63"/>
        <v>0</v>
      </c>
      <c r="R432" s="19">
        <f t="shared" si="64"/>
        <v>0</v>
      </c>
    </row>
    <row r="433" spans="1:18" x14ac:dyDescent="0.2">
      <c r="A433" s="20">
        <f>+Oversikt!A433</f>
        <v>0</v>
      </c>
      <c r="B433" s="16" t="str">
        <f>IF('1. Runde'!N433="","",Oversikt!B433)</f>
        <v/>
      </c>
      <c r="C433" s="16" t="str">
        <f>IF(Oversikt!E433="","",Oversikt!E433)</f>
        <v/>
      </c>
      <c r="D433" s="17" t="str">
        <f>IF(Oversikt!B433="","",VLOOKUP(Oversikt!#REF!,Mønster!$A$4:$B$21,2))</f>
        <v/>
      </c>
      <c r="L433" s="133">
        <f>IF(B433="",,IF(Dommere!$C$12&gt;4,ROUND(SUM(E433:K433)-P433-Q433,1)/(Dommere!$C$12-2),(SUM(E433:K433)/Dommere!$C$12)))</f>
        <v>0</v>
      </c>
      <c r="M433" s="56">
        <f t="shared" si="61"/>
        <v>0</v>
      </c>
      <c r="P433" s="19">
        <f t="shared" si="62"/>
        <v>0</v>
      </c>
      <c r="Q433" s="19">
        <f t="shared" si="63"/>
        <v>0</v>
      </c>
      <c r="R433" s="19">
        <f t="shared" si="64"/>
        <v>0</v>
      </c>
    </row>
    <row r="434" spans="1:18" x14ac:dyDescent="0.2">
      <c r="A434" s="20">
        <f>+Oversikt!A434</f>
        <v>0</v>
      </c>
      <c r="B434" s="16" t="str">
        <f>IF('1. Runde'!N434="","",Oversikt!B434)</f>
        <v/>
      </c>
      <c r="C434" s="16" t="str">
        <f>IF(Oversikt!E434="","",Oversikt!E434)</f>
        <v/>
      </c>
      <c r="D434" s="17" t="str">
        <f>IF(Oversikt!B434="","",VLOOKUP(Oversikt!#REF!,Mønster!$A$4:$B$21,2))</f>
        <v/>
      </c>
      <c r="L434" s="133">
        <f>IF(B434="",,IF(Dommere!$C$12&gt;4,ROUND(SUM(E434:K434)-P434-Q434,1)/(Dommere!$C$12-2),(SUM(E434:K434)/Dommere!$C$12)))</f>
        <v>0</v>
      </c>
      <c r="M434" s="56">
        <f t="shared" si="61"/>
        <v>0</v>
      </c>
      <c r="P434" s="19">
        <f t="shared" si="62"/>
        <v>0</v>
      </c>
      <c r="Q434" s="19">
        <f t="shared" si="63"/>
        <v>0</v>
      </c>
      <c r="R434" s="19">
        <f t="shared" si="64"/>
        <v>0</v>
      </c>
    </row>
    <row r="435" spans="1:18" x14ac:dyDescent="0.2">
      <c r="A435" s="20">
        <f>+Oversikt!A435</f>
        <v>0</v>
      </c>
      <c r="B435" s="16" t="str">
        <f>IF('1. Runde'!N435="","",Oversikt!B435)</f>
        <v/>
      </c>
      <c r="C435" s="16" t="str">
        <f>IF(Oversikt!E435="","",Oversikt!E435)</f>
        <v/>
      </c>
      <c r="D435" s="17" t="str">
        <f>IF(Oversikt!B435="","",VLOOKUP(Oversikt!#REF!,Mønster!$A$4:$B$21,2))</f>
        <v/>
      </c>
      <c r="L435" s="133">
        <f>IF(B435="",,IF(Dommere!$C$12&gt;4,ROUND(SUM(E435:K435)-P435-Q435,1)/(Dommere!$C$12-2),(SUM(E435:K435)/Dommere!$C$12)))</f>
        <v>0</v>
      </c>
      <c r="M435" s="56">
        <f t="shared" si="61"/>
        <v>0</v>
      </c>
      <c r="P435" s="19">
        <f t="shared" si="62"/>
        <v>0</v>
      </c>
      <c r="Q435" s="19">
        <f t="shared" si="63"/>
        <v>0</v>
      </c>
      <c r="R435" s="19">
        <f t="shared" si="64"/>
        <v>0</v>
      </c>
    </row>
    <row r="436" spans="1:18" x14ac:dyDescent="0.2">
      <c r="A436" s="20">
        <f>+Oversikt!A436</f>
        <v>0</v>
      </c>
      <c r="B436" s="16" t="str">
        <f>IF('1. Runde'!N436="","",Oversikt!B436)</f>
        <v/>
      </c>
      <c r="C436" s="16" t="str">
        <f>IF(Oversikt!E436="","",Oversikt!E436)</f>
        <v/>
      </c>
      <c r="D436" s="17" t="str">
        <f>IF(Oversikt!B436="","",VLOOKUP(Oversikt!#REF!,Mønster!$A$4:$B$21,2))</f>
        <v/>
      </c>
      <c r="L436" s="133">
        <f>IF(B436="",,IF(Dommere!$C$12&gt;4,ROUND(SUM(E436:K436)-P436-Q436,1)/(Dommere!$C$12-2),(SUM(E436:K436)/Dommere!$C$12)))</f>
        <v>0</v>
      </c>
      <c r="M436" s="56">
        <f t="shared" si="61"/>
        <v>0</v>
      </c>
      <c r="P436" s="19">
        <f t="shared" si="62"/>
        <v>0</v>
      </c>
      <c r="Q436" s="19">
        <f t="shared" si="63"/>
        <v>0</v>
      </c>
      <c r="R436" s="19">
        <f t="shared" si="64"/>
        <v>0</v>
      </c>
    </row>
    <row r="437" spans="1:18" x14ac:dyDescent="0.2">
      <c r="A437" s="20">
        <f>+Oversikt!A437</f>
        <v>0</v>
      </c>
      <c r="B437" s="16" t="str">
        <f>IF('1. Runde'!N437="","",Oversikt!B437)</f>
        <v/>
      </c>
      <c r="C437" s="16" t="str">
        <f>IF(Oversikt!E437="","",Oversikt!E437)</f>
        <v/>
      </c>
      <c r="D437" s="17" t="str">
        <f>IF(Oversikt!B437="","",VLOOKUP(Oversikt!#REF!,Mønster!$A$4:$B$21,2))</f>
        <v/>
      </c>
      <c r="L437" s="133">
        <f>IF(B437="",,IF(Dommere!$C$12&gt;4,ROUND(SUM(E437:K437)-P437-Q437,1)/(Dommere!$C$12-2),(SUM(E437:K437)/Dommere!$C$12)))</f>
        <v>0</v>
      </c>
      <c r="M437" s="56">
        <f t="shared" si="61"/>
        <v>0</v>
      </c>
      <c r="P437" s="19">
        <f t="shared" si="62"/>
        <v>0</v>
      </c>
      <c r="Q437" s="19">
        <f t="shared" si="63"/>
        <v>0</v>
      </c>
      <c r="R437" s="19">
        <f t="shared" si="64"/>
        <v>0</v>
      </c>
    </row>
    <row r="438" spans="1:18" x14ac:dyDescent="0.2">
      <c r="A438" s="20">
        <f>+Oversikt!A438</f>
        <v>0</v>
      </c>
      <c r="B438" s="16" t="str">
        <f>IF('1. Runde'!N438="","",Oversikt!B438)</f>
        <v/>
      </c>
      <c r="C438" s="16" t="str">
        <f>IF(Oversikt!E438="","",Oversikt!E438)</f>
        <v/>
      </c>
      <c r="D438" s="17" t="str">
        <f>IF(Oversikt!B438="","",VLOOKUP(Oversikt!#REF!,Mønster!$A$4:$B$21,2))</f>
        <v/>
      </c>
      <c r="L438" s="133">
        <f>IF(B438="",,IF(Dommere!$C$12&gt;4,ROUND(SUM(E438:K438)-P438-Q438,1)/(Dommere!$C$12-2),(SUM(E438:K438)/Dommere!$C$12)))</f>
        <v>0</v>
      </c>
      <c r="M438" s="56">
        <f t="shared" si="61"/>
        <v>0</v>
      </c>
      <c r="P438" s="19">
        <f t="shared" si="62"/>
        <v>0</v>
      </c>
      <c r="Q438" s="19">
        <f t="shared" si="63"/>
        <v>0</v>
      </c>
      <c r="R438" s="19">
        <f t="shared" si="64"/>
        <v>0</v>
      </c>
    </row>
    <row r="439" spans="1:18" x14ac:dyDescent="0.2">
      <c r="A439" s="20">
        <f>+Oversikt!A439</f>
        <v>0</v>
      </c>
      <c r="B439" s="16" t="str">
        <f>IF('1. Runde'!N439="","",Oversikt!B439)</f>
        <v/>
      </c>
      <c r="C439" s="16" t="str">
        <f>IF(Oversikt!E439="","",Oversikt!E439)</f>
        <v/>
      </c>
      <c r="D439" s="17" t="str">
        <f>IF(Oversikt!B439="","",VLOOKUP(Oversikt!#REF!,Mønster!$A$4:$B$21,2))</f>
        <v/>
      </c>
      <c r="L439" s="133">
        <f>IF(B439="",,IF(Dommere!$C$12&gt;4,ROUND(SUM(E439:K439)-P439-Q439,1)/(Dommere!$C$12-2),(SUM(E439:K439)/Dommere!$C$12)))</f>
        <v>0</v>
      </c>
      <c r="M439" s="56">
        <f t="shared" si="61"/>
        <v>0</v>
      </c>
      <c r="P439" s="19">
        <f t="shared" si="62"/>
        <v>0</v>
      </c>
      <c r="Q439" s="19">
        <f t="shared" si="63"/>
        <v>0</v>
      </c>
      <c r="R439" s="19">
        <f t="shared" si="64"/>
        <v>0</v>
      </c>
    </row>
    <row r="440" spans="1:18" x14ac:dyDescent="0.2">
      <c r="A440" s="20">
        <f>+Oversikt!A440</f>
        <v>0</v>
      </c>
      <c r="B440" s="16" t="str">
        <f>IF('1. Runde'!N440="","",Oversikt!B440)</f>
        <v/>
      </c>
      <c r="C440" s="16" t="str">
        <f>IF(Oversikt!E440="","",Oversikt!E440)</f>
        <v/>
      </c>
      <c r="D440" s="17" t="str">
        <f>IF(Oversikt!B440="","",VLOOKUP(Oversikt!#REF!,Mønster!$A$4:$B$21,2))</f>
        <v/>
      </c>
      <c r="L440" s="133">
        <f>IF(B440="",,IF(Dommere!$C$12&gt;4,ROUND(SUM(E440:K440)-P440-Q440,1)/(Dommere!$C$12-2),(SUM(E440:K440)/Dommere!$C$12)))</f>
        <v>0</v>
      </c>
      <c r="M440" s="56">
        <f t="shared" si="61"/>
        <v>0</v>
      </c>
      <c r="P440" s="19">
        <f t="shared" si="62"/>
        <v>0</v>
      </c>
      <c r="Q440" s="19">
        <f t="shared" si="63"/>
        <v>0</v>
      </c>
      <c r="R440" s="19">
        <f t="shared" si="64"/>
        <v>0</v>
      </c>
    </row>
    <row r="441" spans="1:18" x14ac:dyDescent="0.2">
      <c r="A441" s="20">
        <f>+Oversikt!A441</f>
        <v>0</v>
      </c>
      <c r="B441" s="16" t="str">
        <f>IF('1. Runde'!N441="","",Oversikt!B441)</f>
        <v/>
      </c>
      <c r="C441" s="16" t="str">
        <f>IF(Oversikt!E441="","",Oversikt!E441)</f>
        <v/>
      </c>
      <c r="D441" s="17" t="str">
        <f>IF(Oversikt!B441="","",VLOOKUP(Oversikt!#REF!,Mønster!$A$4:$B$21,2))</f>
        <v/>
      </c>
      <c r="L441" s="133">
        <f>IF(B441="",,IF(Dommere!$C$12&gt;4,ROUND(SUM(E441:K441)-P441-Q441,1)/(Dommere!$C$12-2),(SUM(E441:K441)/Dommere!$C$12)))</f>
        <v>0</v>
      </c>
      <c r="M441" s="56">
        <f t="shared" si="61"/>
        <v>0</v>
      </c>
      <c r="P441" s="19">
        <f t="shared" si="62"/>
        <v>0</v>
      </c>
      <c r="Q441" s="19">
        <f t="shared" si="63"/>
        <v>0</v>
      </c>
      <c r="R441" s="19">
        <f t="shared" si="64"/>
        <v>0</v>
      </c>
    </row>
    <row r="442" spans="1:18" x14ac:dyDescent="0.2">
      <c r="A442" s="20">
        <f>+Oversikt!A442</f>
        <v>0</v>
      </c>
      <c r="B442" s="16" t="str">
        <f>IF('1. Runde'!N442="","",Oversikt!B442)</f>
        <v/>
      </c>
      <c r="C442" s="16" t="str">
        <f>IF(Oversikt!E442="","",Oversikt!E442)</f>
        <v/>
      </c>
      <c r="D442" s="17" t="str">
        <f>IF(Oversikt!B442="","",VLOOKUP(Oversikt!#REF!,Mønster!$A$4:$B$21,2))</f>
        <v/>
      </c>
      <c r="L442" s="133">
        <f>IF(B442="",,IF(Dommere!$C$12&gt;4,ROUND(SUM(E442:K442)-P442-Q442,1)/(Dommere!$C$12-2),(SUM(E442:K442)/Dommere!$C$12)))</f>
        <v>0</v>
      </c>
      <c r="M442" s="56">
        <f t="shared" si="61"/>
        <v>0</v>
      </c>
      <c r="P442" s="19">
        <f t="shared" si="62"/>
        <v>0</v>
      </c>
      <c r="Q442" s="19">
        <f t="shared" si="63"/>
        <v>0</v>
      </c>
      <c r="R442" s="19">
        <f t="shared" si="64"/>
        <v>0</v>
      </c>
    </row>
    <row r="443" spans="1:18" x14ac:dyDescent="0.2">
      <c r="A443" s="20">
        <f>+Oversikt!A443</f>
        <v>0</v>
      </c>
      <c r="B443" s="16" t="str">
        <f>IF('1. Runde'!N443="","",Oversikt!B443)</f>
        <v/>
      </c>
      <c r="C443" s="16" t="str">
        <f>IF(Oversikt!E443="","",Oversikt!E443)</f>
        <v/>
      </c>
      <c r="D443" s="17" t="str">
        <f>IF(Oversikt!B443="","",VLOOKUP(Oversikt!#REF!,Mønster!$A$4:$B$21,2))</f>
        <v/>
      </c>
      <c r="L443" s="133">
        <f>IF(B443="",,IF(Dommere!$C$12&gt;4,ROUND(SUM(E443:K443)-P443-Q443,1)/(Dommere!$C$12-2),(SUM(E443:K443)/Dommere!$C$12)))</f>
        <v>0</v>
      </c>
      <c r="M443" s="56">
        <f t="shared" ref="M443:M506" si="65">IF(L443=0,,RANK(L443,L$290:L$314,0))</f>
        <v>0</v>
      </c>
      <c r="P443" s="19">
        <f t="shared" ref="P443:P506" si="66">MAX(E443:K443)</f>
        <v>0</v>
      </c>
      <c r="Q443" s="19">
        <f t="shared" ref="Q443:Q506" si="67">MIN(E443:K443)</f>
        <v>0</v>
      </c>
      <c r="R443" s="19">
        <f t="shared" ref="R443:R506" si="68">SUM(E443:K443)</f>
        <v>0</v>
      </c>
    </row>
    <row r="444" spans="1:18" x14ac:dyDescent="0.2">
      <c r="A444" s="20">
        <f>+Oversikt!A444</f>
        <v>0</v>
      </c>
      <c r="B444" s="16" t="str">
        <f>IF('1. Runde'!N444="","",Oversikt!B444)</f>
        <v/>
      </c>
      <c r="C444" s="16" t="str">
        <f>IF(Oversikt!E444="","",Oversikt!E444)</f>
        <v/>
      </c>
      <c r="D444" s="17" t="str">
        <f>IF(Oversikt!B444="","",VLOOKUP(Oversikt!#REF!,Mønster!$A$4:$B$21,2))</f>
        <v/>
      </c>
      <c r="L444" s="133">
        <f>IF(B444="",,IF(Dommere!$C$12&gt;4,ROUND(SUM(E444:K444)-P444-Q444,1)/(Dommere!$C$12-2),(SUM(E444:K444)/Dommere!$C$12)))</f>
        <v>0</v>
      </c>
      <c r="M444" s="56">
        <f t="shared" si="65"/>
        <v>0</v>
      </c>
      <c r="P444" s="19">
        <f t="shared" si="66"/>
        <v>0</v>
      </c>
      <c r="Q444" s="19">
        <f t="shared" si="67"/>
        <v>0</v>
      </c>
      <c r="R444" s="19">
        <f t="shared" si="68"/>
        <v>0</v>
      </c>
    </row>
    <row r="445" spans="1:18" x14ac:dyDescent="0.2">
      <c r="A445" s="20">
        <f>+Oversikt!A445</f>
        <v>0</v>
      </c>
      <c r="B445" s="16" t="str">
        <f>IF('1. Runde'!N445="","",Oversikt!B445)</f>
        <v/>
      </c>
      <c r="C445" s="16" t="str">
        <f>IF(Oversikt!E445="","",Oversikt!E445)</f>
        <v/>
      </c>
      <c r="D445" s="17" t="str">
        <f>IF(Oversikt!B445="","",VLOOKUP(Oversikt!#REF!,Mønster!$A$4:$B$21,2))</f>
        <v/>
      </c>
      <c r="L445" s="133">
        <f>IF(B445="",,IF(Dommere!$C$12&gt;4,ROUND(SUM(E445:K445)-P445-Q445,1)/(Dommere!$C$12-2),(SUM(E445:K445)/Dommere!$C$12)))</f>
        <v>0</v>
      </c>
      <c r="M445" s="56">
        <f t="shared" si="65"/>
        <v>0</v>
      </c>
      <c r="P445" s="19">
        <f t="shared" si="66"/>
        <v>0</v>
      </c>
      <c r="Q445" s="19">
        <f t="shared" si="67"/>
        <v>0</v>
      </c>
      <c r="R445" s="19">
        <f t="shared" si="68"/>
        <v>0</v>
      </c>
    </row>
    <row r="446" spans="1:18" x14ac:dyDescent="0.2">
      <c r="A446" s="20">
        <f>+Oversikt!A446</f>
        <v>0</v>
      </c>
      <c r="B446" s="16" t="str">
        <f>IF('1. Runde'!N446="","",Oversikt!B446)</f>
        <v/>
      </c>
      <c r="C446" s="16" t="str">
        <f>IF(Oversikt!E446="","",Oversikt!E446)</f>
        <v/>
      </c>
      <c r="D446" s="17" t="str">
        <f>IF(Oversikt!B446="","",VLOOKUP(Oversikt!#REF!,Mønster!$A$4:$B$21,2))</f>
        <v/>
      </c>
      <c r="L446" s="133">
        <f>IF(B446="",,IF(Dommere!$C$12&gt;4,ROUND(SUM(E446:K446)-P446-Q446,1)/(Dommere!$C$12-2),(SUM(E446:K446)/Dommere!$C$12)))</f>
        <v>0</v>
      </c>
      <c r="M446" s="56">
        <f t="shared" si="65"/>
        <v>0</v>
      </c>
      <c r="P446" s="19">
        <f t="shared" si="66"/>
        <v>0</v>
      </c>
      <c r="Q446" s="19">
        <f t="shared" si="67"/>
        <v>0</v>
      </c>
      <c r="R446" s="19">
        <f t="shared" si="68"/>
        <v>0</v>
      </c>
    </row>
    <row r="447" spans="1:18" x14ac:dyDescent="0.2">
      <c r="A447" s="20">
        <f>+Oversikt!A447</f>
        <v>0</v>
      </c>
      <c r="B447" s="16" t="str">
        <f>IF('1. Runde'!N447="","",Oversikt!B447)</f>
        <v/>
      </c>
      <c r="C447" s="16" t="str">
        <f>IF(Oversikt!E447="","",Oversikt!E447)</f>
        <v/>
      </c>
      <c r="D447" s="17" t="str">
        <f>IF(Oversikt!B447="","",VLOOKUP(Oversikt!#REF!,Mønster!$A$4:$B$21,2))</f>
        <v/>
      </c>
      <c r="L447" s="133">
        <f>IF(B447="",,IF(Dommere!$C$12&gt;4,ROUND(SUM(E447:K447)-P447-Q447,1)/(Dommere!$C$12-2),(SUM(E447:K447)/Dommere!$C$12)))</f>
        <v>0</v>
      </c>
      <c r="M447" s="56">
        <f t="shared" si="65"/>
        <v>0</v>
      </c>
      <c r="P447" s="19">
        <f t="shared" si="66"/>
        <v>0</v>
      </c>
      <c r="Q447" s="19">
        <f t="shared" si="67"/>
        <v>0</v>
      </c>
      <c r="R447" s="19">
        <f t="shared" si="68"/>
        <v>0</v>
      </c>
    </row>
    <row r="448" spans="1:18" x14ac:dyDescent="0.2">
      <c r="A448" s="20">
        <f>+Oversikt!A448</f>
        <v>0</v>
      </c>
      <c r="B448" s="16" t="str">
        <f>IF('1. Runde'!N448="","",Oversikt!B448)</f>
        <v/>
      </c>
      <c r="C448" s="16" t="str">
        <f>IF(Oversikt!E448="","",Oversikt!E448)</f>
        <v/>
      </c>
      <c r="D448" s="17" t="str">
        <f>IF(Oversikt!B448="","",VLOOKUP(Oversikt!#REF!,Mønster!$A$4:$B$21,2))</f>
        <v/>
      </c>
      <c r="L448" s="133">
        <f>IF(B448="",,IF(Dommere!$C$12&gt;4,ROUND(SUM(E448:K448)-P448-Q448,1)/(Dommere!$C$12-2),(SUM(E448:K448)/Dommere!$C$12)))</f>
        <v>0</v>
      </c>
      <c r="M448" s="56">
        <f t="shared" si="65"/>
        <v>0</v>
      </c>
      <c r="P448" s="19">
        <f t="shared" si="66"/>
        <v>0</v>
      </c>
      <c r="Q448" s="19">
        <f t="shared" si="67"/>
        <v>0</v>
      </c>
      <c r="R448" s="19">
        <f t="shared" si="68"/>
        <v>0</v>
      </c>
    </row>
    <row r="449" spans="1:18" x14ac:dyDescent="0.2">
      <c r="A449" s="20">
        <f>+Oversikt!A449</f>
        <v>0</v>
      </c>
      <c r="B449" s="16" t="str">
        <f>IF('1. Runde'!N449="","",Oversikt!B449)</f>
        <v/>
      </c>
      <c r="C449" s="16" t="str">
        <f>IF(Oversikt!E449="","",Oversikt!E449)</f>
        <v/>
      </c>
      <c r="D449" s="17" t="str">
        <f>IF(Oversikt!B449="","",VLOOKUP(Oversikt!#REF!,Mønster!$A$4:$B$21,2))</f>
        <v/>
      </c>
      <c r="L449" s="133">
        <f>IF(B449="",,IF(Dommere!$C$12&gt;4,ROUND(SUM(E449:K449)-P449-Q449,1)/(Dommere!$C$12-2),(SUM(E449:K449)/Dommere!$C$12)))</f>
        <v>0</v>
      </c>
      <c r="M449" s="56">
        <f t="shared" si="65"/>
        <v>0</v>
      </c>
      <c r="P449" s="19">
        <f t="shared" si="66"/>
        <v>0</v>
      </c>
      <c r="Q449" s="19">
        <f t="shared" si="67"/>
        <v>0</v>
      </c>
      <c r="R449" s="19">
        <f t="shared" si="68"/>
        <v>0</v>
      </c>
    </row>
    <row r="450" spans="1:18" x14ac:dyDescent="0.2">
      <c r="A450" s="20">
        <f>+Oversikt!A450</f>
        <v>0</v>
      </c>
      <c r="B450" s="16" t="str">
        <f>IF('1. Runde'!N450="","",Oversikt!B450)</f>
        <v/>
      </c>
      <c r="C450" s="16" t="str">
        <f>IF(Oversikt!E450="","",Oversikt!E450)</f>
        <v/>
      </c>
      <c r="D450" s="17" t="str">
        <f>IF(Oversikt!B450="","",VLOOKUP(Oversikt!#REF!,Mønster!$A$4:$B$21,2))</f>
        <v/>
      </c>
      <c r="L450" s="133">
        <f>IF(B450="",,IF(Dommere!$C$12&gt;4,ROUND(SUM(E450:K450)-P450-Q450,1)/(Dommere!$C$12-2),(SUM(E450:K450)/Dommere!$C$12)))</f>
        <v>0</v>
      </c>
      <c r="M450" s="56">
        <f t="shared" si="65"/>
        <v>0</v>
      </c>
      <c r="P450" s="19">
        <f t="shared" si="66"/>
        <v>0</v>
      </c>
      <c r="Q450" s="19">
        <f t="shared" si="67"/>
        <v>0</v>
      </c>
      <c r="R450" s="19">
        <f t="shared" si="68"/>
        <v>0</v>
      </c>
    </row>
    <row r="451" spans="1:18" x14ac:dyDescent="0.2">
      <c r="A451" s="20">
        <f>+Oversikt!A451</f>
        <v>0</v>
      </c>
      <c r="B451" s="16" t="str">
        <f>IF('1. Runde'!N451="","",Oversikt!B451)</f>
        <v/>
      </c>
      <c r="C451" s="16" t="str">
        <f>IF(Oversikt!E451="","",Oversikt!E451)</f>
        <v/>
      </c>
      <c r="D451" s="17" t="str">
        <f>IF(Oversikt!B451="","",VLOOKUP(Oversikt!#REF!,Mønster!$A$4:$B$21,2))</f>
        <v/>
      </c>
      <c r="L451" s="133">
        <f>IF(B451="",,IF(Dommere!$C$12&gt;4,ROUND(SUM(E451:K451)-P451-Q451,1)/(Dommere!$C$12-2),(SUM(E451:K451)/Dommere!$C$12)))</f>
        <v>0</v>
      </c>
      <c r="M451" s="56">
        <f t="shared" si="65"/>
        <v>0</v>
      </c>
      <c r="P451" s="19">
        <f t="shared" si="66"/>
        <v>0</v>
      </c>
      <c r="Q451" s="19">
        <f t="shared" si="67"/>
        <v>0</v>
      </c>
      <c r="R451" s="19">
        <f t="shared" si="68"/>
        <v>0</v>
      </c>
    </row>
    <row r="452" spans="1:18" x14ac:dyDescent="0.2">
      <c r="A452" s="20">
        <f>+Oversikt!A452</f>
        <v>0</v>
      </c>
      <c r="B452" s="16" t="str">
        <f>IF('1. Runde'!N452="","",Oversikt!B452)</f>
        <v/>
      </c>
      <c r="C452" s="16" t="str">
        <f>IF(Oversikt!E452="","",Oversikt!E452)</f>
        <v/>
      </c>
      <c r="D452" s="17" t="str">
        <f>IF(Oversikt!B452="","",VLOOKUP(Oversikt!#REF!,Mønster!$A$4:$B$21,2))</f>
        <v/>
      </c>
      <c r="L452" s="133">
        <f>IF(B452="",,IF(Dommere!$C$12&gt;4,ROUND(SUM(E452:K452)-P452-Q452,1)/(Dommere!$C$12-2),(SUM(E452:K452)/Dommere!$C$12)))</f>
        <v>0</v>
      </c>
      <c r="M452" s="56">
        <f t="shared" si="65"/>
        <v>0</v>
      </c>
      <c r="P452" s="19">
        <f t="shared" si="66"/>
        <v>0</v>
      </c>
      <c r="Q452" s="19">
        <f t="shared" si="67"/>
        <v>0</v>
      </c>
      <c r="R452" s="19">
        <f t="shared" si="68"/>
        <v>0</v>
      </c>
    </row>
    <row r="453" spans="1:18" x14ac:dyDescent="0.2">
      <c r="A453" s="20">
        <f>+Oversikt!A453</f>
        <v>0</v>
      </c>
      <c r="B453" s="16" t="str">
        <f>IF('1. Runde'!N453="","",Oversikt!B453)</f>
        <v/>
      </c>
      <c r="C453" s="16" t="str">
        <f>IF(Oversikt!E453="","",Oversikt!E453)</f>
        <v/>
      </c>
      <c r="D453" s="17" t="str">
        <f>IF(Oversikt!B453="","",VLOOKUP(Oversikt!#REF!,Mønster!$A$4:$B$21,2))</f>
        <v/>
      </c>
      <c r="L453" s="133">
        <f>IF(B453="",,IF(Dommere!$C$12&gt;4,ROUND(SUM(E453:K453)-P453-Q453,1)/(Dommere!$C$12-2),(SUM(E453:K453)/Dommere!$C$12)))</f>
        <v>0</v>
      </c>
      <c r="M453" s="56">
        <f t="shared" si="65"/>
        <v>0</v>
      </c>
      <c r="P453" s="19">
        <f t="shared" si="66"/>
        <v>0</v>
      </c>
      <c r="Q453" s="19">
        <f t="shared" si="67"/>
        <v>0</v>
      </c>
      <c r="R453" s="19">
        <f t="shared" si="68"/>
        <v>0</v>
      </c>
    </row>
    <row r="454" spans="1:18" x14ac:dyDescent="0.2">
      <c r="A454" s="20">
        <f>+Oversikt!A454</f>
        <v>0</v>
      </c>
      <c r="B454" s="16" t="str">
        <f>IF('1. Runde'!N454="","",Oversikt!B454)</f>
        <v/>
      </c>
      <c r="C454" s="16" t="str">
        <f>IF(Oversikt!E454="","",Oversikt!E454)</f>
        <v/>
      </c>
      <c r="D454" s="17" t="str">
        <f>IF(Oversikt!B454="","",VLOOKUP(Oversikt!#REF!,Mønster!$A$4:$B$21,2))</f>
        <v/>
      </c>
      <c r="L454" s="133">
        <f>IF(B454="",,IF(Dommere!$C$12&gt;4,ROUND(SUM(E454:K454)-P454-Q454,1)/(Dommere!$C$12-2),(SUM(E454:K454)/Dommere!$C$12)))</f>
        <v>0</v>
      </c>
      <c r="M454" s="56">
        <f t="shared" si="65"/>
        <v>0</v>
      </c>
      <c r="P454" s="19">
        <f t="shared" si="66"/>
        <v>0</v>
      </c>
      <c r="Q454" s="19">
        <f t="shared" si="67"/>
        <v>0</v>
      </c>
      <c r="R454" s="19">
        <f t="shared" si="68"/>
        <v>0</v>
      </c>
    </row>
    <row r="455" spans="1:18" x14ac:dyDescent="0.2">
      <c r="A455" s="20">
        <f>+Oversikt!A455</f>
        <v>0</v>
      </c>
      <c r="B455" s="16" t="str">
        <f>IF('1. Runde'!N455="","",Oversikt!B455)</f>
        <v/>
      </c>
      <c r="C455" s="16" t="str">
        <f>IF(Oversikt!E455="","",Oversikt!E455)</f>
        <v/>
      </c>
      <c r="D455" s="17" t="str">
        <f>IF(Oversikt!B455="","",VLOOKUP(Oversikt!#REF!,Mønster!$A$4:$B$21,2))</f>
        <v/>
      </c>
      <c r="L455" s="133">
        <f>IF(B455="",,IF(Dommere!$C$12&gt;4,ROUND(SUM(E455:K455)-P455-Q455,1)/(Dommere!$C$12-2),(SUM(E455:K455)/Dommere!$C$12)))</f>
        <v>0</v>
      </c>
      <c r="M455" s="56">
        <f t="shared" si="65"/>
        <v>0</v>
      </c>
      <c r="P455" s="19">
        <f t="shared" si="66"/>
        <v>0</v>
      </c>
      <c r="Q455" s="19">
        <f t="shared" si="67"/>
        <v>0</v>
      </c>
      <c r="R455" s="19">
        <f t="shared" si="68"/>
        <v>0</v>
      </c>
    </row>
    <row r="456" spans="1:18" x14ac:dyDescent="0.2">
      <c r="A456" s="20">
        <f>+Oversikt!A456</f>
        <v>0</v>
      </c>
      <c r="B456" s="16" t="str">
        <f>IF('1. Runde'!N456="","",Oversikt!B456)</f>
        <v/>
      </c>
      <c r="C456" s="16" t="str">
        <f>IF(Oversikt!E456="","",Oversikt!E456)</f>
        <v/>
      </c>
      <c r="D456" s="17" t="str">
        <f>IF(Oversikt!B456="","",VLOOKUP(Oversikt!#REF!,Mønster!$A$4:$B$21,2))</f>
        <v/>
      </c>
      <c r="L456" s="133">
        <f>IF(B456="",,IF(Dommere!$C$12&gt;4,ROUND(SUM(E456:K456)-P456-Q456,1)/(Dommere!$C$12-2),(SUM(E456:K456)/Dommere!$C$12)))</f>
        <v>0</v>
      </c>
      <c r="M456" s="56">
        <f t="shared" si="65"/>
        <v>0</v>
      </c>
      <c r="P456" s="19">
        <f t="shared" si="66"/>
        <v>0</v>
      </c>
      <c r="Q456" s="19">
        <f t="shared" si="67"/>
        <v>0</v>
      </c>
      <c r="R456" s="19">
        <f t="shared" si="68"/>
        <v>0</v>
      </c>
    </row>
    <row r="457" spans="1:18" x14ac:dyDescent="0.2">
      <c r="A457" s="20">
        <f>+Oversikt!A457</f>
        <v>0</v>
      </c>
      <c r="B457" s="16" t="str">
        <f>IF('1. Runde'!N457="","",Oversikt!B457)</f>
        <v/>
      </c>
      <c r="C457" s="16" t="str">
        <f>IF(Oversikt!E457="","",Oversikt!E457)</f>
        <v/>
      </c>
      <c r="D457" s="17" t="str">
        <f>IF(Oversikt!B457="","",VLOOKUP(Oversikt!#REF!,Mønster!$A$4:$B$21,2))</f>
        <v/>
      </c>
      <c r="L457" s="133">
        <f>IF(B457="",,IF(Dommere!$C$12&gt;4,ROUND(SUM(E457:K457)-P457-Q457,1)/(Dommere!$C$12-2),(SUM(E457:K457)/Dommere!$C$12)))</f>
        <v>0</v>
      </c>
      <c r="M457" s="56">
        <f t="shared" si="65"/>
        <v>0</v>
      </c>
      <c r="P457" s="19">
        <f t="shared" si="66"/>
        <v>0</v>
      </c>
      <c r="Q457" s="19">
        <f t="shared" si="67"/>
        <v>0</v>
      </c>
      <c r="R457" s="19">
        <f t="shared" si="68"/>
        <v>0</v>
      </c>
    </row>
    <row r="458" spans="1:18" x14ac:dyDescent="0.2">
      <c r="A458" s="20">
        <f>+Oversikt!A458</f>
        <v>0</v>
      </c>
      <c r="B458" s="16" t="str">
        <f>IF('1. Runde'!N458="","",Oversikt!B458)</f>
        <v/>
      </c>
      <c r="C458" s="16" t="str">
        <f>IF(Oversikt!E458="","",Oversikt!E458)</f>
        <v/>
      </c>
      <c r="D458" s="17" t="str">
        <f>IF(Oversikt!B458="","",VLOOKUP(Oversikt!#REF!,Mønster!$A$4:$B$21,2))</f>
        <v/>
      </c>
      <c r="L458" s="133">
        <f>IF(B458="",,IF(Dommere!$C$12&gt;4,ROUND(SUM(E458:K458)-P458-Q458,1)/(Dommere!$C$12-2),(SUM(E458:K458)/Dommere!$C$12)))</f>
        <v>0</v>
      </c>
      <c r="M458" s="56">
        <f t="shared" si="65"/>
        <v>0</v>
      </c>
      <c r="P458" s="19">
        <f t="shared" si="66"/>
        <v>0</v>
      </c>
      <c r="Q458" s="19">
        <f t="shared" si="67"/>
        <v>0</v>
      </c>
      <c r="R458" s="19">
        <f t="shared" si="68"/>
        <v>0</v>
      </c>
    </row>
    <row r="459" spans="1:18" x14ac:dyDescent="0.2">
      <c r="A459" s="20">
        <f>+Oversikt!A459</f>
        <v>0</v>
      </c>
      <c r="B459" s="16" t="str">
        <f>IF('1. Runde'!N459="","",Oversikt!B459)</f>
        <v/>
      </c>
      <c r="C459" s="16" t="str">
        <f>IF(Oversikt!E459="","",Oversikt!E459)</f>
        <v/>
      </c>
      <c r="D459" s="17" t="str">
        <f>IF(Oversikt!B459="","",VLOOKUP(Oversikt!#REF!,Mønster!$A$4:$B$21,2))</f>
        <v/>
      </c>
      <c r="L459" s="133">
        <f>IF(B459="",,IF(Dommere!$C$12&gt;4,ROUND(SUM(E459:K459)-P459-Q459,1)/(Dommere!$C$12-2),(SUM(E459:K459)/Dommere!$C$12)))</f>
        <v>0</v>
      </c>
      <c r="M459" s="56">
        <f t="shared" si="65"/>
        <v>0</v>
      </c>
      <c r="P459" s="19">
        <f t="shared" si="66"/>
        <v>0</v>
      </c>
      <c r="Q459" s="19">
        <f t="shared" si="67"/>
        <v>0</v>
      </c>
      <c r="R459" s="19">
        <f t="shared" si="68"/>
        <v>0</v>
      </c>
    </row>
    <row r="460" spans="1:18" x14ac:dyDescent="0.2">
      <c r="A460" s="20">
        <f>+Oversikt!A460</f>
        <v>0</v>
      </c>
      <c r="B460" s="16" t="str">
        <f>IF('1. Runde'!N460="","",Oversikt!B460)</f>
        <v/>
      </c>
      <c r="C460" s="16" t="str">
        <f>IF(Oversikt!E460="","",Oversikt!E460)</f>
        <v/>
      </c>
      <c r="D460" s="17" t="str">
        <f>IF(Oversikt!B460="","",VLOOKUP(Oversikt!#REF!,Mønster!$A$4:$B$21,2))</f>
        <v/>
      </c>
      <c r="L460" s="133">
        <f>IF(B460="",,IF(Dommere!$C$12&gt;4,ROUND(SUM(E460:K460)-P460-Q460,1)/(Dommere!$C$12-2),(SUM(E460:K460)/Dommere!$C$12)))</f>
        <v>0</v>
      </c>
      <c r="M460" s="56">
        <f t="shared" si="65"/>
        <v>0</v>
      </c>
      <c r="P460" s="19">
        <f t="shared" si="66"/>
        <v>0</v>
      </c>
      <c r="Q460" s="19">
        <f t="shared" si="67"/>
        <v>0</v>
      </c>
      <c r="R460" s="19">
        <f t="shared" si="68"/>
        <v>0</v>
      </c>
    </row>
    <row r="461" spans="1:18" x14ac:dyDescent="0.2">
      <c r="A461" s="20">
        <f>+Oversikt!A461</f>
        <v>0</v>
      </c>
      <c r="B461" s="16" t="str">
        <f>IF('1. Runde'!N461="","",Oversikt!B461)</f>
        <v/>
      </c>
      <c r="C461" s="16" t="str">
        <f>IF(Oversikt!E461="","",Oversikt!E461)</f>
        <v/>
      </c>
      <c r="D461" s="17" t="str">
        <f>IF(Oversikt!B461="","",VLOOKUP(Oversikt!#REF!,Mønster!$A$4:$B$21,2))</f>
        <v/>
      </c>
      <c r="L461" s="133">
        <f>IF(B461="",,IF(Dommere!$C$12&gt;4,ROUND(SUM(E461:K461)-P461-Q461,1)/(Dommere!$C$12-2),(SUM(E461:K461)/Dommere!$C$12)))</f>
        <v>0</v>
      </c>
      <c r="M461" s="56">
        <f t="shared" si="65"/>
        <v>0</v>
      </c>
      <c r="P461" s="19">
        <f t="shared" si="66"/>
        <v>0</v>
      </c>
      <c r="Q461" s="19">
        <f t="shared" si="67"/>
        <v>0</v>
      </c>
      <c r="R461" s="19">
        <f t="shared" si="68"/>
        <v>0</v>
      </c>
    </row>
    <row r="462" spans="1:18" x14ac:dyDescent="0.2">
      <c r="A462" s="20">
        <f>+Oversikt!A462</f>
        <v>0</v>
      </c>
      <c r="B462" s="16" t="str">
        <f>IF('1. Runde'!N462="","",Oversikt!B462)</f>
        <v/>
      </c>
      <c r="C462" s="16" t="str">
        <f>IF(Oversikt!E462="","",Oversikt!E462)</f>
        <v/>
      </c>
      <c r="D462" s="17" t="str">
        <f>IF(Oversikt!B462="","",VLOOKUP(Oversikt!#REF!,Mønster!$A$4:$B$21,2))</f>
        <v/>
      </c>
      <c r="L462" s="133">
        <f>IF(B462="",,IF(Dommere!$C$12&gt;4,ROUND(SUM(E462:K462)-P462-Q462,1)/(Dommere!$C$12-2),(SUM(E462:K462)/Dommere!$C$12)))</f>
        <v>0</v>
      </c>
      <c r="M462" s="56">
        <f t="shared" si="65"/>
        <v>0</v>
      </c>
      <c r="P462" s="19">
        <f t="shared" si="66"/>
        <v>0</v>
      </c>
      <c r="Q462" s="19">
        <f t="shared" si="67"/>
        <v>0</v>
      </c>
      <c r="R462" s="19">
        <f t="shared" si="68"/>
        <v>0</v>
      </c>
    </row>
    <row r="463" spans="1:18" x14ac:dyDescent="0.2">
      <c r="A463" s="20">
        <f>+Oversikt!A463</f>
        <v>0</v>
      </c>
      <c r="B463" s="16" t="str">
        <f>IF('1. Runde'!N463="","",Oversikt!B463)</f>
        <v/>
      </c>
      <c r="C463" s="16" t="str">
        <f>IF(Oversikt!E463="","",Oversikt!E463)</f>
        <v/>
      </c>
      <c r="D463" s="17" t="str">
        <f>IF(Oversikt!B463="","",VLOOKUP(Oversikt!#REF!,Mønster!$A$4:$B$21,2))</f>
        <v/>
      </c>
      <c r="L463" s="133">
        <f>IF(B463="",,IF(Dommere!$C$12&gt;4,ROUND(SUM(E463:K463)-P463-Q463,1)/(Dommere!$C$12-2),(SUM(E463:K463)/Dommere!$C$12)))</f>
        <v>0</v>
      </c>
      <c r="M463" s="56">
        <f t="shared" si="65"/>
        <v>0</v>
      </c>
      <c r="P463" s="19">
        <f t="shared" si="66"/>
        <v>0</v>
      </c>
      <c r="Q463" s="19">
        <f t="shared" si="67"/>
        <v>0</v>
      </c>
      <c r="R463" s="19">
        <f t="shared" si="68"/>
        <v>0</v>
      </c>
    </row>
    <row r="464" spans="1:18" x14ac:dyDescent="0.2">
      <c r="A464" s="20">
        <f>+Oversikt!A464</f>
        <v>0</v>
      </c>
      <c r="B464" s="16" t="str">
        <f>IF('1. Runde'!N464="","",Oversikt!B464)</f>
        <v/>
      </c>
      <c r="C464" s="16" t="str">
        <f>IF(Oversikt!E464="","",Oversikt!E464)</f>
        <v/>
      </c>
      <c r="D464" s="17" t="str">
        <f>IF(Oversikt!B464="","",VLOOKUP(Oversikt!#REF!,Mønster!$A$4:$B$21,2))</f>
        <v/>
      </c>
      <c r="L464" s="133">
        <f>IF(B464="",,IF(Dommere!$C$12&gt;4,ROUND(SUM(E464:K464)-P464-Q464,1)/(Dommere!$C$12-2),(SUM(E464:K464)/Dommere!$C$12)))</f>
        <v>0</v>
      </c>
      <c r="M464" s="56">
        <f t="shared" si="65"/>
        <v>0</v>
      </c>
      <c r="P464" s="19">
        <f t="shared" si="66"/>
        <v>0</v>
      </c>
      <c r="Q464" s="19">
        <f t="shared" si="67"/>
        <v>0</v>
      </c>
      <c r="R464" s="19">
        <f t="shared" si="68"/>
        <v>0</v>
      </c>
    </row>
    <row r="465" spans="1:18" x14ac:dyDescent="0.2">
      <c r="A465" s="20">
        <f>+Oversikt!A465</f>
        <v>0</v>
      </c>
      <c r="B465" s="16" t="str">
        <f>IF('1. Runde'!N465="","",Oversikt!B465)</f>
        <v/>
      </c>
      <c r="C465" s="16" t="str">
        <f>IF(Oversikt!E465="","",Oversikt!E465)</f>
        <v/>
      </c>
      <c r="D465" s="17" t="str">
        <f>IF(Oversikt!B465="","",VLOOKUP(Oversikt!#REF!,Mønster!$A$4:$B$21,2))</f>
        <v/>
      </c>
      <c r="L465" s="133">
        <f>IF(B465="",,IF(Dommere!$C$12&gt;4,ROUND(SUM(E465:K465)-P465-Q465,1)/(Dommere!$C$12-2),(SUM(E465:K465)/Dommere!$C$12)))</f>
        <v>0</v>
      </c>
      <c r="M465" s="56">
        <f t="shared" si="65"/>
        <v>0</v>
      </c>
      <c r="P465" s="19">
        <f t="shared" si="66"/>
        <v>0</v>
      </c>
      <c r="Q465" s="19">
        <f t="shared" si="67"/>
        <v>0</v>
      </c>
      <c r="R465" s="19">
        <f t="shared" si="68"/>
        <v>0</v>
      </c>
    </row>
    <row r="466" spans="1:18" x14ac:dyDescent="0.2">
      <c r="A466" s="20">
        <f>+Oversikt!A466</f>
        <v>0</v>
      </c>
      <c r="B466" s="16" t="str">
        <f>IF('1. Runde'!N466="","",Oversikt!B466)</f>
        <v/>
      </c>
      <c r="C466" s="16" t="str">
        <f>IF(Oversikt!E466="","",Oversikt!E466)</f>
        <v/>
      </c>
      <c r="D466" s="17" t="str">
        <f>IF(Oversikt!B466="","",VLOOKUP(Oversikt!#REF!,Mønster!$A$4:$B$21,2))</f>
        <v/>
      </c>
      <c r="L466" s="133">
        <f>IF(B466="",,IF(Dommere!$C$12&gt;4,ROUND(SUM(E466:K466)-P466-Q466,1)/(Dommere!$C$12-2),(SUM(E466:K466)/Dommere!$C$12)))</f>
        <v>0</v>
      </c>
      <c r="M466" s="56">
        <f t="shared" si="65"/>
        <v>0</v>
      </c>
      <c r="P466" s="19">
        <f t="shared" si="66"/>
        <v>0</v>
      </c>
      <c r="Q466" s="19">
        <f t="shared" si="67"/>
        <v>0</v>
      </c>
      <c r="R466" s="19">
        <f t="shared" si="68"/>
        <v>0</v>
      </c>
    </row>
    <row r="467" spans="1:18" x14ac:dyDescent="0.2">
      <c r="A467" s="20">
        <f>+Oversikt!A467</f>
        <v>0</v>
      </c>
      <c r="B467" s="16" t="str">
        <f>IF('1. Runde'!N467="","",Oversikt!B467)</f>
        <v/>
      </c>
      <c r="C467" s="16" t="str">
        <f>IF(Oversikt!E467="","",Oversikt!E467)</f>
        <v/>
      </c>
      <c r="D467" s="17" t="str">
        <f>IF(Oversikt!B467="","",VLOOKUP(Oversikt!#REF!,Mønster!$A$4:$B$21,2))</f>
        <v/>
      </c>
      <c r="L467" s="133">
        <f>IF(B467="",,IF(Dommere!$C$12&gt;4,ROUND(SUM(E467:K467)-P467-Q467,1)/(Dommere!$C$12-2),(SUM(E467:K467)/Dommere!$C$12)))</f>
        <v>0</v>
      </c>
      <c r="M467" s="56">
        <f t="shared" si="65"/>
        <v>0</v>
      </c>
      <c r="P467" s="19">
        <f t="shared" si="66"/>
        <v>0</v>
      </c>
      <c r="Q467" s="19">
        <f t="shared" si="67"/>
        <v>0</v>
      </c>
      <c r="R467" s="19">
        <f t="shared" si="68"/>
        <v>0</v>
      </c>
    </row>
    <row r="468" spans="1:18" x14ac:dyDescent="0.2">
      <c r="A468" s="20">
        <f>+Oversikt!A468</f>
        <v>0</v>
      </c>
      <c r="B468" s="16" t="str">
        <f>IF('1. Runde'!N468="","",Oversikt!B468)</f>
        <v/>
      </c>
      <c r="C468" s="16" t="str">
        <f>IF(Oversikt!E468="","",Oversikt!E468)</f>
        <v/>
      </c>
      <c r="D468" s="17" t="str">
        <f>IF(Oversikt!B468="","",VLOOKUP(Oversikt!#REF!,Mønster!$A$4:$B$21,2))</f>
        <v/>
      </c>
      <c r="L468" s="133">
        <f>IF(B468="",,IF(Dommere!$C$12&gt;4,ROUND(SUM(E468:K468)-P468-Q468,1)/(Dommere!$C$12-2),(SUM(E468:K468)/Dommere!$C$12)))</f>
        <v>0</v>
      </c>
      <c r="M468" s="56">
        <f t="shared" si="65"/>
        <v>0</v>
      </c>
      <c r="P468" s="19">
        <f t="shared" si="66"/>
        <v>0</v>
      </c>
      <c r="Q468" s="19">
        <f t="shared" si="67"/>
        <v>0</v>
      </c>
      <c r="R468" s="19">
        <f t="shared" si="68"/>
        <v>0</v>
      </c>
    </row>
    <row r="469" spans="1:18" x14ac:dyDescent="0.2">
      <c r="A469" s="20">
        <f>+Oversikt!A469</f>
        <v>0</v>
      </c>
      <c r="B469" s="16" t="str">
        <f>IF('1. Runde'!N469="","",Oversikt!B469)</f>
        <v/>
      </c>
      <c r="C469" s="16" t="str">
        <f>IF(Oversikt!E469="","",Oversikt!E469)</f>
        <v/>
      </c>
      <c r="D469" s="17" t="str">
        <f>IF(Oversikt!B469="","",VLOOKUP(Oversikt!#REF!,Mønster!$A$4:$B$21,2))</f>
        <v/>
      </c>
      <c r="L469" s="133">
        <f>IF(B469="",,IF(Dommere!$C$12&gt;4,ROUND(SUM(E469:K469)-P469-Q469,1)/(Dommere!$C$12-2),(SUM(E469:K469)/Dommere!$C$12)))</f>
        <v>0</v>
      </c>
      <c r="M469" s="56">
        <f t="shared" si="65"/>
        <v>0</v>
      </c>
      <c r="P469" s="19">
        <f t="shared" si="66"/>
        <v>0</v>
      </c>
      <c r="Q469" s="19">
        <f t="shared" si="67"/>
        <v>0</v>
      </c>
      <c r="R469" s="19">
        <f t="shared" si="68"/>
        <v>0</v>
      </c>
    </row>
    <row r="470" spans="1:18" x14ac:dyDescent="0.2">
      <c r="A470" s="20">
        <f>+Oversikt!A470</f>
        <v>0</v>
      </c>
      <c r="B470" s="16" t="str">
        <f>IF('1. Runde'!N470="","",Oversikt!B470)</f>
        <v/>
      </c>
      <c r="C470" s="16" t="str">
        <f>IF(Oversikt!E470="","",Oversikt!E470)</f>
        <v/>
      </c>
      <c r="D470" s="17" t="str">
        <f>IF(Oversikt!B470="","",VLOOKUP(Oversikt!#REF!,Mønster!$A$4:$B$21,2))</f>
        <v/>
      </c>
      <c r="L470" s="133">
        <f>IF(B470="",,IF(Dommere!$C$12&gt;4,ROUND(SUM(E470:K470)-P470-Q470,1)/(Dommere!$C$12-2),(SUM(E470:K470)/Dommere!$C$12)))</f>
        <v>0</v>
      </c>
      <c r="M470" s="56">
        <f t="shared" si="65"/>
        <v>0</v>
      </c>
      <c r="P470" s="19">
        <f t="shared" si="66"/>
        <v>0</v>
      </c>
      <c r="Q470" s="19">
        <f t="shared" si="67"/>
        <v>0</v>
      </c>
      <c r="R470" s="19">
        <f t="shared" si="68"/>
        <v>0</v>
      </c>
    </row>
    <row r="471" spans="1:18" x14ac:dyDescent="0.2">
      <c r="A471" s="20">
        <f>+Oversikt!A471</f>
        <v>0</v>
      </c>
      <c r="B471" s="16" t="str">
        <f>IF('1. Runde'!N471="","",Oversikt!B471)</f>
        <v/>
      </c>
      <c r="C471" s="16" t="str">
        <f>IF(Oversikt!E471="","",Oversikt!E471)</f>
        <v/>
      </c>
      <c r="D471" s="17" t="str">
        <f>IF(Oversikt!B471="","",VLOOKUP(Oversikt!#REF!,Mønster!$A$4:$B$21,2))</f>
        <v/>
      </c>
      <c r="L471" s="133">
        <f>IF(B471="",,IF(Dommere!$C$12&gt;4,ROUND(SUM(E471:K471)-P471-Q471,1)/(Dommere!$C$12-2),(SUM(E471:K471)/Dommere!$C$12)))</f>
        <v>0</v>
      </c>
      <c r="M471" s="56">
        <f t="shared" si="65"/>
        <v>0</v>
      </c>
      <c r="P471" s="19">
        <f t="shared" si="66"/>
        <v>0</v>
      </c>
      <c r="Q471" s="19">
        <f t="shared" si="67"/>
        <v>0</v>
      </c>
      <c r="R471" s="19">
        <f t="shared" si="68"/>
        <v>0</v>
      </c>
    </row>
    <row r="472" spans="1:18" x14ac:dyDescent="0.2">
      <c r="A472" s="20">
        <f>+Oversikt!A472</f>
        <v>0</v>
      </c>
      <c r="B472" s="16" t="str">
        <f>IF('1. Runde'!N472="","",Oversikt!B472)</f>
        <v/>
      </c>
      <c r="C472" s="16" t="str">
        <f>IF(Oversikt!E472="","",Oversikt!E472)</f>
        <v/>
      </c>
      <c r="D472" s="17" t="str">
        <f>IF(Oversikt!B472="","",VLOOKUP(Oversikt!#REF!,Mønster!$A$4:$B$21,2))</f>
        <v/>
      </c>
      <c r="L472" s="133">
        <f>IF(B472="",,IF(Dommere!$C$12&gt;4,ROUND(SUM(E472:K472)-P472-Q472,1)/(Dommere!$C$12-2),(SUM(E472:K472)/Dommere!$C$12)))</f>
        <v>0</v>
      </c>
      <c r="M472" s="56">
        <f t="shared" si="65"/>
        <v>0</v>
      </c>
      <c r="P472" s="19">
        <f t="shared" si="66"/>
        <v>0</v>
      </c>
      <c r="Q472" s="19">
        <f t="shared" si="67"/>
        <v>0</v>
      </c>
      <c r="R472" s="19">
        <f t="shared" si="68"/>
        <v>0</v>
      </c>
    </row>
    <row r="473" spans="1:18" x14ac:dyDescent="0.2">
      <c r="A473" s="20">
        <f>+Oversikt!A473</f>
        <v>0</v>
      </c>
      <c r="B473" s="16" t="str">
        <f>IF('1. Runde'!N473="","",Oversikt!B473)</f>
        <v/>
      </c>
      <c r="C473" s="16" t="str">
        <f>IF(Oversikt!E473="","",Oversikt!E473)</f>
        <v/>
      </c>
      <c r="D473" s="17" t="str">
        <f>IF(Oversikt!B473="","",VLOOKUP(Oversikt!#REF!,Mønster!$A$4:$B$21,2))</f>
        <v/>
      </c>
      <c r="L473" s="133">
        <f>IF(B473="",,IF(Dommere!$C$12&gt;4,ROUND(SUM(E473:K473)-P473-Q473,1)/(Dommere!$C$12-2),(SUM(E473:K473)/Dommere!$C$12)))</f>
        <v>0</v>
      </c>
      <c r="M473" s="56">
        <f t="shared" si="65"/>
        <v>0</v>
      </c>
      <c r="P473" s="19">
        <f t="shared" si="66"/>
        <v>0</v>
      </c>
      <c r="Q473" s="19">
        <f t="shared" si="67"/>
        <v>0</v>
      </c>
      <c r="R473" s="19">
        <f t="shared" si="68"/>
        <v>0</v>
      </c>
    </row>
    <row r="474" spans="1:18" x14ac:dyDescent="0.2">
      <c r="A474" s="20">
        <f>+Oversikt!A474</f>
        <v>0</v>
      </c>
      <c r="B474" s="16" t="str">
        <f>IF('1. Runde'!N474="","",Oversikt!B474)</f>
        <v/>
      </c>
      <c r="C474" s="16" t="str">
        <f>IF(Oversikt!E474="","",Oversikt!E474)</f>
        <v/>
      </c>
      <c r="D474" s="17" t="str">
        <f>IF(Oversikt!B474="","",VLOOKUP(Oversikt!#REF!,Mønster!$A$4:$B$21,2))</f>
        <v/>
      </c>
      <c r="L474" s="133">
        <f>IF(B474="",,IF(Dommere!$C$12&gt;4,ROUND(SUM(E474:K474)-P474-Q474,1)/(Dommere!$C$12-2),(SUM(E474:K474)/Dommere!$C$12)))</f>
        <v>0</v>
      </c>
      <c r="M474" s="56">
        <f t="shared" si="65"/>
        <v>0</v>
      </c>
      <c r="P474" s="19">
        <f t="shared" si="66"/>
        <v>0</v>
      </c>
      <c r="Q474" s="19">
        <f t="shared" si="67"/>
        <v>0</v>
      </c>
      <c r="R474" s="19">
        <f t="shared" si="68"/>
        <v>0</v>
      </c>
    </row>
    <row r="475" spans="1:18" x14ac:dyDescent="0.2">
      <c r="A475" s="20">
        <f>+Oversikt!A475</f>
        <v>0</v>
      </c>
      <c r="B475" s="16" t="str">
        <f>IF('1. Runde'!N475="","",Oversikt!B475)</f>
        <v/>
      </c>
      <c r="C475" s="16" t="str">
        <f>IF(Oversikt!E475="","",Oversikt!E475)</f>
        <v/>
      </c>
      <c r="D475" s="17" t="str">
        <f>IF(Oversikt!B475="","",VLOOKUP(Oversikt!#REF!,Mønster!$A$4:$B$21,2))</f>
        <v/>
      </c>
      <c r="L475" s="133">
        <f>IF(B475="",,IF(Dommere!$C$12&gt;4,ROUND(SUM(E475:K475)-P475-Q475,1)/(Dommere!$C$12-2),(SUM(E475:K475)/Dommere!$C$12)))</f>
        <v>0</v>
      </c>
      <c r="M475" s="56">
        <f t="shared" si="65"/>
        <v>0</v>
      </c>
      <c r="P475" s="19">
        <f t="shared" si="66"/>
        <v>0</v>
      </c>
      <c r="Q475" s="19">
        <f t="shared" si="67"/>
        <v>0</v>
      </c>
      <c r="R475" s="19">
        <f t="shared" si="68"/>
        <v>0</v>
      </c>
    </row>
    <row r="476" spans="1:18" x14ac:dyDescent="0.2">
      <c r="A476" s="20">
        <f>+Oversikt!A476</f>
        <v>0</v>
      </c>
      <c r="B476" s="16" t="str">
        <f>IF('1. Runde'!N476="","",Oversikt!B476)</f>
        <v/>
      </c>
      <c r="C476" s="16" t="str">
        <f>IF(Oversikt!E476="","",Oversikt!E476)</f>
        <v/>
      </c>
      <c r="D476" s="17" t="str">
        <f>IF(Oversikt!B476="","",VLOOKUP(Oversikt!#REF!,Mønster!$A$4:$B$21,2))</f>
        <v/>
      </c>
      <c r="L476" s="133">
        <f>IF(B476="",,IF(Dommere!$C$12&gt;4,ROUND(SUM(E476:K476)-P476-Q476,1)/(Dommere!$C$12-2),(SUM(E476:K476)/Dommere!$C$12)))</f>
        <v>0</v>
      </c>
      <c r="M476" s="56">
        <f t="shared" si="65"/>
        <v>0</v>
      </c>
      <c r="P476" s="19">
        <f t="shared" si="66"/>
        <v>0</v>
      </c>
      <c r="Q476" s="19">
        <f t="shared" si="67"/>
        <v>0</v>
      </c>
      <c r="R476" s="19">
        <f t="shared" si="68"/>
        <v>0</v>
      </c>
    </row>
    <row r="477" spans="1:18" x14ac:dyDescent="0.2">
      <c r="A477" s="20">
        <f>+Oversikt!A477</f>
        <v>0</v>
      </c>
      <c r="B477" s="16" t="str">
        <f>IF('1. Runde'!N477="","",Oversikt!B477)</f>
        <v/>
      </c>
      <c r="C477" s="16" t="str">
        <f>IF(Oversikt!E477="","",Oversikt!E477)</f>
        <v/>
      </c>
      <c r="D477" s="17" t="str">
        <f>IF(Oversikt!B477="","",VLOOKUP(Oversikt!#REF!,Mønster!$A$4:$B$21,2))</f>
        <v/>
      </c>
      <c r="L477" s="133">
        <f>IF(B477="",,IF(Dommere!$C$12&gt;4,ROUND(SUM(E477:K477)-P477-Q477,1)/(Dommere!$C$12-2),(SUM(E477:K477)/Dommere!$C$12)))</f>
        <v>0</v>
      </c>
      <c r="M477" s="56">
        <f t="shared" si="65"/>
        <v>0</v>
      </c>
      <c r="P477" s="19">
        <f t="shared" si="66"/>
        <v>0</v>
      </c>
      <c r="Q477" s="19">
        <f t="shared" si="67"/>
        <v>0</v>
      </c>
      <c r="R477" s="19">
        <f t="shared" si="68"/>
        <v>0</v>
      </c>
    </row>
    <row r="478" spans="1:18" x14ac:dyDescent="0.2">
      <c r="A478" s="20">
        <f>+Oversikt!A478</f>
        <v>0</v>
      </c>
      <c r="B478" s="16" t="str">
        <f>IF('1. Runde'!N478="","",Oversikt!B478)</f>
        <v/>
      </c>
      <c r="C478" s="16" t="str">
        <f>IF(Oversikt!E478="","",Oversikt!E478)</f>
        <v/>
      </c>
      <c r="D478" s="17" t="str">
        <f>IF(Oversikt!B478="","",VLOOKUP(Oversikt!#REF!,Mønster!$A$4:$B$21,2))</f>
        <v/>
      </c>
      <c r="L478" s="133">
        <f>IF(B478="",,IF(Dommere!$C$12&gt;4,ROUND(SUM(E478:K478)-P478-Q478,1)/(Dommere!$C$12-2),(SUM(E478:K478)/Dommere!$C$12)))</f>
        <v>0</v>
      </c>
      <c r="M478" s="56">
        <f t="shared" si="65"/>
        <v>0</v>
      </c>
      <c r="P478" s="19">
        <f t="shared" si="66"/>
        <v>0</v>
      </c>
      <c r="Q478" s="19">
        <f t="shared" si="67"/>
        <v>0</v>
      </c>
      <c r="R478" s="19">
        <f t="shared" si="68"/>
        <v>0</v>
      </c>
    </row>
    <row r="479" spans="1:18" x14ac:dyDescent="0.2">
      <c r="A479" s="20">
        <f>+Oversikt!A479</f>
        <v>0</v>
      </c>
      <c r="B479" s="16" t="str">
        <f>IF('1. Runde'!N479="","",Oversikt!B479)</f>
        <v/>
      </c>
      <c r="C479" s="16" t="str">
        <f>IF(Oversikt!E479="","",Oversikt!E479)</f>
        <v/>
      </c>
      <c r="D479" s="17" t="str">
        <f>IF(Oversikt!B479="","",VLOOKUP(Oversikt!#REF!,Mønster!$A$4:$B$21,2))</f>
        <v/>
      </c>
      <c r="L479" s="133">
        <f>IF(B479="",,IF(Dommere!$C$12&gt;4,ROUND(SUM(E479:K479)-P479-Q479,1)/(Dommere!$C$12-2),(SUM(E479:K479)/Dommere!$C$12)))</f>
        <v>0</v>
      </c>
      <c r="M479" s="56">
        <f t="shared" si="65"/>
        <v>0</v>
      </c>
      <c r="P479" s="19">
        <f t="shared" si="66"/>
        <v>0</v>
      </c>
      <c r="Q479" s="19">
        <f t="shared" si="67"/>
        <v>0</v>
      </c>
      <c r="R479" s="19">
        <f t="shared" si="68"/>
        <v>0</v>
      </c>
    </row>
    <row r="480" spans="1:18" x14ac:dyDescent="0.2">
      <c r="A480" s="20">
        <f>+Oversikt!A480</f>
        <v>0</v>
      </c>
      <c r="B480" s="16" t="str">
        <f>IF('1. Runde'!N480="","",Oversikt!B480)</f>
        <v/>
      </c>
      <c r="C480" s="16" t="str">
        <f>IF(Oversikt!E480="","",Oversikt!E480)</f>
        <v/>
      </c>
      <c r="D480" s="17" t="str">
        <f>IF(Oversikt!B480="","",VLOOKUP(Oversikt!#REF!,Mønster!$A$4:$B$21,2))</f>
        <v/>
      </c>
      <c r="L480" s="133">
        <f>IF(B480="",,IF(Dommere!$C$12&gt;4,ROUND(SUM(E480:K480)-P480-Q480,1)/(Dommere!$C$12-2),(SUM(E480:K480)/Dommere!$C$12)))</f>
        <v>0</v>
      </c>
      <c r="M480" s="56">
        <f t="shared" si="65"/>
        <v>0</v>
      </c>
      <c r="P480" s="19">
        <f t="shared" si="66"/>
        <v>0</v>
      </c>
      <c r="Q480" s="19">
        <f t="shared" si="67"/>
        <v>0</v>
      </c>
      <c r="R480" s="19">
        <f t="shared" si="68"/>
        <v>0</v>
      </c>
    </row>
    <row r="481" spans="1:18" x14ac:dyDescent="0.2">
      <c r="A481" s="20">
        <f>+Oversikt!A481</f>
        <v>0</v>
      </c>
      <c r="B481" s="16" t="str">
        <f>IF('1. Runde'!N481="","",Oversikt!B481)</f>
        <v/>
      </c>
      <c r="C481" s="16" t="str">
        <f>IF(Oversikt!E481="","",Oversikt!E481)</f>
        <v/>
      </c>
      <c r="D481" s="17" t="str">
        <f>IF(Oversikt!B481="","",VLOOKUP(Oversikt!#REF!,Mønster!$A$4:$B$21,2))</f>
        <v/>
      </c>
      <c r="L481" s="133">
        <f>IF(B481="",,IF(Dommere!$C$12&gt;4,ROUND(SUM(E481:K481)-P481-Q481,1)/(Dommere!$C$12-2),(SUM(E481:K481)/Dommere!$C$12)))</f>
        <v>0</v>
      </c>
      <c r="M481" s="56">
        <f t="shared" si="65"/>
        <v>0</v>
      </c>
      <c r="P481" s="19">
        <f t="shared" si="66"/>
        <v>0</v>
      </c>
      <c r="Q481" s="19">
        <f t="shared" si="67"/>
        <v>0</v>
      </c>
      <c r="R481" s="19">
        <f t="shared" si="68"/>
        <v>0</v>
      </c>
    </row>
    <row r="482" spans="1:18" x14ac:dyDescent="0.2">
      <c r="A482" s="20">
        <f>+Oversikt!A482</f>
        <v>0</v>
      </c>
      <c r="B482" s="16" t="str">
        <f>IF('1. Runde'!N482="","",Oversikt!B482)</f>
        <v/>
      </c>
      <c r="C482" s="16" t="str">
        <f>IF(Oversikt!E482="","",Oversikt!E482)</f>
        <v/>
      </c>
      <c r="D482" s="17" t="str">
        <f>IF(Oversikt!B482="","",VLOOKUP(Oversikt!#REF!,Mønster!$A$4:$B$21,2))</f>
        <v/>
      </c>
      <c r="L482" s="133">
        <f>IF(B482="",,IF(Dommere!$C$12&gt;4,ROUND(SUM(E482:K482)-P482-Q482,1)/(Dommere!$C$12-2),(SUM(E482:K482)/Dommere!$C$12)))</f>
        <v>0</v>
      </c>
      <c r="M482" s="56">
        <f t="shared" si="65"/>
        <v>0</v>
      </c>
      <c r="P482" s="19">
        <f t="shared" si="66"/>
        <v>0</v>
      </c>
      <c r="Q482" s="19">
        <f t="shared" si="67"/>
        <v>0</v>
      </c>
      <c r="R482" s="19">
        <f t="shared" si="68"/>
        <v>0</v>
      </c>
    </row>
    <row r="483" spans="1:18" x14ac:dyDescent="0.2">
      <c r="A483" s="20">
        <f>+Oversikt!A483</f>
        <v>0</v>
      </c>
      <c r="B483" s="16" t="str">
        <f>IF('1. Runde'!N483="","",Oversikt!B483)</f>
        <v/>
      </c>
      <c r="C483" s="16" t="str">
        <f>IF(Oversikt!E483="","",Oversikt!E483)</f>
        <v/>
      </c>
      <c r="D483" s="17" t="str">
        <f>IF(Oversikt!B483="","",VLOOKUP(Oversikt!#REF!,Mønster!$A$4:$B$21,2))</f>
        <v/>
      </c>
      <c r="L483" s="133">
        <f>IF(B483="",,IF(Dommere!$C$12&gt;4,ROUND(SUM(E483:K483)-P483-Q483,1)/(Dommere!$C$12-2),(SUM(E483:K483)/Dommere!$C$12)))</f>
        <v>0</v>
      </c>
      <c r="M483" s="56">
        <f t="shared" si="65"/>
        <v>0</v>
      </c>
      <c r="P483" s="19">
        <f t="shared" si="66"/>
        <v>0</v>
      </c>
      <c r="Q483" s="19">
        <f t="shared" si="67"/>
        <v>0</v>
      </c>
      <c r="R483" s="19">
        <f t="shared" si="68"/>
        <v>0</v>
      </c>
    </row>
    <row r="484" spans="1:18" x14ac:dyDescent="0.2">
      <c r="A484" s="20">
        <f>+Oversikt!A484</f>
        <v>0</v>
      </c>
      <c r="B484" s="16" t="str">
        <f>IF('1. Runde'!N484="","",Oversikt!B484)</f>
        <v/>
      </c>
      <c r="C484" s="16" t="str">
        <f>IF(Oversikt!E484="","",Oversikt!E484)</f>
        <v/>
      </c>
      <c r="D484" s="17" t="str">
        <f>IF(Oversikt!B484="","",VLOOKUP(Oversikt!#REF!,Mønster!$A$4:$B$21,2))</f>
        <v/>
      </c>
      <c r="L484" s="133">
        <f>IF(B484="",,IF(Dommere!$C$12&gt;4,ROUND(SUM(E484:K484)-P484-Q484,1)/(Dommere!$C$12-2),(SUM(E484:K484)/Dommere!$C$12)))</f>
        <v>0</v>
      </c>
      <c r="M484" s="56">
        <f t="shared" si="65"/>
        <v>0</v>
      </c>
      <c r="P484" s="19">
        <f t="shared" si="66"/>
        <v>0</v>
      </c>
      <c r="Q484" s="19">
        <f t="shared" si="67"/>
        <v>0</v>
      </c>
      <c r="R484" s="19">
        <f t="shared" si="68"/>
        <v>0</v>
      </c>
    </row>
    <row r="485" spans="1:18" x14ac:dyDescent="0.2">
      <c r="A485" s="20">
        <f>+Oversikt!A485</f>
        <v>0</v>
      </c>
      <c r="B485" s="16" t="str">
        <f>IF('1. Runde'!N485="","",Oversikt!B485)</f>
        <v/>
      </c>
      <c r="C485" s="16" t="str">
        <f>IF(Oversikt!E485="","",Oversikt!E485)</f>
        <v/>
      </c>
      <c r="D485" s="17" t="str">
        <f>IF(Oversikt!B485="","",VLOOKUP(Oversikt!#REF!,Mønster!$A$4:$B$21,2))</f>
        <v/>
      </c>
      <c r="L485" s="133">
        <f>IF(B485="",,IF(Dommere!$C$12&gt;4,ROUND(SUM(E485:K485)-P485-Q485,1)/(Dommere!$C$12-2),(SUM(E485:K485)/Dommere!$C$12)))</f>
        <v>0</v>
      </c>
      <c r="M485" s="56">
        <f t="shared" si="65"/>
        <v>0</v>
      </c>
      <c r="P485" s="19">
        <f t="shared" si="66"/>
        <v>0</v>
      </c>
      <c r="Q485" s="19">
        <f t="shared" si="67"/>
        <v>0</v>
      </c>
      <c r="R485" s="19">
        <f t="shared" si="68"/>
        <v>0</v>
      </c>
    </row>
    <row r="486" spans="1:18" x14ac:dyDescent="0.2">
      <c r="A486" s="20">
        <f>+Oversikt!A486</f>
        <v>0</v>
      </c>
      <c r="B486" s="16" t="str">
        <f>IF('1. Runde'!N486="","",Oversikt!B486)</f>
        <v/>
      </c>
      <c r="C486" s="16" t="str">
        <f>IF(Oversikt!E486="","",Oversikt!E486)</f>
        <v/>
      </c>
      <c r="D486" s="17" t="str">
        <f>IF(Oversikt!B486="","",VLOOKUP(Oversikt!#REF!,Mønster!$A$4:$B$21,2))</f>
        <v/>
      </c>
      <c r="L486" s="133">
        <f>IF(B486="",,IF(Dommere!$C$12&gt;4,ROUND(SUM(E486:K486)-P486-Q486,1)/(Dommere!$C$12-2),(SUM(E486:K486)/Dommere!$C$12)))</f>
        <v>0</v>
      </c>
      <c r="M486" s="56">
        <f t="shared" si="65"/>
        <v>0</v>
      </c>
      <c r="P486" s="19">
        <f t="shared" si="66"/>
        <v>0</v>
      </c>
      <c r="Q486" s="19">
        <f t="shared" si="67"/>
        <v>0</v>
      </c>
      <c r="R486" s="19">
        <f t="shared" si="68"/>
        <v>0</v>
      </c>
    </row>
    <row r="487" spans="1:18" x14ac:dyDescent="0.2">
      <c r="A487" s="20">
        <f>+Oversikt!A487</f>
        <v>0</v>
      </c>
      <c r="B487" s="16" t="str">
        <f>IF('1. Runde'!N487="","",Oversikt!B487)</f>
        <v/>
      </c>
      <c r="C487" s="16" t="str">
        <f>IF(Oversikt!E487="","",Oversikt!E487)</f>
        <v/>
      </c>
      <c r="D487" s="17" t="str">
        <f>IF(Oversikt!B487="","",VLOOKUP(Oversikt!#REF!,Mønster!$A$4:$B$21,2))</f>
        <v/>
      </c>
      <c r="L487" s="133">
        <f>IF(B487="",,IF(Dommere!$C$12&gt;4,ROUND(SUM(E487:K487)-P487-Q487,1)/(Dommere!$C$12-2),(SUM(E487:K487)/Dommere!$C$12)))</f>
        <v>0</v>
      </c>
      <c r="M487" s="56">
        <f t="shared" si="65"/>
        <v>0</v>
      </c>
      <c r="P487" s="19">
        <f t="shared" si="66"/>
        <v>0</v>
      </c>
      <c r="Q487" s="19">
        <f t="shared" si="67"/>
        <v>0</v>
      </c>
      <c r="R487" s="19">
        <f t="shared" si="68"/>
        <v>0</v>
      </c>
    </row>
    <row r="488" spans="1:18" x14ac:dyDescent="0.2">
      <c r="A488" s="20">
        <f>+Oversikt!A488</f>
        <v>0</v>
      </c>
      <c r="B488" s="16" t="str">
        <f>IF('1. Runde'!N488="","",Oversikt!B488)</f>
        <v/>
      </c>
      <c r="C488" s="16" t="str">
        <f>IF(Oversikt!E488="","",Oversikt!E488)</f>
        <v/>
      </c>
      <c r="D488" s="17" t="str">
        <f>IF(Oversikt!B488="","",VLOOKUP(Oversikt!#REF!,Mønster!$A$4:$B$21,2))</f>
        <v/>
      </c>
      <c r="L488" s="133">
        <f>IF(B488="",,IF(Dommere!$C$12&gt;4,ROUND(SUM(E488:K488)-P488-Q488,1)/(Dommere!$C$12-2),(SUM(E488:K488)/Dommere!$C$12)))</f>
        <v>0</v>
      </c>
      <c r="M488" s="56">
        <f t="shared" si="65"/>
        <v>0</v>
      </c>
      <c r="P488" s="19">
        <f t="shared" si="66"/>
        <v>0</v>
      </c>
      <c r="Q488" s="19">
        <f t="shared" si="67"/>
        <v>0</v>
      </c>
      <c r="R488" s="19">
        <f t="shared" si="68"/>
        <v>0</v>
      </c>
    </row>
    <row r="489" spans="1:18" x14ac:dyDescent="0.2">
      <c r="A489" s="20">
        <f>+Oversikt!A489</f>
        <v>0</v>
      </c>
      <c r="B489" s="16" t="str">
        <f>IF('1. Runde'!N489="","",Oversikt!B489)</f>
        <v/>
      </c>
      <c r="C489" s="16" t="str">
        <f>IF(Oversikt!E489="","",Oversikt!E489)</f>
        <v/>
      </c>
      <c r="D489" s="17" t="str">
        <f>IF(Oversikt!B489="","",VLOOKUP(Oversikt!#REF!,Mønster!$A$4:$B$21,2))</f>
        <v/>
      </c>
      <c r="L489" s="133">
        <f>IF(B489="",,IF(Dommere!$C$12&gt;4,ROUND(SUM(E489:K489)-P489-Q489,1)/(Dommere!$C$12-2),(SUM(E489:K489)/Dommere!$C$12)))</f>
        <v>0</v>
      </c>
      <c r="M489" s="56">
        <f t="shared" si="65"/>
        <v>0</v>
      </c>
      <c r="P489" s="19">
        <f t="shared" si="66"/>
        <v>0</v>
      </c>
      <c r="Q489" s="19">
        <f t="shared" si="67"/>
        <v>0</v>
      </c>
      <c r="R489" s="19">
        <f t="shared" si="68"/>
        <v>0</v>
      </c>
    </row>
    <row r="490" spans="1:18" x14ac:dyDescent="0.2">
      <c r="A490" s="20">
        <f>+Oversikt!A490</f>
        <v>0</v>
      </c>
      <c r="B490" s="16" t="str">
        <f>IF('1. Runde'!N490="","",Oversikt!B490)</f>
        <v/>
      </c>
      <c r="C490" s="16" t="str">
        <f>IF(Oversikt!E490="","",Oversikt!E490)</f>
        <v/>
      </c>
      <c r="D490" s="17" t="str">
        <f>IF(Oversikt!B490="","",VLOOKUP(Oversikt!#REF!,Mønster!$A$4:$B$21,2))</f>
        <v/>
      </c>
      <c r="L490" s="133">
        <f>IF(B490="",,IF(Dommere!$C$12&gt;4,ROUND(SUM(E490:K490)-P490-Q490,1)/(Dommere!$C$12-2),(SUM(E490:K490)/Dommere!$C$12)))</f>
        <v>0</v>
      </c>
      <c r="M490" s="56">
        <f t="shared" si="65"/>
        <v>0</v>
      </c>
      <c r="P490" s="19">
        <f t="shared" si="66"/>
        <v>0</v>
      </c>
      <c r="Q490" s="19">
        <f t="shared" si="67"/>
        <v>0</v>
      </c>
      <c r="R490" s="19">
        <f t="shared" si="68"/>
        <v>0</v>
      </c>
    </row>
    <row r="491" spans="1:18" x14ac:dyDescent="0.2">
      <c r="A491" s="20">
        <f>+Oversikt!A491</f>
        <v>0</v>
      </c>
      <c r="B491" s="16" t="str">
        <f>IF('1. Runde'!N491="","",Oversikt!B491)</f>
        <v/>
      </c>
      <c r="C491" s="16" t="str">
        <f>IF(Oversikt!E491="","",Oversikt!E491)</f>
        <v/>
      </c>
      <c r="D491" s="17" t="str">
        <f>IF(Oversikt!B491="","",VLOOKUP(Oversikt!#REF!,Mønster!$A$4:$B$21,2))</f>
        <v/>
      </c>
      <c r="L491" s="133">
        <f>IF(B491="",,IF(Dommere!$C$12&gt;4,ROUND(SUM(E491:K491)-P491-Q491,1)/(Dommere!$C$12-2),(SUM(E491:K491)/Dommere!$C$12)))</f>
        <v>0</v>
      </c>
      <c r="M491" s="56">
        <f t="shared" si="65"/>
        <v>0</v>
      </c>
      <c r="P491" s="19">
        <f t="shared" si="66"/>
        <v>0</v>
      </c>
      <c r="Q491" s="19">
        <f t="shared" si="67"/>
        <v>0</v>
      </c>
      <c r="R491" s="19">
        <f t="shared" si="68"/>
        <v>0</v>
      </c>
    </row>
    <row r="492" spans="1:18" x14ac:dyDescent="0.2">
      <c r="A492" s="20">
        <f>+Oversikt!A492</f>
        <v>0</v>
      </c>
      <c r="B492" s="16" t="str">
        <f>IF('1. Runde'!N492="","",Oversikt!B492)</f>
        <v/>
      </c>
      <c r="C492" s="16" t="str">
        <f>IF(Oversikt!E492="","",Oversikt!E492)</f>
        <v/>
      </c>
      <c r="D492" s="17" t="str">
        <f>IF(Oversikt!B492="","",VLOOKUP(Oversikt!#REF!,Mønster!$A$4:$B$21,2))</f>
        <v/>
      </c>
      <c r="L492" s="133">
        <f>IF(B492="",,IF(Dommere!$C$12&gt;4,ROUND(SUM(E492:K492)-P492-Q492,1)/(Dommere!$C$12-2),(SUM(E492:K492)/Dommere!$C$12)))</f>
        <v>0</v>
      </c>
      <c r="M492" s="56">
        <f t="shared" si="65"/>
        <v>0</v>
      </c>
      <c r="P492" s="19">
        <f t="shared" si="66"/>
        <v>0</v>
      </c>
      <c r="Q492" s="19">
        <f t="shared" si="67"/>
        <v>0</v>
      </c>
      <c r="R492" s="19">
        <f t="shared" si="68"/>
        <v>0</v>
      </c>
    </row>
    <row r="493" spans="1:18" x14ac:dyDescent="0.2">
      <c r="A493" s="20">
        <f>+Oversikt!A493</f>
        <v>0</v>
      </c>
      <c r="B493" s="16" t="str">
        <f>IF('1. Runde'!N493="","",Oversikt!B493)</f>
        <v/>
      </c>
      <c r="C493" s="16" t="str">
        <f>IF(Oversikt!E493="","",Oversikt!E493)</f>
        <v/>
      </c>
      <c r="D493" s="17" t="str">
        <f>IF(Oversikt!B493="","",VLOOKUP(Oversikt!#REF!,Mønster!$A$4:$B$21,2))</f>
        <v/>
      </c>
      <c r="L493" s="133">
        <f>IF(B493="",,IF(Dommere!$C$12&gt;4,ROUND(SUM(E493:K493)-P493-Q493,1)/(Dommere!$C$12-2),(SUM(E493:K493)/Dommere!$C$12)))</f>
        <v>0</v>
      </c>
      <c r="M493" s="56">
        <f t="shared" si="65"/>
        <v>0</v>
      </c>
      <c r="P493" s="19">
        <f t="shared" si="66"/>
        <v>0</v>
      </c>
      <c r="Q493" s="19">
        <f t="shared" si="67"/>
        <v>0</v>
      </c>
      <c r="R493" s="19">
        <f t="shared" si="68"/>
        <v>0</v>
      </c>
    </row>
    <row r="494" spans="1:18" x14ac:dyDescent="0.2">
      <c r="A494" s="20">
        <f>+Oversikt!A494</f>
        <v>0</v>
      </c>
      <c r="B494" s="16" t="str">
        <f>IF('1. Runde'!N494="","",Oversikt!B494)</f>
        <v/>
      </c>
      <c r="C494" s="16" t="str">
        <f>IF(Oversikt!E494="","",Oversikt!E494)</f>
        <v/>
      </c>
      <c r="D494" s="17" t="str">
        <f>IF(Oversikt!B494="","",VLOOKUP(Oversikt!#REF!,Mønster!$A$4:$B$21,2))</f>
        <v/>
      </c>
      <c r="L494" s="133">
        <f>IF(B494="",,IF(Dommere!$C$12&gt;4,ROUND(SUM(E494:K494)-P494-Q494,1)/(Dommere!$C$12-2),(SUM(E494:K494)/Dommere!$C$12)))</f>
        <v>0</v>
      </c>
      <c r="M494" s="56">
        <f t="shared" si="65"/>
        <v>0</v>
      </c>
      <c r="P494" s="19">
        <f t="shared" si="66"/>
        <v>0</v>
      </c>
      <c r="Q494" s="19">
        <f t="shared" si="67"/>
        <v>0</v>
      </c>
      <c r="R494" s="19">
        <f t="shared" si="68"/>
        <v>0</v>
      </c>
    </row>
    <row r="495" spans="1:18" x14ac:dyDescent="0.2">
      <c r="A495" s="20">
        <f>+Oversikt!A495</f>
        <v>0</v>
      </c>
      <c r="B495" s="16" t="str">
        <f>IF('1. Runde'!N495="","",Oversikt!B495)</f>
        <v/>
      </c>
      <c r="C495" s="16" t="str">
        <f>IF(Oversikt!E495="","",Oversikt!E495)</f>
        <v/>
      </c>
      <c r="D495" s="17" t="str">
        <f>IF(Oversikt!B495="","",VLOOKUP(Oversikt!#REF!,Mønster!$A$4:$B$21,2))</f>
        <v/>
      </c>
      <c r="L495" s="133">
        <f>IF(B495="",,IF(Dommere!$C$12&gt;4,ROUND(SUM(E495:K495)-P495-Q495,1)/(Dommere!$C$12-2),(SUM(E495:K495)/Dommere!$C$12)))</f>
        <v>0</v>
      </c>
      <c r="M495" s="56">
        <f t="shared" si="65"/>
        <v>0</v>
      </c>
      <c r="P495" s="19">
        <f t="shared" si="66"/>
        <v>0</v>
      </c>
      <c r="Q495" s="19">
        <f t="shared" si="67"/>
        <v>0</v>
      </c>
      <c r="R495" s="19">
        <f t="shared" si="68"/>
        <v>0</v>
      </c>
    </row>
    <row r="496" spans="1:18" x14ac:dyDescent="0.2">
      <c r="A496" s="20">
        <f>+Oversikt!A496</f>
        <v>0</v>
      </c>
      <c r="B496" s="16" t="str">
        <f>IF('1. Runde'!N496="","",Oversikt!B496)</f>
        <v/>
      </c>
      <c r="C496" s="16" t="str">
        <f>IF(Oversikt!E496="","",Oversikt!E496)</f>
        <v/>
      </c>
      <c r="D496" s="17" t="str">
        <f>IF(Oversikt!B496="","",VLOOKUP(Oversikt!#REF!,Mønster!$A$4:$B$21,2))</f>
        <v/>
      </c>
      <c r="L496" s="133">
        <f>IF(B496="",,IF(Dommere!$C$12&gt;4,ROUND(SUM(E496:K496)-P496-Q496,1)/(Dommere!$C$12-2),(SUM(E496:K496)/Dommere!$C$12)))</f>
        <v>0</v>
      </c>
      <c r="M496" s="56">
        <f t="shared" si="65"/>
        <v>0</v>
      </c>
      <c r="P496" s="19">
        <f t="shared" si="66"/>
        <v>0</v>
      </c>
      <c r="Q496" s="19">
        <f t="shared" si="67"/>
        <v>0</v>
      </c>
      <c r="R496" s="19">
        <f t="shared" si="68"/>
        <v>0</v>
      </c>
    </row>
    <row r="497" spans="1:18" x14ac:dyDescent="0.2">
      <c r="A497" s="20">
        <f>+Oversikt!A497</f>
        <v>0</v>
      </c>
      <c r="B497" s="16" t="str">
        <f>IF('1. Runde'!N497="","",Oversikt!B497)</f>
        <v/>
      </c>
      <c r="C497" s="16" t="str">
        <f>IF(Oversikt!E497="","",Oversikt!E497)</f>
        <v/>
      </c>
      <c r="D497" s="17" t="str">
        <f>IF(Oversikt!B497="","",VLOOKUP(Oversikt!#REF!,Mønster!$A$4:$B$21,2))</f>
        <v/>
      </c>
      <c r="L497" s="133">
        <f>IF(B497="",,IF(Dommere!$C$12&gt;4,ROUND(SUM(E497:K497)-P497-Q497,1)/(Dommere!$C$12-2),(SUM(E497:K497)/Dommere!$C$12)))</f>
        <v>0</v>
      </c>
      <c r="M497" s="56">
        <f t="shared" si="65"/>
        <v>0</v>
      </c>
      <c r="P497" s="19">
        <f t="shared" si="66"/>
        <v>0</v>
      </c>
      <c r="Q497" s="19">
        <f t="shared" si="67"/>
        <v>0</v>
      </c>
      <c r="R497" s="19">
        <f t="shared" si="68"/>
        <v>0</v>
      </c>
    </row>
    <row r="498" spans="1:18" x14ac:dyDescent="0.2">
      <c r="A498" s="20">
        <f>+Oversikt!A498</f>
        <v>0</v>
      </c>
      <c r="B498" s="16" t="str">
        <f>IF('1. Runde'!N498="","",Oversikt!B498)</f>
        <v/>
      </c>
      <c r="C498" s="16" t="str">
        <f>IF(Oversikt!E498="","",Oversikt!E498)</f>
        <v/>
      </c>
      <c r="D498" s="17" t="str">
        <f>IF(Oversikt!B498="","",VLOOKUP(Oversikt!#REF!,Mønster!$A$4:$B$21,2))</f>
        <v/>
      </c>
      <c r="L498" s="133">
        <f>IF(B498="",,IF(Dommere!$C$12&gt;4,ROUND(SUM(E498:K498)-P498-Q498,1)/(Dommere!$C$12-2),(SUM(E498:K498)/Dommere!$C$12)))</f>
        <v>0</v>
      </c>
      <c r="M498" s="56">
        <f t="shared" si="65"/>
        <v>0</v>
      </c>
      <c r="P498" s="19">
        <f t="shared" si="66"/>
        <v>0</v>
      </c>
      <c r="Q498" s="19">
        <f t="shared" si="67"/>
        <v>0</v>
      </c>
      <c r="R498" s="19">
        <f t="shared" si="68"/>
        <v>0</v>
      </c>
    </row>
    <row r="499" spans="1:18" x14ac:dyDescent="0.2">
      <c r="A499" s="20">
        <f>+Oversikt!A499</f>
        <v>0</v>
      </c>
      <c r="B499" s="16" t="str">
        <f>IF('1. Runde'!N499="","",Oversikt!B499)</f>
        <v/>
      </c>
      <c r="C499" s="16" t="str">
        <f>IF(Oversikt!E499="","",Oversikt!E499)</f>
        <v/>
      </c>
      <c r="D499" s="17" t="str">
        <f>IF(Oversikt!B499="","",VLOOKUP(Oversikt!#REF!,Mønster!$A$4:$B$21,2))</f>
        <v/>
      </c>
      <c r="L499" s="133">
        <f>IF(B499="",,IF(Dommere!$C$12&gt;4,ROUND(SUM(E499:K499)-P499-Q499,1)/(Dommere!$C$12-2),(SUM(E499:K499)/Dommere!$C$12)))</f>
        <v>0</v>
      </c>
      <c r="M499" s="56">
        <f t="shared" si="65"/>
        <v>0</v>
      </c>
      <c r="P499" s="19">
        <f t="shared" si="66"/>
        <v>0</v>
      </c>
      <c r="Q499" s="19">
        <f t="shared" si="67"/>
        <v>0</v>
      </c>
      <c r="R499" s="19">
        <f t="shared" si="68"/>
        <v>0</v>
      </c>
    </row>
    <row r="500" spans="1:18" x14ac:dyDescent="0.2">
      <c r="A500" s="20">
        <f>+Oversikt!A500</f>
        <v>0</v>
      </c>
      <c r="B500" s="16" t="str">
        <f>IF('1. Runde'!N500="","",Oversikt!B500)</f>
        <v/>
      </c>
      <c r="C500" s="16" t="str">
        <f>IF(Oversikt!E500="","",Oversikt!E500)</f>
        <v/>
      </c>
      <c r="D500" s="17" t="str">
        <f>IF(Oversikt!B500="","",VLOOKUP(Oversikt!#REF!,Mønster!$A$4:$B$21,2))</f>
        <v/>
      </c>
      <c r="L500" s="133">
        <f>IF(B500="",,IF(Dommere!$C$12&gt;4,ROUND(SUM(E500:K500)-P500-Q500,1)/(Dommere!$C$12-2),(SUM(E500:K500)/Dommere!$C$12)))</f>
        <v>0</v>
      </c>
      <c r="M500" s="56">
        <f t="shared" si="65"/>
        <v>0</v>
      </c>
      <c r="P500" s="19">
        <f t="shared" si="66"/>
        <v>0</v>
      </c>
      <c r="Q500" s="19">
        <f t="shared" si="67"/>
        <v>0</v>
      </c>
      <c r="R500" s="19">
        <f t="shared" si="68"/>
        <v>0</v>
      </c>
    </row>
    <row r="501" spans="1:18" x14ac:dyDescent="0.2">
      <c r="A501" s="20">
        <f>+Oversikt!A501</f>
        <v>0</v>
      </c>
      <c r="B501" s="16" t="str">
        <f>IF('1. Runde'!N501="","",Oversikt!B501)</f>
        <v/>
      </c>
      <c r="C501" s="16" t="str">
        <f>IF(Oversikt!E501="","",Oversikt!E501)</f>
        <v/>
      </c>
      <c r="D501" s="17" t="str">
        <f>IF(Oversikt!B501="","",VLOOKUP(Oversikt!#REF!,Mønster!$A$4:$B$21,2))</f>
        <v/>
      </c>
      <c r="L501" s="133">
        <f>IF(B501="",,IF(Dommere!$C$12&gt;4,ROUND(SUM(E501:K501)-P501-Q501,1)/(Dommere!$C$12-2),(SUM(E501:K501)/Dommere!$C$12)))</f>
        <v>0</v>
      </c>
      <c r="M501" s="56">
        <f t="shared" si="65"/>
        <v>0</v>
      </c>
      <c r="P501" s="19">
        <f t="shared" si="66"/>
        <v>0</v>
      </c>
      <c r="Q501" s="19">
        <f t="shared" si="67"/>
        <v>0</v>
      </c>
      <c r="R501" s="19">
        <f t="shared" si="68"/>
        <v>0</v>
      </c>
    </row>
    <row r="502" spans="1:18" x14ac:dyDescent="0.2">
      <c r="A502" s="20">
        <f>+Oversikt!A502</f>
        <v>0</v>
      </c>
      <c r="B502" s="16" t="str">
        <f>IF('1. Runde'!N502="","",Oversikt!B502)</f>
        <v/>
      </c>
      <c r="C502" s="16" t="str">
        <f>IF(Oversikt!E502="","",Oversikt!E502)</f>
        <v/>
      </c>
      <c r="D502" s="17" t="str">
        <f>IF(Oversikt!B502="","",VLOOKUP(Oversikt!#REF!,Mønster!$A$4:$B$21,2))</f>
        <v/>
      </c>
      <c r="L502" s="133">
        <f>IF(B502="",,IF(Dommere!$C$12&gt;4,ROUND(SUM(E502:K502)-P502-Q502,1)/(Dommere!$C$12-2),(SUM(E502:K502)/Dommere!$C$12)))</f>
        <v>0</v>
      </c>
      <c r="M502" s="56">
        <f t="shared" si="65"/>
        <v>0</v>
      </c>
      <c r="P502" s="19">
        <f t="shared" si="66"/>
        <v>0</v>
      </c>
      <c r="Q502" s="19">
        <f t="shared" si="67"/>
        <v>0</v>
      </c>
      <c r="R502" s="19">
        <f t="shared" si="68"/>
        <v>0</v>
      </c>
    </row>
    <row r="503" spans="1:18" x14ac:dyDescent="0.2">
      <c r="A503" s="20">
        <f>+Oversikt!A503</f>
        <v>0</v>
      </c>
      <c r="B503" s="16" t="str">
        <f>IF('1. Runde'!N503="","",Oversikt!B503)</f>
        <v/>
      </c>
      <c r="C503" s="16" t="str">
        <f>IF(Oversikt!E503="","",Oversikt!E503)</f>
        <v/>
      </c>
      <c r="D503" s="17" t="str">
        <f>IF(Oversikt!B503="","",VLOOKUP(Oversikt!#REF!,Mønster!$A$4:$B$21,2))</f>
        <v/>
      </c>
      <c r="L503" s="133">
        <f>IF(B503="",,IF(Dommere!$C$12&gt;4,ROUND(SUM(E503:K503)-P503-Q503,1)/(Dommere!$C$12-2),(SUM(E503:K503)/Dommere!$C$12)))</f>
        <v>0</v>
      </c>
      <c r="M503" s="56">
        <f t="shared" si="65"/>
        <v>0</v>
      </c>
      <c r="P503" s="19">
        <f t="shared" si="66"/>
        <v>0</v>
      </c>
      <c r="Q503" s="19">
        <f t="shared" si="67"/>
        <v>0</v>
      </c>
      <c r="R503" s="19">
        <f t="shared" si="68"/>
        <v>0</v>
      </c>
    </row>
    <row r="504" spans="1:18" x14ac:dyDescent="0.2">
      <c r="A504" s="20">
        <f>+Oversikt!A504</f>
        <v>0</v>
      </c>
      <c r="B504" s="16" t="str">
        <f>IF('1. Runde'!N504="","",Oversikt!B504)</f>
        <v/>
      </c>
      <c r="C504" s="16" t="str">
        <f>IF(Oversikt!E504="","",Oversikt!E504)</f>
        <v/>
      </c>
      <c r="D504" s="17" t="str">
        <f>IF(Oversikt!B504="","",VLOOKUP(Oversikt!#REF!,Mønster!$A$4:$B$21,2))</f>
        <v/>
      </c>
      <c r="L504" s="133">
        <f>IF(B504="",,IF(Dommere!$C$12&gt;4,ROUND(SUM(E504:K504)-P504-Q504,1)/(Dommere!$C$12-2),(SUM(E504:K504)/Dommere!$C$12)))</f>
        <v>0</v>
      </c>
      <c r="M504" s="56">
        <f t="shared" si="65"/>
        <v>0</v>
      </c>
      <c r="P504" s="19">
        <f t="shared" si="66"/>
        <v>0</v>
      </c>
      <c r="Q504" s="19">
        <f t="shared" si="67"/>
        <v>0</v>
      </c>
      <c r="R504" s="19">
        <f t="shared" si="68"/>
        <v>0</v>
      </c>
    </row>
    <row r="505" spans="1:18" x14ac:dyDescent="0.2">
      <c r="A505" s="20">
        <f>+Oversikt!A505</f>
        <v>0</v>
      </c>
      <c r="B505" s="16" t="str">
        <f>IF('1. Runde'!N505="","",Oversikt!B505)</f>
        <v/>
      </c>
      <c r="C505" s="16" t="str">
        <f>IF(Oversikt!E505="","",Oversikt!E505)</f>
        <v/>
      </c>
      <c r="D505" s="17" t="str">
        <f>IF(Oversikt!B505="","",VLOOKUP(Oversikt!#REF!,Mønster!$A$4:$B$21,2))</f>
        <v/>
      </c>
      <c r="L505" s="133">
        <f>IF(B505="",,IF(Dommere!$C$12&gt;4,ROUND(SUM(E505:K505)-P505-Q505,1)/(Dommere!$C$12-2),(SUM(E505:K505)/Dommere!$C$12)))</f>
        <v>0</v>
      </c>
      <c r="M505" s="56">
        <f t="shared" si="65"/>
        <v>0</v>
      </c>
      <c r="P505" s="19">
        <f t="shared" si="66"/>
        <v>0</v>
      </c>
      <c r="Q505" s="19">
        <f t="shared" si="67"/>
        <v>0</v>
      </c>
      <c r="R505" s="19">
        <f t="shared" si="68"/>
        <v>0</v>
      </c>
    </row>
    <row r="506" spans="1:18" x14ac:dyDescent="0.2">
      <c r="A506" s="20">
        <f>+Oversikt!A506</f>
        <v>0</v>
      </c>
      <c r="B506" s="16" t="str">
        <f>IF('1. Runde'!N506="","",Oversikt!B506)</f>
        <v/>
      </c>
      <c r="C506" s="16" t="str">
        <f>IF(Oversikt!E506="","",Oversikt!E506)</f>
        <v/>
      </c>
      <c r="D506" s="17" t="str">
        <f>IF(Oversikt!B506="","",VLOOKUP(Oversikt!#REF!,Mønster!$A$4:$B$21,2))</f>
        <v/>
      </c>
      <c r="L506" s="133">
        <f>IF(B506="",,IF(Dommere!$C$12&gt;4,ROUND(SUM(E506:K506)-P506-Q506,1)/(Dommere!$C$12-2),(SUM(E506:K506)/Dommere!$C$12)))</f>
        <v>0</v>
      </c>
      <c r="M506" s="56">
        <f t="shared" si="65"/>
        <v>0</v>
      </c>
      <c r="P506" s="19">
        <f t="shared" si="66"/>
        <v>0</v>
      </c>
      <c r="Q506" s="19">
        <f t="shared" si="67"/>
        <v>0</v>
      </c>
      <c r="R506" s="19">
        <f t="shared" si="68"/>
        <v>0</v>
      </c>
    </row>
    <row r="507" spans="1:18" x14ac:dyDescent="0.2">
      <c r="A507" s="20">
        <f>+Oversikt!A507</f>
        <v>0</v>
      </c>
      <c r="B507" s="16" t="str">
        <f>IF('1. Runde'!N507="","",Oversikt!B507)</f>
        <v/>
      </c>
      <c r="C507" s="16" t="str">
        <f>IF(Oversikt!E507="","",Oversikt!E507)</f>
        <v/>
      </c>
      <c r="D507" s="17" t="str">
        <f>IF(Oversikt!B507="","",VLOOKUP(Oversikt!#REF!,Mønster!$A$4:$B$21,2))</f>
        <v/>
      </c>
      <c r="L507" s="133">
        <f>IF(B507="",,IF(Dommere!$C$12&gt;4,ROUND(SUM(E507:K507)-P507-Q507,1)/(Dommere!$C$12-2),(SUM(E507:K507)/Dommere!$C$12)))</f>
        <v>0</v>
      </c>
      <c r="M507" s="56">
        <f t="shared" ref="M507:M570" si="69">IF(L507=0,,RANK(L507,L$290:L$314,0))</f>
        <v>0</v>
      </c>
      <c r="P507" s="19">
        <f t="shared" ref="P507:P570" si="70">MAX(E507:K507)</f>
        <v>0</v>
      </c>
      <c r="Q507" s="19">
        <f t="shared" ref="Q507:Q570" si="71">MIN(E507:K507)</f>
        <v>0</v>
      </c>
      <c r="R507" s="19">
        <f t="shared" ref="R507:R570" si="72">SUM(E507:K507)</f>
        <v>0</v>
      </c>
    </row>
    <row r="508" spans="1:18" x14ac:dyDescent="0.2">
      <c r="A508" s="20">
        <f>+Oversikt!A508</f>
        <v>0</v>
      </c>
      <c r="B508" s="16" t="str">
        <f>IF('1. Runde'!N508="","",Oversikt!B508)</f>
        <v/>
      </c>
      <c r="C508" s="16" t="str">
        <f>IF(Oversikt!E508="","",Oversikt!E508)</f>
        <v/>
      </c>
      <c r="D508" s="17" t="str">
        <f>IF(Oversikt!B508="","",VLOOKUP(Oversikt!#REF!,Mønster!$A$4:$B$21,2))</f>
        <v/>
      </c>
      <c r="L508" s="133">
        <f>IF(B508="",,IF(Dommere!$C$12&gt;4,ROUND(SUM(E508:K508)-P508-Q508,1)/(Dommere!$C$12-2),(SUM(E508:K508)/Dommere!$C$12)))</f>
        <v>0</v>
      </c>
      <c r="M508" s="56">
        <f t="shared" si="69"/>
        <v>0</v>
      </c>
      <c r="P508" s="19">
        <f t="shared" si="70"/>
        <v>0</v>
      </c>
      <c r="Q508" s="19">
        <f t="shared" si="71"/>
        <v>0</v>
      </c>
      <c r="R508" s="19">
        <f t="shared" si="72"/>
        <v>0</v>
      </c>
    </row>
    <row r="509" spans="1:18" x14ac:dyDescent="0.2">
      <c r="A509" s="20">
        <f>+Oversikt!A509</f>
        <v>0</v>
      </c>
      <c r="B509" s="16" t="str">
        <f>IF('1. Runde'!N509="","",Oversikt!B509)</f>
        <v/>
      </c>
      <c r="C509" s="16" t="str">
        <f>IF(Oversikt!E509="","",Oversikt!E509)</f>
        <v/>
      </c>
      <c r="D509" s="17" t="str">
        <f>IF(Oversikt!B509="","",VLOOKUP(Oversikt!#REF!,Mønster!$A$4:$B$21,2))</f>
        <v/>
      </c>
      <c r="L509" s="133">
        <f>IF(B509="",,IF(Dommere!$C$12&gt;4,ROUND(SUM(E509:K509)-P509-Q509,1)/(Dommere!$C$12-2),(SUM(E509:K509)/Dommere!$C$12)))</f>
        <v>0</v>
      </c>
      <c r="M509" s="56">
        <f t="shared" si="69"/>
        <v>0</v>
      </c>
      <c r="P509" s="19">
        <f t="shared" si="70"/>
        <v>0</v>
      </c>
      <c r="Q509" s="19">
        <f t="shared" si="71"/>
        <v>0</v>
      </c>
      <c r="R509" s="19">
        <f t="shared" si="72"/>
        <v>0</v>
      </c>
    </row>
    <row r="510" spans="1:18" x14ac:dyDescent="0.2">
      <c r="A510" s="20">
        <f>+Oversikt!A510</f>
        <v>0</v>
      </c>
      <c r="B510" s="16" t="str">
        <f>IF('1. Runde'!N510="","",Oversikt!B510)</f>
        <v/>
      </c>
      <c r="C510" s="16" t="str">
        <f>IF(Oversikt!E510="","",Oversikt!E510)</f>
        <v/>
      </c>
      <c r="D510" s="17" t="str">
        <f>IF(Oversikt!B510="","",VLOOKUP(Oversikt!#REF!,Mønster!$A$4:$B$21,2))</f>
        <v/>
      </c>
      <c r="L510" s="133">
        <f>IF(B510="",,IF(Dommere!$C$12&gt;4,ROUND(SUM(E510:K510)-P510-Q510,1)/(Dommere!$C$12-2),(SUM(E510:K510)/Dommere!$C$12)))</f>
        <v>0</v>
      </c>
      <c r="M510" s="56">
        <f t="shared" si="69"/>
        <v>0</v>
      </c>
      <c r="P510" s="19">
        <f t="shared" si="70"/>
        <v>0</v>
      </c>
      <c r="Q510" s="19">
        <f t="shared" si="71"/>
        <v>0</v>
      </c>
      <c r="R510" s="19">
        <f t="shared" si="72"/>
        <v>0</v>
      </c>
    </row>
    <row r="511" spans="1:18" x14ac:dyDescent="0.2">
      <c r="A511" s="20">
        <f>+Oversikt!A511</f>
        <v>0</v>
      </c>
      <c r="B511" s="16" t="str">
        <f>IF('1. Runde'!N511="","",Oversikt!B511)</f>
        <v/>
      </c>
      <c r="C511" s="16" t="str">
        <f>IF(Oversikt!E511="","",Oversikt!E511)</f>
        <v/>
      </c>
      <c r="D511" s="17" t="str">
        <f>IF(Oversikt!B511="","",VLOOKUP(Oversikt!#REF!,Mønster!$A$4:$B$21,2))</f>
        <v/>
      </c>
      <c r="L511" s="133">
        <f>IF(B511="",,IF(Dommere!$C$12&gt;4,ROUND(SUM(E511:K511)-P511-Q511,1)/(Dommere!$C$12-2),(SUM(E511:K511)/Dommere!$C$12)))</f>
        <v>0</v>
      </c>
      <c r="M511" s="56">
        <f t="shared" si="69"/>
        <v>0</v>
      </c>
      <c r="P511" s="19">
        <f t="shared" si="70"/>
        <v>0</v>
      </c>
      <c r="Q511" s="19">
        <f t="shared" si="71"/>
        <v>0</v>
      </c>
      <c r="R511" s="19">
        <f t="shared" si="72"/>
        <v>0</v>
      </c>
    </row>
    <row r="512" spans="1:18" x14ac:dyDescent="0.2">
      <c r="A512" s="20">
        <f>+Oversikt!A512</f>
        <v>0</v>
      </c>
      <c r="B512" s="16" t="str">
        <f>IF('1. Runde'!N512="","",Oversikt!B512)</f>
        <v/>
      </c>
      <c r="C512" s="16" t="str">
        <f>IF(Oversikt!E512="","",Oversikt!E512)</f>
        <v/>
      </c>
      <c r="D512" s="17" t="str">
        <f>IF(Oversikt!B512="","",VLOOKUP(Oversikt!#REF!,Mønster!$A$4:$B$21,2))</f>
        <v/>
      </c>
      <c r="L512" s="133">
        <f>IF(B512="",,IF(Dommere!$C$12&gt;4,ROUND(SUM(E512:K512)-P512-Q512,1)/(Dommere!$C$12-2),(SUM(E512:K512)/Dommere!$C$12)))</f>
        <v>0</v>
      </c>
      <c r="M512" s="56">
        <f t="shared" si="69"/>
        <v>0</v>
      </c>
      <c r="P512" s="19">
        <f t="shared" si="70"/>
        <v>0</v>
      </c>
      <c r="Q512" s="19">
        <f t="shared" si="71"/>
        <v>0</v>
      </c>
      <c r="R512" s="19">
        <f t="shared" si="72"/>
        <v>0</v>
      </c>
    </row>
    <row r="513" spans="1:18" x14ac:dyDescent="0.2">
      <c r="A513" s="20">
        <f>+Oversikt!A513</f>
        <v>0</v>
      </c>
      <c r="B513" s="16" t="str">
        <f>IF('1. Runde'!N513="","",Oversikt!B513)</f>
        <v/>
      </c>
      <c r="C513" s="16" t="str">
        <f>IF(Oversikt!E513="","",Oversikt!E513)</f>
        <v/>
      </c>
      <c r="D513" s="17" t="str">
        <f>IF(Oversikt!B513="","",VLOOKUP(Oversikt!#REF!,Mønster!$A$4:$B$21,2))</f>
        <v/>
      </c>
      <c r="L513" s="133">
        <f>IF(B513="",,IF(Dommere!$C$12&gt;4,ROUND(SUM(E513:K513)-P513-Q513,1)/(Dommere!$C$12-2),(SUM(E513:K513)/Dommere!$C$12)))</f>
        <v>0</v>
      </c>
      <c r="M513" s="56">
        <f t="shared" si="69"/>
        <v>0</v>
      </c>
      <c r="P513" s="19">
        <f t="shared" si="70"/>
        <v>0</v>
      </c>
      <c r="Q513" s="19">
        <f t="shared" si="71"/>
        <v>0</v>
      </c>
      <c r="R513" s="19">
        <f t="shared" si="72"/>
        <v>0</v>
      </c>
    </row>
    <row r="514" spans="1:18" x14ac:dyDescent="0.2">
      <c r="A514" s="20">
        <f>+Oversikt!A514</f>
        <v>0</v>
      </c>
      <c r="B514" s="16" t="str">
        <f>IF('1. Runde'!N514="","",Oversikt!B514)</f>
        <v/>
      </c>
      <c r="C514" s="16" t="str">
        <f>IF(Oversikt!E514="","",Oversikt!E514)</f>
        <v/>
      </c>
      <c r="D514" s="17" t="str">
        <f>IF(Oversikt!B514="","",VLOOKUP(Oversikt!#REF!,Mønster!$A$4:$B$21,2))</f>
        <v/>
      </c>
      <c r="L514" s="133">
        <f>IF(B514="",,IF(Dommere!$C$12&gt;4,ROUND(SUM(E514:K514)-P514-Q514,1)/(Dommere!$C$12-2),(SUM(E514:K514)/Dommere!$C$12)))</f>
        <v>0</v>
      </c>
      <c r="M514" s="56">
        <f t="shared" si="69"/>
        <v>0</v>
      </c>
      <c r="P514" s="19">
        <f t="shared" si="70"/>
        <v>0</v>
      </c>
      <c r="Q514" s="19">
        <f t="shared" si="71"/>
        <v>0</v>
      </c>
      <c r="R514" s="19">
        <f t="shared" si="72"/>
        <v>0</v>
      </c>
    </row>
    <row r="515" spans="1:18" x14ac:dyDescent="0.2">
      <c r="A515" s="20">
        <f>+Oversikt!A515</f>
        <v>0</v>
      </c>
      <c r="B515" s="16" t="str">
        <f>IF('1. Runde'!N515="","",Oversikt!B515)</f>
        <v/>
      </c>
      <c r="C515" s="16" t="str">
        <f>IF(Oversikt!E515="","",Oversikt!E515)</f>
        <v/>
      </c>
      <c r="D515" s="17" t="str">
        <f>IF(Oversikt!B515="","",VLOOKUP(Oversikt!#REF!,Mønster!$A$4:$B$21,2))</f>
        <v/>
      </c>
      <c r="L515" s="133">
        <f>IF(B515="",,IF(Dommere!$C$12&gt;4,ROUND(SUM(E515:K515)-P515-Q515,1)/(Dommere!$C$12-2),(SUM(E515:K515)/Dommere!$C$12)))</f>
        <v>0</v>
      </c>
      <c r="M515" s="56">
        <f t="shared" si="69"/>
        <v>0</v>
      </c>
      <c r="P515" s="19">
        <f t="shared" si="70"/>
        <v>0</v>
      </c>
      <c r="Q515" s="19">
        <f t="shared" si="71"/>
        <v>0</v>
      </c>
      <c r="R515" s="19">
        <f t="shared" si="72"/>
        <v>0</v>
      </c>
    </row>
    <row r="516" spans="1:18" x14ac:dyDescent="0.2">
      <c r="A516" s="20">
        <f>+Oversikt!A516</f>
        <v>0</v>
      </c>
      <c r="B516" s="16" t="str">
        <f>IF('1. Runde'!N516="","",Oversikt!B516)</f>
        <v/>
      </c>
      <c r="C516" s="16" t="str">
        <f>IF(Oversikt!E516="","",Oversikt!E516)</f>
        <v/>
      </c>
      <c r="D516" s="17" t="str">
        <f>IF(Oversikt!B516="","",VLOOKUP(Oversikt!#REF!,Mønster!$A$4:$B$21,2))</f>
        <v/>
      </c>
      <c r="L516" s="133">
        <f>IF(B516="",,IF(Dommere!$C$12&gt;4,ROUND(SUM(E516:K516)-P516-Q516,1)/(Dommere!$C$12-2),(SUM(E516:K516)/Dommere!$C$12)))</f>
        <v>0</v>
      </c>
      <c r="M516" s="56">
        <f t="shared" si="69"/>
        <v>0</v>
      </c>
      <c r="P516" s="19">
        <f t="shared" si="70"/>
        <v>0</v>
      </c>
      <c r="Q516" s="19">
        <f t="shared" si="71"/>
        <v>0</v>
      </c>
      <c r="R516" s="19">
        <f t="shared" si="72"/>
        <v>0</v>
      </c>
    </row>
    <row r="517" spans="1:18" x14ac:dyDescent="0.2">
      <c r="A517" s="20">
        <f>+Oversikt!A517</f>
        <v>0</v>
      </c>
      <c r="B517" s="16" t="str">
        <f>IF('1. Runde'!N517="","",Oversikt!B517)</f>
        <v/>
      </c>
      <c r="C517" s="16" t="str">
        <f>IF(Oversikt!E517="","",Oversikt!E517)</f>
        <v/>
      </c>
      <c r="D517" s="17" t="str">
        <f>IF(Oversikt!B517="","",VLOOKUP(Oversikt!#REF!,Mønster!$A$4:$B$21,2))</f>
        <v/>
      </c>
      <c r="L517" s="133">
        <f>IF(B517="",,IF(Dommere!$C$12&gt;4,ROUND(SUM(E517:K517)-P517-Q517,1)/(Dommere!$C$12-2),(SUM(E517:K517)/Dommere!$C$12)))</f>
        <v>0</v>
      </c>
      <c r="M517" s="56">
        <f t="shared" si="69"/>
        <v>0</v>
      </c>
      <c r="P517" s="19">
        <f t="shared" si="70"/>
        <v>0</v>
      </c>
      <c r="Q517" s="19">
        <f t="shared" si="71"/>
        <v>0</v>
      </c>
      <c r="R517" s="19">
        <f t="shared" si="72"/>
        <v>0</v>
      </c>
    </row>
    <row r="518" spans="1:18" x14ac:dyDescent="0.2">
      <c r="A518" s="20">
        <f>+Oversikt!A518</f>
        <v>0</v>
      </c>
      <c r="B518" s="16" t="str">
        <f>IF('1. Runde'!N518="","",Oversikt!B518)</f>
        <v/>
      </c>
      <c r="C518" s="16" t="str">
        <f>IF(Oversikt!E518="","",Oversikt!E518)</f>
        <v/>
      </c>
      <c r="D518" s="17" t="str">
        <f>IF(Oversikt!B518="","",VLOOKUP(Oversikt!#REF!,Mønster!$A$4:$B$21,2))</f>
        <v/>
      </c>
      <c r="L518" s="133">
        <f>IF(B518="",,IF(Dommere!$C$12&gt;4,ROUND(SUM(E518:K518)-P518-Q518,1)/(Dommere!$C$12-2),(SUM(E518:K518)/Dommere!$C$12)))</f>
        <v>0</v>
      </c>
      <c r="M518" s="56">
        <f t="shared" si="69"/>
        <v>0</v>
      </c>
      <c r="P518" s="19">
        <f t="shared" si="70"/>
        <v>0</v>
      </c>
      <c r="Q518" s="19">
        <f t="shared" si="71"/>
        <v>0</v>
      </c>
      <c r="R518" s="19">
        <f t="shared" si="72"/>
        <v>0</v>
      </c>
    </row>
    <row r="519" spans="1:18" x14ac:dyDescent="0.2">
      <c r="A519" s="20">
        <f>+Oversikt!A519</f>
        <v>0</v>
      </c>
      <c r="B519" s="16" t="str">
        <f>IF('1. Runde'!N519="","",Oversikt!B519)</f>
        <v/>
      </c>
      <c r="C519" s="16" t="str">
        <f>IF(Oversikt!E519="","",Oversikt!E519)</f>
        <v/>
      </c>
      <c r="D519" s="17" t="str">
        <f>IF(Oversikt!B519="","",VLOOKUP(Oversikt!#REF!,Mønster!$A$4:$B$21,2))</f>
        <v/>
      </c>
      <c r="L519" s="133">
        <f>IF(B519="",,IF(Dommere!$C$12&gt;4,ROUND(SUM(E519:K519)-P519-Q519,1)/(Dommere!$C$12-2),(SUM(E519:K519)/Dommere!$C$12)))</f>
        <v>0</v>
      </c>
      <c r="M519" s="56">
        <f t="shared" si="69"/>
        <v>0</v>
      </c>
      <c r="P519" s="19">
        <f t="shared" si="70"/>
        <v>0</v>
      </c>
      <c r="Q519" s="19">
        <f t="shared" si="71"/>
        <v>0</v>
      </c>
      <c r="R519" s="19">
        <f t="shared" si="72"/>
        <v>0</v>
      </c>
    </row>
    <row r="520" spans="1:18" x14ac:dyDescent="0.2">
      <c r="A520" s="20">
        <f>+Oversikt!A520</f>
        <v>0</v>
      </c>
      <c r="B520" s="16" t="str">
        <f>IF('1. Runde'!N520="","",Oversikt!B520)</f>
        <v/>
      </c>
      <c r="C520" s="16" t="str">
        <f>IF(Oversikt!E520="","",Oversikt!E520)</f>
        <v/>
      </c>
      <c r="D520" s="17" t="str">
        <f>IF(Oversikt!B520="","",VLOOKUP(Oversikt!#REF!,Mønster!$A$4:$B$21,2))</f>
        <v/>
      </c>
      <c r="L520" s="133">
        <f>IF(B520="",,IF(Dommere!$C$12&gt;4,ROUND(SUM(E520:K520)-P520-Q520,1)/(Dommere!$C$12-2),(SUM(E520:K520)/Dommere!$C$12)))</f>
        <v>0</v>
      </c>
      <c r="M520" s="56">
        <f t="shared" si="69"/>
        <v>0</v>
      </c>
      <c r="P520" s="19">
        <f t="shared" si="70"/>
        <v>0</v>
      </c>
      <c r="Q520" s="19">
        <f t="shared" si="71"/>
        <v>0</v>
      </c>
      <c r="R520" s="19">
        <f t="shared" si="72"/>
        <v>0</v>
      </c>
    </row>
    <row r="521" spans="1:18" x14ac:dyDescent="0.2">
      <c r="A521" s="20">
        <f>+Oversikt!A521</f>
        <v>0</v>
      </c>
      <c r="B521" s="16" t="str">
        <f>IF('1. Runde'!N521="","",Oversikt!B521)</f>
        <v/>
      </c>
      <c r="C521" s="16" t="str">
        <f>IF(Oversikt!E521="","",Oversikt!E521)</f>
        <v/>
      </c>
      <c r="D521" s="17" t="str">
        <f>IF(Oversikt!B521="","",VLOOKUP(Oversikt!#REF!,Mønster!$A$4:$B$21,2))</f>
        <v/>
      </c>
      <c r="L521" s="133">
        <f>IF(B521="",,IF(Dommere!$C$12&gt;4,ROUND(SUM(E521:K521)-P521-Q521,1)/(Dommere!$C$12-2),(SUM(E521:K521)/Dommere!$C$12)))</f>
        <v>0</v>
      </c>
      <c r="M521" s="56">
        <f t="shared" si="69"/>
        <v>0</v>
      </c>
      <c r="P521" s="19">
        <f t="shared" si="70"/>
        <v>0</v>
      </c>
      <c r="Q521" s="19">
        <f t="shared" si="71"/>
        <v>0</v>
      </c>
      <c r="R521" s="19">
        <f t="shared" si="72"/>
        <v>0</v>
      </c>
    </row>
    <row r="522" spans="1:18" x14ac:dyDescent="0.2">
      <c r="A522" s="20">
        <f>+Oversikt!A522</f>
        <v>0</v>
      </c>
      <c r="B522" s="16" t="str">
        <f>IF('1. Runde'!N522="","",Oversikt!B522)</f>
        <v/>
      </c>
      <c r="C522" s="16" t="str">
        <f>IF(Oversikt!E522="","",Oversikt!E522)</f>
        <v/>
      </c>
      <c r="D522" s="17" t="str">
        <f>IF(Oversikt!B522="","",VLOOKUP(Oversikt!#REF!,Mønster!$A$4:$B$21,2))</f>
        <v/>
      </c>
      <c r="L522" s="133">
        <f>IF(B522="",,IF(Dommere!$C$12&gt;4,ROUND(SUM(E522:K522)-P522-Q522,1)/(Dommere!$C$12-2),(SUM(E522:K522)/Dommere!$C$12)))</f>
        <v>0</v>
      </c>
      <c r="M522" s="56">
        <f t="shared" si="69"/>
        <v>0</v>
      </c>
      <c r="P522" s="19">
        <f t="shared" si="70"/>
        <v>0</v>
      </c>
      <c r="Q522" s="19">
        <f t="shared" si="71"/>
        <v>0</v>
      </c>
      <c r="R522" s="19">
        <f t="shared" si="72"/>
        <v>0</v>
      </c>
    </row>
    <row r="523" spans="1:18" x14ac:dyDescent="0.2">
      <c r="A523" s="20">
        <f>+Oversikt!A523</f>
        <v>0</v>
      </c>
      <c r="B523" s="16" t="str">
        <f>IF('1. Runde'!N523="","",Oversikt!B523)</f>
        <v/>
      </c>
      <c r="C523" s="16" t="str">
        <f>IF(Oversikt!E523="","",Oversikt!E523)</f>
        <v/>
      </c>
      <c r="D523" s="17" t="str">
        <f>IF(Oversikt!B523="","",VLOOKUP(Oversikt!#REF!,Mønster!$A$4:$B$21,2))</f>
        <v/>
      </c>
      <c r="L523" s="133">
        <f>IF(B523="",,IF(Dommere!$C$12&gt;4,ROUND(SUM(E523:K523)-P523-Q523,1)/(Dommere!$C$12-2),(SUM(E523:K523)/Dommere!$C$12)))</f>
        <v>0</v>
      </c>
      <c r="M523" s="56">
        <f t="shared" si="69"/>
        <v>0</v>
      </c>
      <c r="P523" s="19">
        <f t="shared" si="70"/>
        <v>0</v>
      </c>
      <c r="Q523" s="19">
        <f t="shared" si="71"/>
        <v>0</v>
      </c>
      <c r="R523" s="19">
        <f t="shared" si="72"/>
        <v>0</v>
      </c>
    </row>
    <row r="524" spans="1:18" x14ac:dyDescent="0.2">
      <c r="A524" s="20">
        <f>+Oversikt!A524</f>
        <v>0</v>
      </c>
      <c r="B524" s="16" t="str">
        <f>IF('1. Runde'!N524="","",Oversikt!B524)</f>
        <v/>
      </c>
      <c r="C524" s="16" t="str">
        <f>IF(Oversikt!E524="","",Oversikt!E524)</f>
        <v/>
      </c>
      <c r="D524" s="17" t="str">
        <f>IF(Oversikt!B524="","",VLOOKUP(Oversikt!#REF!,Mønster!$A$4:$B$21,2))</f>
        <v/>
      </c>
      <c r="L524" s="133">
        <f>IF(B524="",,IF(Dommere!$C$12&gt;4,ROUND(SUM(E524:K524)-P524-Q524,1)/(Dommere!$C$12-2),(SUM(E524:K524)/Dommere!$C$12)))</f>
        <v>0</v>
      </c>
      <c r="M524" s="56">
        <f t="shared" si="69"/>
        <v>0</v>
      </c>
      <c r="P524" s="19">
        <f t="shared" si="70"/>
        <v>0</v>
      </c>
      <c r="Q524" s="19">
        <f t="shared" si="71"/>
        <v>0</v>
      </c>
      <c r="R524" s="19">
        <f t="shared" si="72"/>
        <v>0</v>
      </c>
    </row>
    <row r="525" spans="1:18" x14ac:dyDescent="0.2">
      <c r="A525" s="20">
        <f>+Oversikt!A525</f>
        <v>0</v>
      </c>
      <c r="B525" s="16" t="str">
        <f>IF('1. Runde'!N525="","",Oversikt!B525)</f>
        <v/>
      </c>
      <c r="C525" s="16" t="str">
        <f>IF(Oversikt!E525="","",Oversikt!E525)</f>
        <v/>
      </c>
      <c r="D525" s="17" t="str">
        <f>IF(Oversikt!B525="","",VLOOKUP(Oversikt!#REF!,Mønster!$A$4:$B$21,2))</f>
        <v/>
      </c>
      <c r="L525" s="133">
        <f>IF(B525="",,IF(Dommere!$C$12&gt;4,ROUND(SUM(E525:K525)-P525-Q525,1)/(Dommere!$C$12-2),(SUM(E525:K525)/Dommere!$C$12)))</f>
        <v>0</v>
      </c>
      <c r="M525" s="56">
        <f t="shared" si="69"/>
        <v>0</v>
      </c>
      <c r="P525" s="19">
        <f t="shared" si="70"/>
        <v>0</v>
      </c>
      <c r="Q525" s="19">
        <f t="shared" si="71"/>
        <v>0</v>
      </c>
      <c r="R525" s="19">
        <f t="shared" si="72"/>
        <v>0</v>
      </c>
    </row>
    <row r="526" spans="1:18" x14ac:dyDescent="0.2">
      <c r="A526" s="20">
        <f>+Oversikt!A526</f>
        <v>0</v>
      </c>
      <c r="B526" s="16" t="str">
        <f>IF('1. Runde'!N526="","",Oversikt!B526)</f>
        <v/>
      </c>
      <c r="C526" s="16" t="str">
        <f>IF(Oversikt!E526="","",Oversikt!E526)</f>
        <v/>
      </c>
      <c r="D526" s="17" t="str">
        <f>IF(Oversikt!B526="","",VLOOKUP(Oversikt!#REF!,Mønster!$A$4:$B$21,2))</f>
        <v/>
      </c>
      <c r="L526" s="133">
        <f>IF(B526="",,IF(Dommere!$C$12&gt;4,ROUND(SUM(E526:K526)-P526-Q526,1)/(Dommere!$C$12-2),(SUM(E526:K526)/Dommere!$C$12)))</f>
        <v>0</v>
      </c>
      <c r="M526" s="56">
        <f t="shared" si="69"/>
        <v>0</v>
      </c>
      <c r="P526" s="19">
        <f t="shared" si="70"/>
        <v>0</v>
      </c>
      <c r="Q526" s="19">
        <f t="shared" si="71"/>
        <v>0</v>
      </c>
      <c r="R526" s="19">
        <f t="shared" si="72"/>
        <v>0</v>
      </c>
    </row>
    <row r="527" spans="1:18" x14ac:dyDescent="0.2">
      <c r="A527" s="20">
        <f>+Oversikt!A527</f>
        <v>0</v>
      </c>
      <c r="B527" s="16" t="str">
        <f>IF('1. Runde'!N527="","",Oversikt!B527)</f>
        <v/>
      </c>
      <c r="C527" s="16" t="str">
        <f>IF(Oversikt!E527="","",Oversikt!E527)</f>
        <v/>
      </c>
      <c r="D527" s="17" t="str">
        <f>IF(Oversikt!B527="","",VLOOKUP(Oversikt!#REF!,Mønster!$A$4:$B$21,2))</f>
        <v/>
      </c>
      <c r="L527" s="133">
        <f>IF(B527="",,IF(Dommere!$C$12&gt;4,ROUND(SUM(E527:K527)-P527-Q527,1)/(Dommere!$C$12-2),(SUM(E527:K527)/Dommere!$C$12)))</f>
        <v>0</v>
      </c>
      <c r="M527" s="56">
        <f t="shared" si="69"/>
        <v>0</v>
      </c>
      <c r="P527" s="19">
        <f t="shared" si="70"/>
        <v>0</v>
      </c>
      <c r="Q527" s="19">
        <f t="shared" si="71"/>
        <v>0</v>
      </c>
      <c r="R527" s="19">
        <f t="shared" si="72"/>
        <v>0</v>
      </c>
    </row>
    <row r="528" spans="1:18" x14ac:dyDescent="0.2">
      <c r="A528" s="20">
        <f>+Oversikt!A528</f>
        <v>0</v>
      </c>
      <c r="B528" s="16" t="str">
        <f>IF('1. Runde'!N528="","",Oversikt!B528)</f>
        <v/>
      </c>
      <c r="C528" s="16" t="str">
        <f>IF(Oversikt!E528="","",Oversikt!E528)</f>
        <v/>
      </c>
      <c r="D528" s="17" t="str">
        <f>IF(Oversikt!B528="","",VLOOKUP(Oversikt!#REF!,Mønster!$A$4:$B$21,2))</f>
        <v/>
      </c>
      <c r="L528" s="133">
        <f>IF(B528="",,IF(Dommere!$C$12&gt;4,ROUND(SUM(E528:K528)-P528-Q528,1)/(Dommere!$C$12-2),(SUM(E528:K528)/Dommere!$C$12)))</f>
        <v>0</v>
      </c>
      <c r="M528" s="56">
        <f t="shared" si="69"/>
        <v>0</v>
      </c>
      <c r="P528" s="19">
        <f t="shared" si="70"/>
        <v>0</v>
      </c>
      <c r="Q528" s="19">
        <f t="shared" si="71"/>
        <v>0</v>
      </c>
      <c r="R528" s="19">
        <f t="shared" si="72"/>
        <v>0</v>
      </c>
    </row>
    <row r="529" spans="1:18" x14ac:dyDescent="0.2">
      <c r="A529" s="20">
        <f>+Oversikt!A529</f>
        <v>0</v>
      </c>
      <c r="B529" s="16" t="str">
        <f>IF('1. Runde'!N529="","",Oversikt!B529)</f>
        <v/>
      </c>
      <c r="C529" s="16" t="str">
        <f>IF(Oversikt!E529="","",Oversikt!E529)</f>
        <v/>
      </c>
      <c r="D529" s="17" t="str">
        <f>IF(Oversikt!B529="","",VLOOKUP(Oversikt!#REF!,Mønster!$A$4:$B$21,2))</f>
        <v/>
      </c>
      <c r="L529" s="133">
        <f>IF(B529="",,IF(Dommere!$C$12&gt;4,ROUND(SUM(E529:K529)-P529-Q529,1)/(Dommere!$C$12-2),(SUM(E529:K529)/Dommere!$C$12)))</f>
        <v>0</v>
      </c>
      <c r="M529" s="56">
        <f t="shared" si="69"/>
        <v>0</v>
      </c>
      <c r="P529" s="19">
        <f t="shared" si="70"/>
        <v>0</v>
      </c>
      <c r="Q529" s="19">
        <f t="shared" si="71"/>
        <v>0</v>
      </c>
      <c r="R529" s="19">
        <f t="shared" si="72"/>
        <v>0</v>
      </c>
    </row>
    <row r="530" spans="1:18" x14ac:dyDescent="0.2">
      <c r="A530" s="20">
        <f>+Oversikt!A530</f>
        <v>0</v>
      </c>
      <c r="B530" s="16" t="str">
        <f>IF('1. Runde'!N530="","",Oversikt!B530)</f>
        <v/>
      </c>
      <c r="C530" s="16" t="str">
        <f>IF(Oversikt!E530="","",Oversikt!E530)</f>
        <v/>
      </c>
      <c r="D530" s="17" t="str">
        <f>IF(Oversikt!B530="","",VLOOKUP(Oversikt!#REF!,Mønster!$A$4:$B$21,2))</f>
        <v/>
      </c>
      <c r="L530" s="133">
        <f>IF(B530="",,IF(Dommere!$C$12&gt;4,ROUND(SUM(E530:K530)-P530-Q530,1)/(Dommere!$C$12-2),(SUM(E530:K530)/Dommere!$C$12)))</f>
        <v>0</v>
      </c>
      <c r="M530" s="56">
        <f t="shared" si="69"/>
        <v>0</v>
      </c>
      <c r="P530" s="19">
        <f t="shared" si="70"/>
        <v>0</v>
      </c>
      <c r="Q530" s="19">
        <f t="shared" si="71"/>
        <v>0</v>
      </c>
      <c r="R530" s="19">
        <f t="shared" si="72"/>
        <v>0</v>
      </c>
    </row>
    <row r="531" spans="1:18" x14ac:dyDescent="0.2">
      <c r="A531" s="20">
        <f>+Oversikt!A531</f>
        <v>0</v>
      </c>
      <c r="B531" s="16" t="str">
        <f>IF('1. Runde'!N531="","",Oversikt!B531)</f>
        <v/>
      </c>
      <c r="C531" s="16" t="str">
        <f>IF(Oversikt!E531="","",Oversikt!E531)</f>
        <v/>
      </c>
      <c r="D531" s="17" t="str">
        <f>IF(Oversikt!B531="","",VLOOKUP(Oversikt!#REF!,Mønster!$A$4:$B$21,2))</f>
        <v/>
      </c>
      <c r="L531" s="133">
        <f>IF(B531="",,IF(Dommere!$C$12&gt;4,ROUND(SUM(E531:K531)-P531-Q531,1)/(Dommere!$C$12-2),(SUM(E531:K531)/Dommere!$C$12)))</f>
        <v>0</v>
      </c>
      <c r="M531" s="56">
        <f t="shared" si="69"/>
        <v>0</v>
      </c>
      <c r="P531" s="19">
        <f t="shared" si="70"/>
        <v>0</v>
      </c>
      <c r="Q531" s="19">
        <f t="shared" si="71"/>
        <v>0</v>
      </c>
      <c r="R531" s="19">
        <f t="shared" si="72"/>
        <v>0</v>
      </c>
    </row>
    <row r="532" spans="1:18" x14ac:dyDescent="0.2">
      <c r="A532" s="20">
        <f>+Oversikt!A532</f>
        <v>0</v>
      </c>
      <c r="B532" s="16" t="str">
        <f>IF('1. Runde'!N532="","",Oversikt!B532)</f>
        <v/>
      </c>
      <c r="C532" s="16" t="str">
        <f>IF(Oversikt!E532="","",Oversikt!E532)</f>
        <v/>
      </c>
      <c r="D532" s="17" t="str">
        <f>IF(Oversikt!B532="","",VLOOKUP(Oversikt!#REF!,Mønster!$A$4:$B$21,2))</f>
        <v/>
      </c>
      <c r="L532" s="133">
        <f>IF(B532="",,IF(Dommere!$C$12&gt;4,ROUND(SUM(E532:K532)-P532-Q532,1)/(Dommere!$C$12-2),(SUM(E532:K532)/Dommere!$C$12)))</f>
        <v>0</v>
      </c>
      <c r="M532" s="56">
        <f t="shared" si="69"/>
        <v>0</v>
      </c>
      <c r="P532" s="19">
        <f t="shared" si="70"/>
        <v>0</v>
      </c>
      <c r="Q532" s="19">
        <f t="shared" si="71"/>
        <v>0</v>
      </c>
      <c r="R532" s="19">
        <f t="shared" si="72"/>
        <v>0</v>
      </c>
    </row>
    <row r="533" spans="1:18" x14ac:dyDescent="0.2">
      <c r="A533" s="20">
        <f>+Oversikt!A533</f>
        <v>0</v>
      </c>
      <c r="B533" s="16" t="str">
        <f>IF('1. Runde'!N533="","",Oversikt!B533)</f>
        <v/>
      </c>
      <c r="C533" s="16" t="str">
        <f>IF(Oversikt!E533="","",Oversikt!E533)</f>
        <v/>
      </c>
      <c r="D533" s="17" t="str">
        <f>IF(Oversikt!B533="","",VLOOKUP(Oversikt!#REF!,Mønster!$A$4:$B$21,2))</f>
        <v/>
      </c>
      <c r="L533" s="133">
        <f>IF(B533="",,IF(Dommere!$C$12&gt;4,ROUND(SUM(E533:K533)-P533-Q533,1)/(Dommere!$C$12-2),(SUM(E533:K533)/Dommere!$C$12)))</f>
        <v>0</v>
      </c>
      <c r="M533" s="56">
        <f t="shared" si="69"/>
        <v>0</v>
      </c>
      <c r="P533" s="19">
        <f t="shared" si="70"/>
        <v>0</v>
      </c>
      <c r="Q533" s="19">
        <f t="shared" si="71"/>
        <v>0</v>
      </c>
      <c r="R533" s="19">
        <f t="shared" si="72"/>
        <v>0</v>
      </c>
    </row>
    <row r="534" spans="1:18" x14ac:dyDescent="0.2">
      <c r="A534" s="20">
        <f>+Oversikt!A534</f>
        <v>0</v>
      </c>
      <c r="B534" s="16" t="str">
        <f>IF('1. Runde'!N534="","",Oversikt!B534)</f>
        <v/>
      </c>
      <c r="C534" s="16" t="str">
        <f>IF(Oversikt!E534="","",Oversikt!E534)</f>
        <v/>
      </c>
      <c r="D534" s="17" t="str">
        <f>IF(Oversikt!B534="","",VLOOKUP(Oversikt!#REF!,Mønster!$A$4:$B$21,2))</f>
        <v/>
      </c>
      <c r="L534" s="133">
        <f>IF(B534="",,IF(Dommere!$C$12&gt;4,ROUND(SUM(E534:K534)-P534-Q534,1)/(Dommere!$C$12-2),(SUM(E534:K534)/Dommere!$C$12)))</f>
        <v>0</v>
      </c>
      <c r="M534" s="56">
        <f t="shared" si="69"/>
        <v>0</v>
      </c>
      <c r="P534" s="19">
        <f t="shared" si="70"/>
        <v>0</v>
      </c>
      <c r="Q534" s="19">
        <f t="shared" si="71"/>
        <v>0</v>
      </c>
      <c r="R534" s="19">
        <f t="shared" si="72"/>
        <v>0</v>
      </c>
    </row>
    <row r="535" spans="1:18" x14ac:dyDescent="0.2">
      <c r="A535" s="20">
        <f>+Oversikt!A535</f>
        <v>0</v>
      </c>
      <c r="B535" s="16" t="str">
        <f>IF('1. Runde'!N535="","",Oversikt!B535)</f>
        <v/>
      </c>
      <c r="C535" s="16" t="str">
        <f>IF(Oversikt!E535="","",Oversikt!E535)</f>
        <v/>
      </c>
      <c r="D535" s="17" t="str">
        <f>IF(Oversikt!B535="","",VLOOKUP(Oversikt!#REF!,Mønster!$A$4:$B$21,2))</f>
        <v/>
      </c>
      <c r="L535" s="133">
        <f>IF(B535="",,IF(Dommere!$C$12&gt;4,ROUND(SUM(E535:K535)-P535-Q535,1)/(Dommere!$C$12-2),(SUM(E535:K535)/Dommere!$C$12)))</f>
        <v>0</v>
      </c>
      <c r="M535" s="56">
        <f t="shared" si="69"/>
        <v>0</v>
      </c>
      <c r="P535" s="19">
        <f t="shared" si="70"/>
        <v>0</v>
      </c>
      <c r="Q535" s="19">
        <f t="shared" si="71"/>
        <v>0</v>
      </c>
      <c r="R535" s="19">
        <f t="shared" si="72"/>
        <v>0</v>
      </c>
    </row>
    <row r="536" spans="1:18" x14ac:dyDescent="0.2">
      <c r="A536" s="20">
        <f>+Oversikt!A536</f>
        <v>0</v>
      </c>
      <c r="B536" s="16" t="str">
        <f>IF('1. Runde'!N536="","",Oversikt!B536)</f>
        <v/>
      </c>
      <c r="C536" s="16" t="str">
        <f>IF(Oversikt!E536="","",Oversikt!E536)</f>
        <v/>
      </c>
      <c r="D536" s="17" t="str">
        <f>IF(Oversikt!B536="","",VLOOKUP(Oversikt!#REF!,Mønster!$A$4:$B$21,2))</f>
        <v/>
      </c>
      <c r="L536" s="133">
        <f>IF(B536="",,IF(Dommere!$C$12&gt;4,ROUND(SUM(E536:K536)-P536-Q536,1)/(Dommere!$C$12-2),(SUM(E536:K536)/Dommere!$C$12)))</f>
        <v>0</v>
      </c>
      <c r="M536" s="56">
        <f t="shared" si="69"/>
        <v>0</v>
      </c>
      <c r="P536" s="19">
        <f t="shared" si="70"/>
        <v>0</v>
      </c>
      <c r="Q536" s="19">
        <f t="shared" si="71"/>
        <v>0</v>
      </c>
      <c r="R536" s="19">
        <f t="shared" si="72"/>
        <v>0</v>
      </c>
    </row>
    <row r="537" spans="1:18" x14ac:dyDescent="0.2">
      <c r="A537" s="20">
        <f>+Oversikt!A537</f>
        <v>0</v>
      </c>
      <c r="B537" s="16" t="str">
        <f>IF('1. Runde'!N537="","",Oversikt!B537)</f>
        <v/>
      </c>
      <c r="C537" s="16" t="str">
        <f>IF(Oversikt!E537="","",Oversikt!E537)</f>
        <v/>
      </c>
      <c r="D537" s="17" t="str">
        <f>IF(Oversikt!B537="","",VLOOKUP(Oversikt!#REF!,Mønster!$A$4:$B$21,2))</f>
        <v/>
      </c>
      <c r="L537" s="133">
        <f>IF(B537="",,IF(Dommere!$C$12&gt;4,ROUND(SUM(E537:K537)-P537-Q537,1)/(Dommere!$C$12-2),(SUM(E537:K537)/Dommere!$C$12)))</f>
        <v>0</v>
      </c>
      <c r="M537" s="56">
        <f t="shared" si="69"/>
        <v>0</v>
      </c>
      <c r="P537" s="19">
        <f t="shared" si="70"/>
        <v>0</v>
      </c>
      <c r="Q537" s="19">
        <f t="shared" si="71"/>
        <v>0</v>
      </c>
      <c r="R537" s="19">
        <f t="shared" si="72"/>
        <v>0</v>
      </c>
    </row>
    <row r="538" spans="1:18" x14ac:dyDescent="0.2">
      <c r="A538" s="20">
        <f>+Oversikt!A538</f>
        <v>0</v>
      </c>
      <c r="B538" s="16" t="str">
        <f>IF('1. Runde'!N538="","",Oversikt!B538)</f>
        <v/>
      </c>
      <c r="C538" s="16" t="str">
        <f>IF(Oversikt!E538="","",Oversikt!E538)</f>
        <v/>
      </c>
      <c r="D538" s="17" t="str">
        <f>IF(Oversikt!B538="","",VLOOKUP(Oversikt!#REF!,Mønster!$A$4:$B$21,2))</f>
        <v/>
      </c>
      <c r="L538" s="133">
        <f>IF(B538="",,IF(Dommere!$C$12&gt;4,ROUND(SUM(E538:K538)-P538-Q538,1)/(Dommere!$C$12-2),(SUM(E538:K538)/Dommere!$C$12)))</f>
        <v>0</v>
      </c>
      <c r="M538" s="56">
        <f t="shared" si="69"/>
        <v>0</v>
      </c>
      <c r="P538" s="19">
        <f t="shared" si="70"/>
        <v>0</v>
      </c>
      <c r="Q538" s="19">
        <f t="shared" si="71"/>
        <v>0</v>
      </c>
      <c r="R538" s="19">
        <f t="shared" si="72"/>
        <v>0</v>
      </c>
    </row>
    <row r="539" spans="1:18" x14ac:dyDescent="0.2">
      <c r="A539" s="20">
        <f>+Oversikt!A539</f>
        <v>0</v>
      </c>
      <c r="B539" s="16" t="str">
        <f>IF('1. Runde'!N539="","",Oversikt!B539)</f>
        <v/>
      </c>
      <c r="C539" s="16" t="str">
        <f>IF(Oversikt!E539="","",Oversikt!E539)</f>
        <v/>
      </c>
      <c r="D539" s="17" t="str">
        <f>IF(Oversikt!B539="","",VLOOKUP(Oversikt!#REF!,Mønster!$A$4:$B$21,2))</f>
        <v/>
      </c>
      <c r="L539" s="133">
        <f>IF(B539="",,IF(Dommere!$C$12&gt;4,ROUND(SUM(E539:K539)-P539-Q539,1)/(Dommere!$C$12-2),(SUM(E539:K539)/Dommere!$C$12)))</f>
        <v>0</v>
      </c>
      <c r="M539" s="56">
        <f t="shared" si="69"/>
        <v>0</v>
      </c>
      <c r="P539" s="19">
        <f t="shared" si="70"/>
        <v>0</v>
      </c>
      <c r="Q539" s="19">
        <f t="shared" si="71"/>
        <v>0</v>
      </c>
      <c r="R539" s="19">
        <f t="shared" si="72"/>
        <v>0</v>
      </c>
    </row>
    <row r="540" spans="1:18" x14ac:dyDescent="0.2">
      <c r="A540" s="20">
        <f>+Oversikt!A540</f>
        <v>0</v>
      </c>
      <c r="B540" s="16" t="str">
        <f>IF('1. Runde'!N540="","",Oversikt!B540)</f>
        <v/>
      </c>
      <c r="C540" s="16" t="str">
        <f>IF(Oversikt!E540="","",Oversikt!E540)</f>
        <v/>
      </c>
      <c r="D540" s="17" t="str">
        <f>IF(Oversikt!B540="","",VLOOKUP(Oversikt!#REF!,Mønster!$A$4:$B$21,2))</f>
        <v/>
      </c>
      <c r="L540" s="133">
        <f>IF(B540="",,IF(Dommere!$C$12&gt;4,ROUND(SUM(E540:K540)-P540-Q540,1)/(Dommere!$C$12-2),(SUM(E540:K540)/Dommere!$C$12)))</f>
        <v>0</v>
      </c>
      <c r="M540" s="56">
        <f t="shared" si="69"/>
        <v>0</v>
      </c>
      <c r="P540" s="19">
        <f t="shared" si="70"/>
        <v>0</v>
      </c>
      <c r="Q540" s="19">
        <f t="shared" si="71"/>
        <v>0</v>
      </c>
      <c r="R540" s="19">
        <f t="shared" si="72"/>
        <v>0</v>
      </c>
    </row>
    <row r="541" spans="1:18" x14ac:dyDescent="0.2">
      <c r="A541" s="20">
        <f>+Oversikt!A541</f>
        <v>0</v>
      </c>
      <c r="B541" s="16" t="str">
        <f>IF('1. Runde'!N541="","",Oversikt!B541)</f>
        <v/>
      </c>
      <c r="C541" s="16" t="str">
        <f>IF(Oversikt!E541="","",Oversikt!E541)</f>
        <v/>
      </c>
      <c r="D541" s="17" t="str">
        <f>IF(Oversikt!B541="","",VLOOKUP(Oversikt!#REF!,Mønster!$A$4:$B$21,2))</f>
        <v/>
      </c>
      <c r="L541" s="133">
        <f>IF(B541="",,IF(Dommere!$C$12&gt;4,ROUND(SUM(E541:K541)-P541-Q541,1)/(Dommere!$C$12-2),(SUM(E541:K541)/Dommere!$C$12)))</f>
        <v>0</v>
      </c>
      <c r="M541" s="56">
        <f t="shared" si="69"/>
        <v>0</v>
      </c>
      <c r="P541" s="19">
        <f t="shared" si="70"/>
        <v>0</v>
      </c>
      <c r="Q541" s="19">
        <f t="shared" si="71"/>
        <v>0</v>
      </c>
      <c r="R541" s="19">
        <f t="shared" si="72"/>
        <v>0</v>
      </c>
    </row>
    <row r="542" spans="1:18" x14ac:dyDescent="0.2">
      <c r="A542" s="20">
        <f>+Oversikt!A542</f>
        <v>0</v>
      </c>
      <c r="B542" s="16" t="str">
        <f>IF('1. Runde'!N542="","",Oversikt!B542)</f>
        <v/>
      </c>
      <c r="C542" s="16" t="str">
        <f>IF(Oversikt!E542="","",Oversikt!E542)</f>
        <v/>
      </c>
      <c r="D542" s="17" t="str">
        <f>IF(Oversikt!B542="","",VLOOKUP(Oversikt!#REF!,Mønster!$A$4:$B$21,2))</f>
        <v/>
      </c>
      <c r="L542" s="133">
        <f>IF(B542="",,IF(Dommere!$C$12&gt;4,ROUND(SUM(E542:K542)-P542-Q542,1)/(Dommere!$C$12-2),(SUM(E542:K542)/Dommere!$C$12)))</f>
        <v>0</v>
      </c>
      <c r="M542" s="56">
        <f t="shared" si="69"/>
        <v>0</v>
      </c>
      <c r="P542" s="19">
        <f t="shared" si="70"/>
        <v>0</v>
      </c>
      <c r="Q542" s="19">
        <f t="shared" si="71"/>
        <v>0</v>
      </c>
      <c r="R542" s="19">
        <f t="shared" si="72"/>
        <v>0</v>
      </c>
    </row>
    <row r="543" spans="1:18" x14ac:dyDescent="0.2">
      <c r="A543" s="20">
        <f>+Oversikt!A543</f>
        <v>0</v>
      </c>
      <c r="B543" s="16" t="str">
        <f>IF('1. Runde'!N543="","",Oversikt!B543)</f>
        <v/>
      </c>
      <c r="C543" s="16" t="str">
        <f>IF(Oversikt!E543="","",Oversikt!E543)</f>
        <v/>
      </c>
      <c r="D543" s="17" t="str">
        <f>IF(Oversikt!B543="","",VLOOKUP(Oversikt!#REF!,Mønster!$A$4:$B$21,2))</f>
        <v/>
      </c>
      <c r="L543" s="133">
        <f>IF(B543="",,IF(Dommere!$C$12&gt;4,ROUND(SUM(E543:K543)-P543-Q543,1)/(Dommere!$C$12-2),(SUM(E543:K543)/Dommere!$C$12)))</f>
        <v>0</v>
      </c>
      <c r="M543" s="56">
        <f t="shared" si="69"/>
        <v>0</v>
      </c>
      <c r="P543" s="19">
        <f t="shared" si="70"/>
        <v>0</v>
      </c>
      <c r="Q543" s="19">
        <f t="shared" si="71"/>
        <v>0</v>
      </c>
      <c r="R543" s="19">
        <f t="shared" si="72"/>
        <v>0</v>
      </c>
    </row>
    <row r="544" spans="1:18" x14ac:dyDescent="0.2">
      <c r="A544" s="20">
        <f>+Oversikt!A544</f>
        <v>0</v>
      </c>
      <c r="B544" s="16" t="str">
        <f>IF('1. Runde'!N544="","",Oversikt!B544)</f>
        <v/>
      </c>
      <c r="C544" s="16" t="str">
        <f>IF(Oversikt!E544="","",Oversikt!E544)</f>
        <v/>
      </c>
      <c r="D544" s="17" t="str">
        <f>IF(Oversikt!B544="","",VLOOKUP(Oversikt!#REF!,Mønster!$A$4:$B$21,2))</f>
        <v/>
      </c>
      <c r="L544" s="133">
        <f>IF(B544="",,IF(Dommere!$C$12&gt;4,ROUND(SUM(E544:K544)-P544-Q544,1)/(Dommere!$C$12-2),(SUM(E544:K544)/Dommere!$C$12)))</f>
        <v>0</v>
      </c>
      <c r="M544" s="56">
        <f t="shared" si="69"/>
        <v>0</v>
      </c>
      <c r="P544" s="19">
        <f t="shared" si="70"/>
        <v>0</v>
      </c>
      <c r="Q544" s="19">
        <f t="shared" si="71"/>
        <v>0</v>
      </c>
      <c r="R544" s="19">
        <f t="shared" si="72"/>
        <v>0</v>
      </c>
    </row>
    <row r="545" spans="1:18" x14ac:dyDescent="0.2">
      <c r="A545" s="20">
        <f>+Oversikt!A545</f>
        <v>0</v>
      </c>
      <c r="B545" s="16" t="str">
        <f>IF('1. Runde'!N545="","",Oversikt!B545)</f>
        <v/>
      </c>
      <c r="C545" s="16" t="str">
        <f>IF(Oversikt!E545="","",Oversikt!E545)</f>
        <v/>
      </c>
      <c r="D545" s="17" t="str">
        <f>IF(Oversikt!B545="","",VLOOKUP(Oversikt!#REF!,Mønster!$A$4:$B$21,2))</f>
        <v/>
      </c>
      <c r="L545" s="133">
        <f>IF(B545="",,IF(Dommere!$C$12&gt;4,ROUND(SUM(E545:K545)-P545-Q545,1)/(Dommere!$C$12-2),(SUM(E545:K545)/Dommere!$C$12)))</f>
        <v>0</v>
      </c>
      <c r="M545" s="56">
        <f t="shared" si="69"/>
        <v>0</v>
      </c>
      <c r="P545" s="19">
        <f t="shared" si="70"/>
        <v>0</v>
      </c>
      <c r="Q545" s="19">
        <f t="shared" si="71"/>
        <v>0</v>
      </c>
      <c r="R545" s="19">
        <f t="shared" si="72"/>
        <v>0</v>
      </c>
    </row>
    <row r="546" spans="1:18" x14ac:dyDescent="0.2">
      <c r="A546" s="20">
        <f>+Oversikt!A546</f>
        <v>0</v>
      </c>
      <c r="B546" s="16" t="str">
        <f>IF('1. Runde'!N546="","",Oversikt!B546)</f>
        <v/>
      </c>
      <c r="C546" s="16" t="str">
        <f>IF(Oversikt!E546="","",Oversikt!E546)</f>
        <v/>
      </c>
      <c r="D546" s="17" t="str">
        <f>IF(Oversikt!B546="","",VLOOKUP(Oversikt!#REF!,Mønster!$A$4:$B$21,2))</f>
        <v/>
      </c>
      <c r="L546" s="133">
        <f>IF(B546="",,IF(Dommere!$C$12&gt;4,ROUND(SUM(E546:K546)-P546-Q546,1)/(Dommere!$C$12-2),(SUM(E546:K546)/Dommere!$C$12)))</f>
        <v>0</v>
      </c>
      <c r="M546" s="56">
        <f t="shared" si="69"/>
        <v>0</v>
      </c>
      <c r="P546" s="19">
        <f t="shared" si="70"/>
        <v>0</v>
      </c>
      <c r="Q546" s="19">
        <f t="shared" si="71"/>
        <v>0</v>
      </c>
      <c r="R546" s="19">
        <f t="shared" si="72"/>
        <v>0</v>
      </c>
    </row>
    <row r="547" spans="1:18" x14ac:dyDescent="0.2">
      <c r="A547" s="20">
        <f>+Oversikt!A547</f>
        <v>0</v>
      </c>
      <c r="B547" s="16" t="str">
        <f>IF('1. Runde'!N547="","",Oversikt!B547)</f>
        <v/>
      </c>
      <c r="C547" s="16" t="str">
        <f>IF(Oversikt!E547="","",Oversikt!E547)</f>
        <v/>
      </c>
      <c r="D547" s="17" t="str">
        <f>IF(Oversikt!B547="","",VLOOKUP(Oversikt!#REF!,Mønster!$A$4:$B$21,2))</f>
        <v/>
      </c>
      <c r="L547" s="133">
        <f>IF(B547="",,IF(Dommere!$C$12&gt;4,ROUND(SUM(E547:K547)-P547-Q547,1)/(Dommere!$C$12-2),(SUM(E547:K547)/Dommere!$C$12)))</f>
        <v>0</v>
      </c>
      <c r="M547" s="56">
        <f t="shared" si="69"/>
        <v>0</v>
      </c>
      <c r="P547" s="19">
        <f t="shared" si="70"/>
        <v>0</v>
      </c>
      <c r="Q547" s="19">
        <f t="shared" si="71"/>
        <v>0</v>
      </c>
      <c r="R547" s="19">
        <f t="shared" si="72"/>
        <v>0</v>
      </c>
    </row>
    <row r="548" spans="1:18" x14ac:dyDescent="0.2">
      <c r="A548" s="20">
        <f>+Oversikt!A548</f>
        <v>0</v>
      </c>
      <c r="B548" s="16" t="str">
        <f>IF('1. Runde'!N548="","",Oversikt!B548)</f>
        <v/>
      </c>
      <c r="C548" s="16" t="str">
        <f>IF(Oversikt!E548="","",Oversikt!E548)</f>
        <v/>
      </c>
      <c r="D548" s="17" t="str">
        <f>IF(Oversikt!B548="","",VLOOKUP(Oversikt!#REF!,Mønster!$A$4:$B$21,2))</f>
        <v/>
      </c>
      <c r="L548" s="133">
        <f>IF(B548="",,IF(Dommere!$C$12&gt;4,ROUND(SUM(E548:K548)-P548-Q548,1)/(Dommere!$C$12-2),(SUM(E548:K548)/Dommere!$C$12)))</f>
        <v>0</v>
      </c>
      <c r="M548" s="56">
        <f t="shared" si="69"/>
        <v>0</v>
      </c>
      <c r="P548" s="19">
        <f t="shared" si="70"/>
        <v>0</v>
      </c>
      <c r="Q548" s="19">
        <f t="shared" si="71"/>
        <v>0</v>
      </c>
      <c r="R548" s="19">
        <f t="shared" si="72"/>
        <v>0</v>
      </c>
    </row>
    <row r="549" spans="1:18" x14ac:dyDescent="0.2">
      <c r="A549" s="20">
        <f>+Oversikt!A549</f>
        <v>0</v>
      </c>
      <c r="B549" s="16" t="str">
        <f>IF('1. Runde'!N549="","",Oversikt!B549)</f>
        <v/>
      </c>
      <c r="C549" s="16" t="str">
        <f>IF(Oversikt!E549="","",Oversikt!E549)</f>
        <v/>
      </c>
      <c r="D549" s="17" t="str">
        <f>IF(Oversikt!B549="","",VLOOKUP(Oversikt!#REF!,Mønster!$A$4:$B$21,2))</f>
        <v/>
      </c>
      <c r="L549" s="133">
        <f>IF(B549="",,IF(Dommere!$C$12&gt;4,ROUND(SUM(E549:K549)-P549-Q549,1)/(Dommere!$C$12-2),(SUM(E549:K549)/Dommere!$C$12)))</f>
        <v>0</v>
      </c>
      <c r="M549" s="56">
        <f t="shared" si="69"/>
        <v>0</v>
      </c>
      <c r="P549" s="19">
        <f t="shared" si="70"/>
        <v>0</v>
      </c>
      <c r="Q549" s="19">
        <f t="shared" si="71"/>
        <v>0</v>
      </c>
      <c r="R549" s="19">
        <f t="shared" si="72"/>
        <v>0</v>
      </c>
    </row>
    <row r="550" spans="1:18" x14ac:dyDescent="0.2">
      <c r="A550" s="20">
        <f>+Oversikt!A550</f>
        <v>0</v>
      </c>
      <c r="B550" s="16" t="str">
        <f>IF('1. Runde'!N550="","",Oversikt!B550)</f>
        <v/>
      </c>
      <c r="C550" s="16" t="str">
        <f>IF(Oversikt!E550="","",Oversikt!E550)</f>
        <v/>
      </c>
      <c r="D550" s="17" t="str">
        <f>IF(Oversikt!B550="","",VLOOKUP(Oversikt!#REF!,Mønster!$A$4:$B$21,2))</f>
        <v/>
      </c>
      <c r="L550" s="133">
        <f>IF(B550="",,IF(Dommere!$C$12&gt;4,ROUND(SUM(E550:K550)-P550-Q550,1)/(Dommere!$C$12-2),(SUM(E550:K550)/Dommere!$C$12)))</f>
        <v>0</v>
      </c>
      <c r="M550" s="56">
        <f t="shared" si="69"/>
        <v>0</v>
      </c>
      <c r="P550" s="19">
        <f t="shared" si="70"/>
        <v>0</v>
      </c>
      <c r="Q550" s="19">
        <f t="shared" si="71"/>
        <v>0</v>
      </c>
      <c r="R550" s="19">
        <f t="shared" si="72"/>
        <v>0</v>
      </c>
    </row>
    <row r="551" spans="1:18" x14ac:dyDescent="0.2">
      <c r="A551" s="20">
        <f>+Oversikt!A551</f>
        <v>0</v>
      </c>
      <c r="B551" s="16" t="str">
        <f>IF('1. Runde'!N551="","",Oversikt!B551)</f>
        <v/>
      </c>
      <c r="C551" s="16" t="str">
        <f>IF(Oversikt!E551="","",Oversikt!E551)</f>
        <v/>
      </c>
      <c r="D551" s="17" t="str">
        <f>IF(Oversikt!B551="","",VLOOKUP(Oversikt!#REF!,Mønster!$A$4:$B$21,2))</f>
        <v/>
      </c>
      <c r="L551" s="133">
        <f>IF(B551="",,IF(Dommere!$C$12&gt;4,ROUND(SUM(E551:K551)-P551-Q551,1)/(Dommere!$C$12-2),(SUM(E551:K551)/Dommere!$C$12)))</f>
        <v>0</v>
      </c>
      <c r="M551" s="56">
        <f t="shared" si="69"/>
        <v>0</v>
      </c>
      <c r="P551" s="19">
        <f t="shared" si="70"/>
        <v>0</v>
      </c>
      <c r="Q551" s="19">
        <f t="shared" si="71"/>
        <v>0</v>
      </c>
      <c r="R551" s="19">
        <f t="shared" si="72"/>
        <v>0</v>
      </c>
    </row>
    <row r="552" spans="1:18" x14ac:dyDescent="0.2">
      <c r="A552" s="20">
        <f>+Oversikt!A552</f>
        <v>0</v>
      </c>
      <c r="B552" s="16" t="str">
        <f>IF('1. Runde'!N552="","",Oversikt!B552)</f>
        <v/>
      </c>
      <c r="C552" s="16" t="str">
        <f>IF(Oversikt!E552="","",Oversikt!E552)</f>
        <v/>
      </c>
      <c r="D552" s="17" t="str">
        <f>IF(Oversikt!B552="","",VLOOKUP(Oversikt!#REF!,Mønster!$A$4:$B$21,2))</f>
        <v/>
      </c>
      <c r="L552" s="133">
        <f>IF(B552="",,IF(Dommere!$C$12&gt;4,ROUND(SUM(E552:K552)-P552-Q552,1)/(Dommere!$C$12-2),(SUM(E552:K552)/Dommere!$C$12)))</f>
        <v>0</v>
      </c>
      <c r="M552" s="56">
        <f t="shared" si="69"/>
        <v>0</v>
      </c>
      <c r="P552" s="19">
        <f t="shared" si="70"/>
        <v>0</v>
      </c>
      <c r="Q552" s="19">
        <f t="shared" si="71"/>
        <v>0</v>
      </c>
      <c r="R552" s="19">
        <f t="shared" si="72"/>
        <v>0</v>
      </c>
    </row>
    <row r="553" spans="1:18" x14ac:dyDescent="0.2">
      <c r="A553" s="20">
        <f>+Oversikt!A553</f>
        <v>0</v>
      </c>
      <c r="B553" s="16" t="str">
        <f>IF('1. Runde'!N553="","",Oversikt!B553)</f>
        <v/>
      </c>
      <c r="C553" s="16" t="str">
        <f>IF(Oversikt!E553="","",Oversikt!E553)</f>
        <v/>
      </c>
      <c r="D553" s="17" t="str">
        <f>IF(Oversikt!B553="","",VLOOKUP(Oversikt!#REF!,Mønster!$A$4:$B$21,2))</f>
        <v/>
      </c>
      <c r="L553" s="133">
        <f>IF(B553="",,IF(Dommere!$C$12&gt;4,ROUND(SUM(E553:K553)-P553-Q553,1)/(Dommere!$C$12-2),(SUM(E553:K553)/Dommere!$C$12)))</f>
        <v>0</v>
      </c>
      <c r="M553" s="56">
        <f t="shared" si="69"/>
        <v>0</v>
      </c>
      <c r="P553" s="19">
        <f t="shared" si="70"/>
        <v>0</v>
      </c>
      <c r="Q553" s="19">
        <f t="shared" si="71"/>
        <v>0</v>
      </c>
      <c r="R553" s="19">
        <f t="shared" si="72"/>
        <v>0</v>
      </c>
    </row>
    <row r="554" spans="1:18" x14ac:dyDescent="0.2">
      <c r="A554" s="20">
        <f>+Oversikt!A554</f>
        <v>0</v>
      </c>
      <c r="B554" s="16" t="str">
        <f>IF('1. Runde'!N554="","",Oversikt!B554)</f>
        <v/>
      </c>
      <c r="C554" s="16" t="str">
        <f>IF(Oversikt!E554="","",Oversikt!E554)</f>
        <v/>
      </c>
      <c r="D554" s="17" t="str">
        <f>IF(Oversikt!B554="","",VLOOKUP(Oversikt!#REF!,Mønster!$A$4:$B$21,2))</f>
        <v/>
      </c>
      <c r="L554" s="133">
        <f>IF(B554="",,IF(Dommere!$C$12&gt;4,ROUND(SUM(E554:K554)-P554-Q554,1)/(Dommere!$C$12-2),(SUM(E554:K554)/Dommere!$C$12)))</f>
        <v>0</v>
      </c>
      <c r="M554" s="56">
        <f t="shared" si="69"/>
        <v>0</v>
      </c>
      <c r="P554" s="19">
        <f t="shared" si="70"/>
        <v>0</v>
      </c>
      <c r="Q554" s="19">
        <f t="shared" si="71"/>
        <v>0</v>
      </c>
      <c r="R554" s="19">
        <f t="shared" si="72"/>
        <v>0</v>
      </c>
    </row>
    <row r="555" spans="1:18" x14ac:dyDescent="0.2">
      <c r="A555" s="20">
        <f>+Oversikt!A555</f>
        <v>0</v>
      </c>
      <c r="B555" s="16" t="str">
        <f>IF('1. Runde'!N555="","",Oversikt!B555)</f>
        <v/>
      </c>
      <c r="C555" s="16" t="str">
        <f>IF(Oversikt!E555="","",Oversikt!E555)</f>
        <v/>
      </c>
      <c r="D555" s="17" t="str">
        <f>IF(Oversikt!B555="","",VLOOKUP(Oversikt!#REF!,Mønster!$A$4:$B$21,2))</f>
        <v/>
      </c>
      <c r="L555" s="133">
        <f>IF(B555="",,IF(Dommere!$C$12&gt;4,ROUND(SUM(E555:K555)-P555-Q555,1)/(Dommere!$C$12-2),(SUM(E555:K555)/Dommere!$C$12)))</f>
        <v>0</v>
      </c>
      <c r="M555" s="56">
        <f t="shared" si="69"/>
        <v>0</v>
      </c>
      <c r="P555" s="19">
        <f t="shared" si="70"/>
        <v>0</v>
      </c>
      <c r="Q555" s="19">
        <f t="shared" si="71"/>
        <v>0</v>
      </c>
      <c r="R555" s="19">
        <f t="shared" si="72"/>
        <v>0</v>
      </c>
    </row>
    <row r="556" spans="1:18" x14ac:dyDescent="0.2">
      <c r="A556" s="20">
        <f>+Oversikt!A556</f>
        <v>0</v>
      </c>
      <c r="B556" s="16" t="str">
        <f>IF('1. Runde'!N556="","",Oversikt!B556)</f>
        <v/>
      </c>
      <c r="C556" s="16" t="str">
        <f>IF(Oversikt!E556="","",Oversikt!E556)</f>
        <v/>
      </c>
      <c r="D556" s="17" t="str">
        <f>IF(Oversikt!B556="","",VLOOKUP(Oversikt!#REF!,Mønster!$A$4:$B$21,2))</f>
        <v/>
      </c>
      <c r="L556" s="133">
        <f>IF(B556="",,IF(Dommere!$C$12&gt;4,ROUND(SUM(E556:K556)-P556-Q556,1)/(Dommere!$C$12-2),(SUM(E556:K556)/Dommere!$C$12)))</f>
        <v>0</v>
      </c>
      <c r="M556" s="56">
        <f t="shared" si="69"/>
        <v>0</v>
      </c>
      <c r="P556" s="19">
        <f t="shared" si="70"/>
        <v>0</v>
      </c>
      <c r="Q556" s="19">
        <f t="shared" si="71"/>
        <v>0</v>
      </c>
      <c r="R556" s="19">
        <f t="shared" si="72"/>
        <v>0</v>
      </c>
    </row>
    <row r="557" spans="1:18" x14ac:dyDescent="0.2">
      <c r="A557" s="20">
        <f>+Oversikt!A557</f>
        <v>0</v>
      </c>
      <c r="B557" s="16" t="str">
        <f>IF('1. Runde'!N557="","",Oversikt!B557)</f>
        <v/>
      </c>
      <c r="C557" s="16" t="str">
        <f>IF(Oversikt!E557="","",Oversikt!E557)</f>
        <v/>
      </c>
      <c r="D557" s="17" t="str">
        <f>IF(Oversikt!B557="","",VLOOKUP(Oversikt!#REF!,Mønster!$A$4:$B$21,2))</f>
        <v/>
      </c>
      <c r="L557" s="133">
        <f>IF(B557="",,IF(Dommere!$C$12&gt;4,ROUND(SUM(E557:K557)-P557-Q557,1)/(Dommere!$C$12-2),(SUM(E557:K557)/Dommere!$C$12)))</f>
        <v>0</v>
      </c>
      <c r="M557" s="56">
        <f t="shared" si="69"/>
        <v>0</v>
      </c>
      <c r="P557" s="19">
        <f t="shared" si="70"/>
        <v>0</v>
      </c>
      <c r="Q557" s="19">
        <f t="shared" si="71"/>
        <v>0</v>
      </c>
      <c r="R557" s="19">
        <f t="shared" si="72"/>
        <v>0</v>
      </c>
    </row>
    <row r="558" spans="1:18" x14ac:dyDescent="0.2">
      <c r="A558" s="20">
        <f>+Oversikt!A558</f>
        <v>0</v>
      </c>
      <c r="B558" s="16" t="str">
        <f>IF('1. Runde'!N558="","",Oversikt!B558)</f>
        <v/>
      </c>
      <c r="C558" s="16" t="str">
        <f>IF(Oversikt!E558="","",Oversikt!E558)</f>
        <v/>
      </c>
      <c r="D558" s="17" t="str">
        <f>IF(Oversikt!B558="","",VLOOKUP(Oversikt!#REF!,Mønster!$A$4:$B$21,2))</f>
        <v/>
      </c>
      <c r="L558" s="133">
        <f>IF(B558="",,IF(Dommere!$C$12&gt;4,ROUND(SUM(E558:K558)-P558-Q558,1)/(Dommere!$C$12-2),(SUM(E558:K558)/Dommere!$C$12)))</f>
        <v>0</v>
      </c>
      <c r="M558" s="56">
        <f t="shared" si="69"/>
        <v>0</v>
      </c>
      <c r="P558" s="19">
        <f t="shared" si="70"/>
        <v>0</v>
      </c>
      <c r="Q558" s="19">
        <f t="shared" si="71"/>
        <v>0</v>
      </c>
      <c r="R558" s="19">
        <f t="shared" si="72"/>
        <v>0</v>
      </c>
    </row>
    <row r="559" spans="1:18" x14ac:dyDescent="0.2">
      <c r="A559" s="20">
        <f>+Oversikt!A559</f>
        <v>0</v>
      </c>
      <c r="B559" s="16" t="str">
        <f>IF('1. Runde'!N559="","",Oversikt!B559)</f>
        <v/>
      </c>
      <c r="C559" s="16" t="str">
        <f>IF(Oversikt!E559="","",Oversikt!E559)</f>
        <v/>
      </c>
      <c r="D559" s="17" t="str">
        <f>IF(Oversikt!B559="","",VLOOKUP(Oversikt!#REF!,Mønster!$A$4:$B$21,2))</f>
        <v/>
      </c>
      <c r="L559" s="133">
        <f>IF(B559="",,IF(Dommere!$C$12&gt;4,ROUND(SUM(E559:K559)-P559-Q559,1)/(Dommere!$C$12-2),(SUM(E559:K559)/Dommere!$C$12)))</f>
        <v>0</v>
      </c>
      <c r="M559" s="56">
        <f t="shared" si="69"/>
        <v>0</v>
      </c>
      <c r="P559" s="19">
        <f t="shared" si="70"/>
        <v>0</v>
      </c>
      <c r="Q559" s="19">
        <f t="shared" si="71"/>
        <v>0</v>
      </c>
      <c r="R559" s="19">
        <f t="shared" si="72"/>
        <v>0</v>
      </c>
    </row>
    <row r="560" spans="1:18" x14ac:dyDescent="0.2">
      <c r="A560" s="20">
        <f>+Oversikt!A560</f>
        <v>0</v>
      </c>
      <c r="B560" s="16" t="str">
        <f>IF('1. Runde'!N560="","",Oversikt!B560)</f>
        <v/>
      </c>
      <c r="C560" s="16" t="str">
        <f>IF(Oversikt!E560="","",Oversikt!E560)</f>
        <v/>
      </c>
      <c r="D560" s="17" t="str">
        <f>IF(Oversikt!B560="","",VLOOKUP(Oversikt!#REF!,Mønster!$A$4:$B$21,2))</f>
        <v/>
      </c>
      <c r="L560" s="133">
        <f>IF(B560="",,IF(Dommere!$C$12&gt;4,ROUND(SUM(E560:K560)-P560-Q560,1)/(Dommere!$C$12-2),(SUM(E560:K560)/Dommere!$C$12)))</f>
        <v>0</v>
      </c>
      <c r="M560" s="56">
        <f t="shared" si="69"/>
        <v>0</v>
      </c>
      <c r="P560" s="19">
        <f t="shared" si="70"/>
        <v>0</v>
      </c>
      <c r="Q560" s="19">
        <f t="shared" si="71"/>
        <v>0</v>
      </c>
      <c r="R560" s="19">
        <f t="shared" si="72"/>
        <v>0</v>
      </c>
    </row>
    <row r="561" spans="1:18" x14ac:dyDescent="0.2">
      <c r="A561" s="20">
        <f>+Oversikt!A561</f>
        <v>0</v>
      </c>
      <c r="B561" s="16" t="str">
        <f>IF('1. Runde'!N561="","",Oversikt!B561)</f>
        <v/>
      </c>
      <c r="C561" s="16" t="str">
        <f>IF(Oversikt!E561="","",Oversikt!E561)</f>
        <v/>
      </c>
      <c r="D561" s="17" t="str">
        <f>IF(Oversikt!B561="","",VLOOKUP(Oversikt!#REF!,Mønster!$A$4:$B$21,2))</f>
        <v/>
      </c>
      <c r="L561" s="133">
        <f>IF(B561="",,IF(Dommere!$C$12&gt;4,ROUND(SUM(E561:K561)-P561-Q561,1)/(Dommere!$C$12-2),(SUM(E561:K561)/Dommere!$C$12)))</f>
        <v>0</v>
      </c>
      <c r="M561" s="56">
        <f t="shared" si="69"/>
        <v>0</v>
      </c>
      <c r="P561" s="19">
        <f t="shared" si="70"/>
        <v>0</v>
      </c>
      <c r="Q561" s="19">
        <f t="shared" si="71"/>
        <v>0</v>
      </c>
      <c r="R561" s="19">
        <f t="shared" si="72"/>
        <v>0</v>
      </c>
    </row>
    <row r="562" spans="1:18" x14ac:dyDescent="0.2">
      <c r="A562" s="20">
        <f>+Oversikt!A562</f>
        <v>0</v>
      </c>
      <c r="B562" s="16" t="str">
        <f>IF('1. Runde'!N562="","",Oversikt!B562)</f>
        <v/>
      </c>
      <c r="C562" s="16" t="str">
        <f>IF(Oversikt!E562="","",Oversikt!E562)</f>
        <v/>
      </c>
      <c r="D562" s="17" t="str">
        <f>IF(Oversikt!B562="","",VLOOKUP(Oversikt!#REF!,Mønster!$A$4:$B$21,2))</f>
        <v/>
      </c>
      <c r="L562" s="133">
        <f>IF(B562="",,IF(Dommere!$C$12&gt;4,ROUND(SUM(E562:K562)-P562-Q562,1)/(Dommere!$C$12-2),(SUM(E562:K562)/Dommere!$C$12)))</f>
        <v>0</v>
      </c>
      <c r="M562" s="56">
        <f t="shared" si="69"/>
        <v>0</v>
      </c>
      <c r="P562" s="19">
        <f t="shared" si="70"/>
        <v>0</v>
      </c>
      <c r="Q562" s="19">
        <f t="shared" si="71"/>
        <v>0</v>
      </c>
      <c r="R562" s="19">
        <f t="shared" si="72"/>
        <v>0</v>
      </c>
    </row>
    <row r="563" spans="1:18" x14ac:dyDescent="0.2">
      <c r="A563" s="20">
        <f>+Oversikt!A563</f>
        <v>0</v>
      </c>
      <c r="B563" s="16" t="str">
        <f>IF('1. Runde'!N563="","",Oversikt!B563)</f>
        <v/>
      </c>
      <c r="C563" s="16" t="str">
        <f>IF(Oversikt!E563="","",Oversikt!E563)</f>
        <v/>
      </c>
      <c r="D563" s="17" t="str">
        <f>IF(Oversikt!B563="","",VLOOKUP(Oversikt!#REF!,Mønster!$A$4:$B$21,2))</f>
        <v/>
      </c>
      <c r="L563" s="133">
        <f>IF(B563="",,IF(Dommere!$C$12&gt;4,ROUND(SUM(E563:K563)-P563-Q563,1)/(Dommere!$C$12-2),(SUM(E563:K563)/Dommere!$C$12)))</f>
        <v>0</v>
      </c>
      <c r="M563" s="56">
        <f t="shared" si="69"/>
        <v>0</v>
      </c>
      <c r="P563" s="19">
        <f t="shared" si="70"/>
        <v>0</v>
      </c>
      <c r="Q563" s="19">
        <f t="shared" si="71"/>
        <v>0</v>
      </c>
      <c r="R563" s="19">
        <f t="shared" si="72"/>
        <v>0</v>
      </c>
    </row>
    <row r="564" spans="1:18" x14ac:dyDescent="0.2">
      <c r="A564" s="20">
        <f>+Oversikt!A564</f>
        <v>0</v>
      </c>
      <c r="B564" s="16" t="str">
        <f>IF('1. Runde'!N564="","",Oversikt!B564)</f>
        <v/>
      </c>
      <c r="C564" s="16" t="str">
        <f>IF(Oversikt!E564="","",Oversikt!E564)</f>
        <v/>
      </c>
      <c r="D564" s="17" t="str">
        <f>IF(Oversikt!B564="","",VLOOKUP(Oversikt!#REF!,Mønster!$A$4:$B$21,2))</f>
        <v/>
      </c>
      <c r="L564" s="133">
        <f>IF(B564="",,IF(Dommere!$C$12&gt;4,ROUND(SUM(E564:K564)-P564-Q564,1)/(Dommere!$C$12-2),(SUM(E564:K564)/Dommere!$C$12)))</f>
        <v>0</v>
      </c>
      <c r="M564" s="56">
        <f t="shared" si="69"/>
        <v>0</v>
      </c>
      <c r="P564" s="19">
        <f t="shared" si="70"/>
        <v>0</v>
      </c>
      <c r="Q564" s="19">
        <f t="shared" si="71"/>
        <v>0</v>
      </c>
      <c r="R564" s="19">
        <f t="shared" si="72"/>
        <v>0</v>
      </c>
    </row>
    <row r="565" spans="1:18" x14ac:dyDescent="0.2">
      <c r="A565" s="20">
        <f>+Oversikt!A565</f>
        <v>0</v>
      </c>
      <c r="B565" s="16" t="str">
        <f>IF('1. Runde'!N565="","",Oversikt!B565)</f>
        <v/>
      </c>
      <c r="C565" s="16" t="str">
        <f>IF(Oversikt!E565="","",Oversikt!E565)</f>
        <v/>
      </c>
      <c r="D565" s="17" t="str">
        <f>IF(Oversikt!B565="","",VLOOKUP(Oversikt!#REF!,Mønster!$A$4:$B$21,2))</f>
        <v/>
      </c>
      <c r="L565" s="133">
        <f>IF(B565="",,IF(Dommere!$C$12&gt;4,ROUND(SUM(E565:K565)-P565-Q565,1)/(Dommere!$C$12-2),(SUM(E565:K565)/Dommere!$C$12)))</f>
        <v>0</v>
      </c>
      <c r="M565" s="56">
        <f t="shared" si="69"/>
        <v>0</v>
      </c>
      <c r="P565" s="19">
        <f t="shared" si="70"/>
        <v>0</v>
      </c>
      <c r="Q565" s="19">
        <f t="shared" si="71"/>
        <v>0</v>
      </c>
      <c r="R565" s="19">
        <f t="shared" si="72"/>
        <v>0</v>
      </c>
    </row>
    <row r="566" spans="1:18" x14ac:dyDescent="0.2">
      <c r="A566" s="20">
        <f>+Oversikt!A566</f>
        <v>0</v>
      </c>
      <c r="B566" s="16" t="str">
        <f>IF('1. Runde'!N566="","",Oversikt!B566)</f>
        <v/>
      </c>
      <c r="C566" s="16" t="str">
        <f>IF(Oversikt!E566="","",Oversikt!E566)</f>
        <v/>
      </c>
      <c r="D566" s="17" t="str">
        <f>IF(Oversikt!B566="","",VLOOKUP(Oversikt!#REF!,Mønster!$A$4:$B$21,2))</f>
        <v/>
      </c>
      <c r="L566" s="133">
        <f>IF(B566="",,IF(Dommere!$C$12&gt;4,ROUND(SUM(E566:K566)-P566-Q566,1)/(Dommere!$C$12-2),(SUM(E566:K566)/Dommere!$C$12)))</f>
        <v>0</v>
      </c>
      <c r="M566" s="56">
        <f t="shared" si="69"/>
        <v>0</v>
      </c>
      <c r="P566" s="19">
        <f t="shared" si="70"/>
        <v>0</v>
      </c>
      <c r="Q566" s="19">
        <f t="shared" si="71"/>
        <v>0</v>
      </c>
      <c r="R566" s="19">
        <f t="shared" si="72"/>
        <v>0</v>
      </c>
    </row>
    <row r="567" spans="1:18" x14ac:dyDescent="0.2">
      <c r="A567" s="20">
        <f>+Oversikt!A567</f>
        <v>0</v>
      </c>
      <c r="B567" s="16" t="str">
        <f>IF('1. Runde'!N567="","",Oversikt!B567)</f>
        <v/>
      </c>
      <c r="C567" s="16" t="str">
        <f>IF(Oversikt!E567="","",Oversikt!E567)</f>
        <v/>
      </c>
      <c r="D567" s="17" t="str">
        <f>IF(Oversikt!B567="","",VLOOKUP(Oversikt!#REF!,Mønster!$A$4:$B$21,2))</f>
        <v/>
      </c>
      <c r="L567" s="133">
        <f>IF(B567="",,IF(Dommere!$C$12&gt;4,ROUND(SUM(E567:K567)-P567-Q567,1)/(Dommere!$C$12-2),(SUM(E567:K567)/Dommere!$C$12)))</f>
        <v>0</v>
      </c>
      <c r="M567" s="56">
        <f t="shared" si="69"/>
        <v>0</v>
      </c>
      <c r="P567" s="19">
        <f t="shared" si="70"/>
        <v>0</v>
      </c>
      <c r="Q567" s="19">
        <f t="shared" si="71"/>
        <v>0</v>
      </c>
      <c r="R567" s="19">
        <f t="shared" si="72"/>
        <v>0</v>
      </c>
    </row>
    <row r="568" spans="1:18" x14ac:dyDescent="0.2">
      <c r="A568" s="20">
        <f>+Oversikt!A568</f>
        <v>0</v>
      </c>
      <c r="B568" s="16" t="str">
        <f>IF('1. Runde'!N568="","",Oversikt!B568)</f>
        <v/>
      </c>
      <c r="C568" s="16" t="str">
        <f>IF(Oversikt!E568="","",Oversikt!E568)</f>
        <v/>
      </c>
      <c r="D568" s="17" t="str">
        <f>IF(Oversikt!B568="","",VLOOKUP(Oversikt!#REF!,Mønster!$A$4:$B$21,2))</f>
        <v/>
      </c>
      <c r="L568" s="133">
        <f>IF(B568="",,IF(Dommere!$C$12&gt;4,ROUND(SUM(E568:K568)-P568-Q568,1)/(Dommere!$C$12-2),(SUM(E568:K568)/Dommere!$C$12)))</f>
        <v>0</v>
      </c>
      <c r="M568" s="56">
        <f t="shared" si="69"/>
        <v>0</v>
      </c>
      <c r="P568" s="19">
        <f t="shared" si="70"/>
        <v>0</v>
      </c>
      <c r="Q568" s="19">
        <f t="shared" si="71"/>
        <v>0</v>
      </c>
      <c r="R568" s="19">
        <f t="shared" si="72"/>
        <v>0</v>
      </c>
    </row>
    <row r="569" spans="1:18" x14ac:dyDescent="0.2">
      <c r="A569" s="20">
        <f>+Oversikt!A569</f>
        <v>0</v>
      </c>
      <c r="B569" s="16" t="str">
        <f>IF('1. Runde'!N569="","",Oversikt!B569)</f>
        <v/>
      </c>
      <c r="C569" s="16" t="str">
        <f>IF(Oversikt!E569="","",Oversikt!E569)</f>
        <v/>
      </c>
      <c r="D569" s="17" t="str">
        <f>IF(Oversikt!B569="","",VLOOKUP(Oversikt!#REF!,Mønster!$A$4:$B$21,2))</f>
        <v/>
      </c>
      <c r="L569" s="133">
        <f>IF(B569="",,IF(Dommere!$C$12&gt;4,ROUND(SUM(E569:K569)-P569-Q569,1)/(Dommere!$C$12-2),(SUM(E569:K569)/Dommere!$C$12)))</f>
        <v>0</v>
      </c>
      <c r="M569" s="56">
        <f t="shared" si="69"/>
        <v>0</v>
      </c>
      <c r="P569" s="19">
        <f t="shared" si="70"/>
        <v>0</v>
      </c>
      <c r="Q569" s="19">
        <f t="shared" si="71"/>
        <v>0</v>
      </c>
      <c r="R569" s="19">
        <f t="shared" si="72"/>
        <v>0</v>
      </c>
    </row>
    <row r="570" spans="1:18" x14ac:dyDescent="0.2">
      <c r="A570" s="20">
        <f>+Oversikt!A570</f>
        <v>0</v>
      </c>
      <c r="B570" s="16" t="str">
        <f>IF('1. Runde'!N570="","",Oversikt!B570)</f>
        <v/>
      </c>
      <c r="C570" s="16" t="str">
        <f>IF(Oversikt!E570="","",Oversikt!E570)</f>
        <v/>
      </c>
      <c r="D570" s="17" t="str">
        <f>IF(Oversikt!B570="","",VLOOKUP(Oversikt!#REF!,Mønster!$A$4:$B$21,2))</f>
        <v/>
      </c>
      <c r="L570" s="133">
        <f>IF(B570="",,IF(Dommere!$C$12&gt;4,ROUND(SUM(E570:K570)-P570-Q570,1)/(Dommere!$C$12-2),(SUM(E570:K570)/Dommere!$C$12)))</f>
        <v>0</v>
      </c>
      <c r="M570" s="56">
        <f t="shared" si="69"/>
        <v>0</v>
      </c>
      <c r="P570" s="19">
        <f t="shared" si="70"/>
        <v>0</v>
      </c>
      <c r="Q570" s="19">
        <f t="shared" si="71"/>
        <v>0</v>
      </c>
      <c r="R570" s="19">
        <f t="shared" si="72"/>
        <v>0</v>
      </c>
    </row>
    <row r="571" spans="1:18" x14ac:dyDescent="0.2">
      <c r="A571" s="20">
        <f>+Oversikt!A571</f>
        <v>0</v>
      </c>
      <c r="B571" s="16" t="str">
        <f>IF('1. Runde'!N571="","",Oversikt!B571)</f>
        <v/>
      </c>
      <c r="C571" s="16" t="str">
        <f>IF(Oversikt!E571="","",Oversikt!E571)</f>
        <v/>
      </c>
      <c r="D571" s="17" t="str">
        <f>IF(Oversikt!B571="","",VLOOKUP(Oversikt!#REF!,Mønster!$A$4:$B$21,2))</f>
        <v/>
      </c>
      <c r="L571" s="133">
        <f>IF(B571="",,IF(Dommere!$C$12&gt;4,ROUND(SUM(E571:K571)-P571-Q571,1)/(Dommere!$C$12-2),(SUM(E571:K571)/Dommere!$C$12)))</f>
        <v>0</v>
      </c>
      <c r="M571" s="56">
        <f t="shared" ref="M571:M634" si="73">IF(L571=0,,RANK(L571,L$290:L$314,0))</f>
        <v>0</v>
      </c>
      <c r="P571" s="19">
        <f t="shared" ref="P571:P634" si="74">MAX(E571:K571)</f>
        <v>0</v>
      </c>
      <c r="Q571" s="19">
        <f t="shared" ref="Q571:Q634" si="75">MIN(E571:K571)</f>
        <v>0</v>
      </c>
      <c r="R571" s="19">
        <f t="shared" ref="R571:R634" si="76">SUM(E571:K571)</f>
        <v>0</v>
      </c>
    </row>
    <row r="572" spans="1:18" x14ac:dyDescent="0.2">
      <c r="A572" s="20">
        <f>+Oversikt!A572</f>
        <v>0</v>
      </c>
      <c r="B572" s="16" t="str">
        <f>IF('1. Runde'!N572="","",Oversikt!B572)</f>
        <v/>
      </c>
      <c r="C572" s="16" t="str">
        <f>IF(Oversikt!E572="","",Oversikt!E572)</f>
        <v/>
      </c>
      <c r="D572" s="17" t="str">
        <f>IF(Oversikt!B572="","",VLOOKUP(Oversikt!#REF!,Mønster!$A$4:$B$21,2))</f>
        <v/>
      </c>
      <c r="L572" s="133">
        <f>IF(B572="",,IF(Dommere!$C$12&gt;4,ROUND(SUM(E572:K572)-P572-Q572,1)/(Dommere!$C$12-2),(SUM(E572:K572)/Dommere!$C$12)))</f>
        <v>0</v>
      </c>
      <c r="M572" s="56">
        <f t="shared" si="73"/>
        <v>0</v>
      </c>
      <c r="P572" s="19">
        <f t="shared" si="74"/>
        <v>0</v>
      </c>
      <c r="Q572" s="19">
        <f t="shared" si="75"/>
        <v>0</v>
      </c>
      <c r="R572" s="19">
        <f t="shared" si="76"/>
        <v>0</v>
      </c>
    </row>
    <row r="573" spans="1:18" x14ac:dyDescent="0.2">
      <c r="A573" s="20">
        <f>+Oversikt!A573</f>
        <v>0</v>
      </c>
      <c r="B573" s="16" t="str">
        <f>IF('1. Runde'!N573="","",Oversikt!B573)</f>
        <v/>
      </c>
      <c r="C573" s="16" t="str">
        <f>IF(Oversikt!E573="","",Oversikt!E573)</f>
        <v/>
      </c>
      <c r="D573" s="17" t="str">
        <f>IF(Oversikt!B573="","",VLOOKUP(Oversikt!#REF!,Mønster!$A$4:$B$21,2))</f>
        <v/>
      </c>
      <c r="L573" s="133">
        <f>IF(B573="",,IF(Dommere!$C$12&gt;4,ROUND(SUM(E573:K573)-P573-Q573,1)/(Dommere!$C$12-2),(SUM(E573:K573)/Dommere!$C$12)))</f>
        <v>0</v>
      </c>
      <c r="M573" s="56">
        <f t="shared" si="73"/>
        <v>0</v>
      </c>
      <c r="P573" s="19">
        <f t="shared" si="74"/>
        <v>0</v>
      </c>
      <c r="Q573" s="19">
        <f t="shared" si="75"/>
        <v>0</v>
      </c>
      <c r="R573" s="19">
        <f t="shared" si="76"/>
        <v>0</v>
      </c>
    </row>
    <row r="574" spans="1:18" x14ac:dyDescent="0.2">
      <c r="A574" s="20">
        <f>+Oversikt!A574</f>
        <v>0</v>
      </c>
      <c r="B574" s="16" t="str">
        <f>IF('1. Runde'!N574="","",Oversikt!B574)</f>
        <v/>
      </c>
      <c r="C574" s="16" t="str">
        <f>IF(Oversikt!E574="","",Oversikt!E574)</f>
        <v/>
      </c>
      <c r="D574" s="17" t="str">
        <f>IF(Oversikt!B574="","",VLOOKUP(Oversikt!#REF!,Mønster!$A$4:$B$21,2))</f>
        <v/>
      </c>
      <c r="L574" s="133">
        <f>IF(B574="",,IF(Dommere!$C$12&gt;4,ROUND(SUM(E574:K574)-P574-Q574,1)/(Dommere!$C$12-2),(SUM(E574:K574)/Dommere!$C$12)))</f>
        <v>0</v>
      </c>
      <c r="M574" s="56">
        <f t="shared" si="73"/>
        <v>0</v>
      </c>
      <c r="P574" s="19">
        <f t="shared" si="74"/>
        <v>0</v>
      </c>
      <c r="Q574" s="19">
        <f t="shared" si="75"/>
        <v>0</v>
      </c>
      <c r="R574" s="19">
        <f t="shared" si="76"/>
        <v>0</v>
      </c>
    </row>
    <row r="575" spans="1:18" x14ac:dyDescent="0.2">
      <c r="A575" s="20">
        <f>+Oversikt!A575</f>
        <v>0</v>
      </c>
      <c r="B575" s="16" t="str">
        <f>IF('1. Runde'!N575="","",Oversikt!B575)</f>
        <v/>
      </c>
      <c r="C575" s="16" t="str">
        <f>IF(Oversikt!E575="","",Oversikt!E575)</f>
        <v/>
      </c>
      <c r="D575" s="17" t="str">
        <f>IF(Oversikt!B575="","",VLOOKUP(Oversikt!#REF!,Mønster!$A$4:$B$21,2))</f>
        <v/>
      </c>
      <c r="L575" s="133">
        <f>IF(B575="",,IF(Dommere!$C$12&gt;4,ROUND(SUM(E575:K575)-P575-Q575,1)/(Dommere!$C$12-2),(SUM(E575:K575)/Dommere!$C$12)))</f>
        <v>0</v>
      </c>
      <c r="M575" s="56">
        <f t="shared" si="73"/>
        <v>0</v>
      </c>
      <c r="P575" s="19">
        <f t="shared" si="74"/>
        <v>0</v>
      </c>
      <c r="Q575" s="19">
        <f t="shared" si="75"/>
        <v>0</v>
      </c>
      <c r="R575" s="19">
        <f t="shared" si="76"/>
        <v>0</v>
      </c>
    </row>
    <row r="576" spans="1:18" x14ac:dyDescent="0.2">
      <c r="A576" s="20">
        <f>+Oversikt!A576</f>
        <v>0</v>
      </c>
      <c r="B576" s="16" t="str">
        <f>IF('1. Runde'!N576="","",Oversikt!B576)</f>
        <v/>
      </c>
      <c r="C576" s="16" t="str">
        <f>IF(Oversikt!E576="","",Oversikt!E576)</f>
        <v/>
      </c>
      <c r="D576" s="17" t="str">
        <f>IF(Oversikt!B576="","",VLOOKUP(Oversikt!#REF!,Mønster!$A$4:$B$21,2))</f>
        <v/>
      </c>
      <c r="L576" s="133">
        <f>IF(B576="",,IF(Dommere!$C$12&gt;4,ROUND(SUM(E576:K576)-P576-Q576,1)/(Dommere!$C$12-2),(SUM(E576:K576)/Dommere!$C$12)))</f>
        <v>0</v>
      </c>
      <c r="M576" s="56">
        <f t="shared" si="73"/>
        <v>0</v>
      </c>
      <c r="P576" s="19">
        <f t="shared" si="74"/>
        <v>0</v>
      </c>
      <c r="Q576" s="19">
        <f t="shared" si="75"/>
        <v>0</v>
      </c>
      <c r="R576" s="19">
        <f t="shared" si="76"/>
        <v>0</v>
      </c>
    </row>
    <row r="577" spans="1:18" x14ac:dyDescent="0.2">
      <c r="A577" s="20">
        <f>+Oversikt!A577</f>
        <v>0</v>
      </c>
      <c r="B577" s="16" t="str">
        <f>IF('1. Runde'!N577="","",Oversikt!B577)</f>
        <v/>
      </c>
      <c r="C577" s="16" t="str">
        <f>IF(Oversikt!E577="","",Oversikt!E577)</f>
        <v/>
      </c>
      <c r="D577" s="17" t="str">
        <f>IF(Oversikt!B577="","",VLOOKUP(Oversikt!#REF!,Mønster!$A$4:$B$21,2))</f>
        <v/>
      </c>
      <c r="L577" s="133">
        <f>IF(B577="",,IF(Dommere!$C$12&gt;4,ROUND(SUM(E577:K577)-P577-Q577,1)/(Dommere!$C$12-2),(SUM(E577:K577)/Dommere!$C$12)))</f>
        <v>0</v>
      </c>
      <c r="M577" s="56">
        <f t="shared" si="73"/>
        <v>0</v>
      </c>
      <c r="P577" s="19">
        <f t="shared" si="74"/>
        <v>0</v>
      </c>
      <c r="Q577" s="19">
        <f t="shared" si="75"/>
        <v>0</v>
      </c>
      <c r="R577" s="19">
        <f t="shared" si="76"/>
        <v>0</v>
      </c>
    </row>
    <row r="578" spans="1:18" x14ac:dyDescent="0.2">
      <c r="A578" s="20">
        <f>+Oversikt!A578</f>
        <v>0</v>
      </c>
      <c r="B578" s="16" t="str">
        <f>IF('1. Runde'!N578="","",Oversikt!B578)</f>
        <v/>
      </c>
      <c r="C578" s="16" t="str">
        <f>IF(Oversikt!E578="","",Oversikt!E578)</f>
        <v/>
      </c>
      <c r="D578" s="17" t="str">
        <f>IF(Oversikt!B578="","",VLOOKUP(Oversikt!#REF!,Mønster!$A$4:$B$21,2))</f>
        <v/>
      </c>
      <c r="L578" s="133">
        <f>IF(B578="",,IF(Dommere!$C$12&gt;4,ROUND(SUM(E578:K578)-P578-Q578,1)/(Dommere!$C$12-2),(SUM(E578:K578)/Dommere!$C$12)))</f>
        <v>0</v>
      </c>
      <c r="M578" s="56">
        <f t="shared" si="73"/>
        <v>0</v>
      </c>
      <c r="P578" s="19">
        <f t="shared" si="74"/>
        <v>0</v>
      </c>
      <c r="Q578" s="19">
        <f t="shared" si="75"/>
        <v>0</v>
      </c>
      <c r="R578" s="19">
        <f t="shared" si="76"/>
        <v>0</v>
      </c>
    </row>
    <row r="579" spans="1:18" x14ac:dyDescent="0.2">
      <c r="A579" s="20">
        <f>+Oversikt!A579</f>
        <v>0</v>
      </c>
      <c r="B579" s="16" t="str">
        <f>IF('1. Runde'!N579="","",Oversikt!B579)</f>
        <v/>
      </c>
      <c r="C579" s="16" t="str">
        <f>IF(Oversikt!E579="","",Oversikt!E579)</f>
        <v/>
      </c>
      <c r="D579" s="17" t="str">
        <f>IF(Oversikt!B579="","",VLOOKUP(Oversikt!#REF!,Mønster!$A$4:$B$21,2))</f>
        <v/>
      </c>
      <c r="L579" s="133">
        <f>IF(B579="",,IF(Dommere!$C$12&gt;4,ROUND(SUM(E579:K579)-P579-Q579,1)/(Dommere!$C$12-2),(SUM(E579:K579)/Dommere!$C$12)))</f>
        <v>0</v>
      </c>
      <c r="M579" s="56">
        <f t="shared" si="73"/>
        <v>0</v>
      </c>
      <c r="P579" s="19">
        <f t="shared" si="74"/>
        <v>0</v>
      </c>
      <c r="Q579" s="19">
        <f t="shared" si="75"/>
        <v>0</v>
      </c>
      <c r="R579" s="19">
        <f t="shared" si="76"/>
        <v>0</v>
      </c>
    </row>
    <row r="580" spans="1:18" x14ac:dyDescent="0.2">
      <c r="A580" s="20">
        <f>+Oversikt!A580</f>
        <v>0</v>
      </c>
      <c r="B580" s="16" t="str">
        <f>IF('1. Runde'!N580="","",Oversikt!B580)</f>
        <v/>
      </c>
      <c r="C580" s="16" t="str">
        <f>IF(Oversikt!E580="","",Oversikt!E580)</f>
        <v/>
      </c>
      <c r="D580" s="17" t="str">
        <f>IF(Oversikt!B580="","",VLOOKUP(Oversikt!#REF!,Mønster!$A$4:$B$21,2))</f>
        <v/>
      </c>
      <c r="L580" s="133">
        <f>IF(B580="",,IF(Dommere!$C$12&gt;4,ROUND(SUM(E580:K580)-P580-Q580,1)/(Dommere!$C$12-2),(SUM(E580:K580)/Dommere!$C$12)))</f>
        <v>0</v>
      </c>
      <c r="M580" s="56">
        <f t="shared" si="73"/>
        <v>0</v>
      </c>
      <c r="P580" s="19">
        <f t="shared" si="74"/>
        <v>0</v>
      </c>
      <c r="Q580" s="19">
        <f t="shared" si="75"/>
        <v>0</v>
      </c>
      <c r="R580" s="19">
        <f t="shared" si="76"/>
        <v>0</v>
      </c>
    </row>
    <row r="581" spans="1:18" x14ac:dyDescent="0.2">
      <c r="A581" s="20">
        <f>+Oversikt!A581</f>
        <v>0</v>
      </c>
      <c r="B581" s="16" t="str">
        <f>IF('1. Runde'!N581="","",Oversikt!B581)</f>
        <v/>
      </c>
      <c r="C581" s="16" t="str">
        <f>IF(Oversikt!E581="","",Oversikt!E581)</f>
        <v/>
      </c>
      <c r="D581" s="17" t="str">
        <f>IF(Oversikt!B581="","",VLOOKUP(Oversikt!#REF!,Mønster!$A$4:$B$21,2))</f>
        <v/>
      </c>
      <c r="L581" s="133">
        <f>IF(B581="",,IF(Dommere!$C$12&gt;4,ROUND(SUM(E581:K581)-P581-Q581,1)/(Dommere!$C$12-2),(SUM(E581:K581)/Dommere!$C$12)))</f>
        <v>0</v>
      </c>
      <c r="M581" s="56">
        <f t="shared" si="73"/>
        <v>0</v>
      </c>
      <c r="P581" s="19">
        <f t="shared" si="74"/>
        <v>0</v>
      </c>
      <c r="Q581" s="19">
        <f t="shared" si="75"/>
        <v>0</v>
      </c>
      <c r="R581" s="19">
        <f t="shared" si="76"/>
        <v>0</v>
      </c>
    </row>
    <row r="582" spans="1:18" x14ac:dyDescent="0.2">
      <c r="A582" s="20">
        <f>+Oversikt!A582</f>
        <v>0</v>
      </c>
      <c r="B582" s="16" t="str">
        <f>IF('1. Runde'!N582="","",Oversikt!B582)</f>
        <v/>
      </c>
      <c r="C582" s="16" t="str">
        <f>IF(Oversikt!E582="","",Oversikt!E582)</f>
        <v/>
      </c>
      <c r="D582" s="17" t="str">
        <f>IF(Oversikt!B582="","",VLOOKUP(Oversikt!#REF!,Mønster!$A$4:$B$21,2))</f>
        <v/>
      </c>
      <c r="L582" s="133">
        <f>IF(B582="",,IF(Dommere!$C$12&gt;4,ROUND(SUM(E582:K582)-P582-Q582,1)/(Dommere!$C$12-2),(SUM(E582:K582)/Dommere!$C$12)))</f>
        <v>0</v>
      </c>
      <c r="M582" s="56">
        <f t="shared" si="73"/>
        <v>0</v>
      </c>
      <c r="P582" s="19">
        <f t="shared" si="74"/>
        <v>0</v>
      </c>
      <c r="Q582" s="19">
        <f t="shared" si="75"/>
        <v>0</v>
      </c>
      <c r="R582" s="19">
        <f t="shared" si="76"/>
        <v>0</v>
      </c>
    </row>
    <row r="583" spans="1:18" x14ac:dyDescent="0.2">
      <c r="A583" s="20">
        <f>+Oversikt!A583</f>
        <v>0</v>
      </c>
      <c r="B583" s="16" t="str">
        <f>IF('1. Runde'!N583="","",Oversikt!B583)</f>
        <v/>
      </c>
      <c r="C583" s="16" t="str">
        <f>IF(Oversikt!E583="","",Oversikt!E583)</f>
        <v/>
      </c>
      <c r="D583" s="17" t="str">
        <f>IF(Oversikt!B583="","",VLOOKUP(Oversikt!#REF!,Mønster!$A$4:$B$21,2))</f>
        <v/>
      </c>
      <c r="L583" s="133">
        <f>IF(B583="",,IF(Dommere!$C$12&gt;4,ROUND(SUM(E583:K583)-P583-Q583,1)/(Dommere!$C$12-2),(SUM(E583:K583)/Dommere!$C$12)))</f>
        <v>0</v>
      </c>
      <c r="M583" s="56">
        <f t="shared" si="73"/>
        <v>0</v>
      </c>
      <c r="P583" s="19">
        <f t="shared" si="74"/>
        <v>0</v>
      </c>
      <c r="Q583" s="19">
        <f t="shared" si="75"/>
        <v>0</v>
      </c>
      <c r="R583" s="19">
        <f t="shared" si="76"/>
        <v>0</v>
      </c>
    </row>
    <row r="584" spans="1:18" x14ac:dyDescent="0.2">
      <c r="A584" s="20">
        <f>+Oversikt!A584</f>
        <v>0</v>
      </c>
      <c r="B584" s="16" t="str">
        <f>IF('1. Runde'!N584="","",Oversikt!B584)</f>
        <v/>
      </c>
      <c r="C584" s="16" t="str">
        <f>IF(Oversikt!E584="","",Oversikt!E584)</f>
        <v/>
      </c>
      <c r="D584" s="17" t="str">
        <f>IF(Oversikt!B584="","",VLOOKUP(Oversikt!#REF!,Mønster!$A$4:$B$21,2))</f>
        <v/>
      </c>
      <c r="L584" s="133">
        <f>IF(B584="",,IF(Dommere!$C$12&gt;4,ROUND(SUM(E584:K584)-P584-Q584,1)/(Dommere!$C$12-2),(SUM(E584:K584)/Dommere!$C$12)))</f>
        <v>0</v>
      </c>
      <c r="M584" s="56">
        <f t="shared" si="73"/>
        <v>0</v>
      </c>
      <c r="P584" s="19">
        <f t="shared" si="74"/>
        <v>0</v>
      </c>
      <c r="Q584" s="19">
        <f t="shared" si="75"/>
        <v>0</v>
      </c>
      <c r="R584" s="19">
        <f t="shared" si="76"/>
        <v>0</v>
      </c>
    </row>
    <row r="585" spans="1:18" x14ac:dyDescent="0.2">
      <c r="A585" s="20">
        <f>+Oversikt!A585</f>
        <v>0</v>
      </c>
      <c r="B585" s="16" t="str">
        <f>IF('1. Runde'!N585="","",Oversikt!B585)</f>
        <v/>
      </c>
      <c r="C585" s="16" t="str">
        <f>IF(Oversikt!E585="","",Oversikt!E585)</f>
        <v/>
      </c>
      <c r="D585" s="17" t="str">
        <f>IF(Oversikt!B585="","",VLOOKUP(Oversikt!#REF!,Mønster!$A$4:$B$21,2))</f>
        <v/>
      </c>
      <c r="L585" s="133">
        <f>IF(B585="",,IF(Dommere!$C$12&gt;4,ROUND(SUM(E585:K585)-P585-Q585,1)/(Dommere!$C$12-2),(SUM(E585:K585)/Dommere!$C$12)))</f>
        <v>0</v>
      </c>
      <c r="M585" s="56">
        <f t="shared" si="73"/>
        <v>0</v>
      </c>
      <c r="P585" s="19">
        <f t="shared" si="74"/>
        <v>0</v>
      </c>
      <c r="Q585" s="19">
        <f t="shared" si="75"/>
        <v>0</v>
      </c>
      <c r="R585" s="19">
        <f t="shared" si="76"/>
        <v>0</v>
      </c>
    </row>
    <row r="586" spans="1:18" x14ac:dyDescent="0.2">
      <c r="A586" s="20">
        <f>+Oversikt!A586</f>
        <v>0</v>
      </c>
      <c r="B586" s="16" t="str">
        <f>IF('1. Runde'!N586="","",Oversikt!B586)</f>
        <v/>
      </c>
      <c r="C586" s="16" t="str">
        <f>IF(Oversikt!E586="","",Oversikt!E586)</f>
        <v/>
      </c>
      <c r="D586" s="17" t="str">
        <f>IF(Oversikt!B586="","",VLOOKUP(Oversikt!#REF!,Mønster!$A$4:$B$21,2))</f>
        <v/>
      </c>
      <c r="L586" s="133">
        <f>IF(B586="",,IF(Dommere!$C$12&gt;4,ROUND(SUM(E586:K586)-P586-Q586,1)/(Dommere!$C$12-2),(SUM(E586:K586)/Dommere!$C$12)))</f>
        <v>0</v>
      </c>
      <c r="M586" s="56">
        <f t="shared" si="73"/>
        <v>0</v>
      </c>
      <c r="P586" s="19">
        <f t="shared" si="74"/>
        <v>0</v>
      </c>
      <c r="Q586" s="19">
        <f t="shared" si="75"/>
        <v>0</v>
      </c>
      <c r="R586" s="19">
        <f t="shared" si="76"/>
        <v>0</v>
      </c>
    </row>
    <row r="587" spans="1:18" x14ac:dyDescent="0.2">
      <c r="A587" s="20">
        <f>+Oversikt!A587</f>
        <v>0</v>
      </c>
      <c r="B587" s="16" t="str">
        <f>IF('1. Runde'!N587="","",Oversikt!B587)</f>
        <v/>
      </c>
      <c r="C587" s="16" t="str">
        <f>IF(Oversikt!E587="","",Oversikt!E587)</f>
        <v/>
      </c>
      <c r="D587" s="17" t="str">
        <f>IF(Oversikt!B587="","",VLOOKUP(Oversikt!#REF!,Mønster!$A$4:$B$21,2))</f>
        <v/>
      </c>
      <c r="L587" s="133">
        <f>IF(B587="",,IF(Dommere!$C$12&gt;4,ROUND(SUM(E587:K587)-P587-Q587,1)/(Dommere!$C$12-2),(SUM(E587:K587)/Dommere!$C$12)))</f>
        <v>0</v>
      </c>
      <c r="M587" s="56">
        <f t="shared" si="73"/>
        <v>0</v>
      </c>
      <c r="P587" s="19">
        <f t="shared" si="74"/>
        <v>0</v>
      </c>
      <c r="Q587" s="19">
        <f t="shared" si="75"/>
        <v>0</v>
      </c>
      <c r="R587" s="19">
        <f t="shared" si="76"/>
        <v>0</v>
      </c>
    </row>
    <row r="588" spans="1:18" x14ac:dyDescent="0.2">
      <c r="A588" s="20">
        <f>+Oversikt!A588</f>
        <v>0</v>
      </c>
      <c r="B588" s="16" t="str">
        <f>IF('1. Runde'!N588="","",Oversikt!B588)</f>
        <v/>
      </c>
      <c r="C588" s="16" t="str">
        <f>IF(Oversikt!E588="","",Oversikt!E588)</f>
        <v/>
      </c>
      <c r="D588" s="17" t="str">
        <f>IF(Oversikt!B588="","",VLOOKUP(Oversikt!#REF!,Mønster!$A$4:$B$21,2))</f>
        <v/>
      </c>
      <c r="L588" s="133">
        <f>IF(B588="",,IF(Dommere!$C$12&gt;4,ROUND(SUM(E588:K588)-P588-Q588,1)/(Dommere!$C$12-2),(SUM(E588:K588)/Dommere!$C$12)))</f>
        <v>0</v>
      </c>
      <c r="M588" s="56">
        <f t="shared" si="73"/>
        <v>0</v>
      </c>
      <c r="P588" s="19">
        <f t="shared" si="74"/>
        <v>0</v>
      </c>
      <c r="Q588" s="19">
        <f t="shared" si="75"/>
        <v>0</v>
      </c>
      <c r="R588" s="19">
        <f t="shared" si="76"/>
        <v>0</v>
      </c>
    </row>
    <row r="589" spans="1:18" x14ac:dyDescent="0.2">
      <c r="A589" s="20">
        <f>+Oversikt!A589</f>
        <v>0</v>
      </c>
      <c r="B589" s="16" t="str">
        <f>IF('1. Runde'!N589="","",Oversikt!B589)</f>
        <v/>
      </c>
      <c r="C589" s="16" t="str">
        <f>IF(Oversikt!E589="","",Oversikt!E589)</f>
        <v/>
      </c>
      <c r="D589" s="17" t="str">
        <f>IF(Oversikt!B589="","",VLOOKUP(Oversikt!#REF!,Mønster!$A$4:$B$21,2))</f>
        <v/>
      </c>
      <c r="L589" s="133">
        <f>IF(B589="",,IF(Dommere!$C$12&gt;4,ROUND(SUM(E589:K589)-P589-Q589,1)/(Dommere!$C$12-2),(SUM(E589:K589)/Dommere!$C$12)))</f>
        <v>0</v>
      </c>
      <c r="M589" s="56">
        <f t="shared" si="73"/>
        <v>0</v>
      </c>
      <c r="P589" s="19">
        <f t="shared" si="74"/>
        <v>0</v>
      </c>
      <c r="Q589" s="19">
        <f t="shared" si="75"/>
        <v>0</v>
      </c>
      <c r="R589" s="19">
        <f t="shared" si="76"/>
        <v>0</v>
      </c>
    </row>
    <row r="590" spans="1:18" x14ac:dyDescent="0.2">
      <c r="A590" s="20">
        <f>+Oversikt!A590</f>
        <v>0</v>
      </c>
      <c r="B590" s="16" t="str">
        <f>IF('1. Runde'!N590="","",Oversikt!B590)</f>
        <v/>
      </c>
      <c r="C590" s="16" t="str">
        <f>IF(Oversikt!E590="","",Oversikt!E590)</f>
        <v/>
      </c>
      <c r="D590" s="17" t="str">
        <f>IF(Oversikt!B590="","",VLOOKUP(Oversikt!#REF!,Mønster!$A$4:$B$21,2))</f>
        <v/>
      </c>
      <c r="L590" s="133">
        <f>IF(B590="",,IF(Dommere!$C$12&gt;4,ROUND(SUM(E590:K590)-P590-Q590,1)/(Dommere!$C$12-2),(SUM(E590:K590)/Dommere!$C$12)))</f>
        <v>0</v>
      </c>
      <c r="M590" s="56">
        <f t="shared" si="73"/>
        <v>0</v>
      </c>
      <c r="P590" s="19">
        <f t="shared" si="74"/>
        <v>0</v>
      </c>
      <c r="Q590" s="19">
        <f t="shared" si="75"/>
        <v>0</v>
      </c>
      <c r="R590" s="19">
        <f t="shared" si="76"/>
        <v>0</v>
      </c>
    </row>
    <row r="591" spans="1:18" x14ac:dyDescent="0.2">
      <c r="A591" s="20">
        <f>+Oversikt!A591</f>
        <v>0</v>
      </c>
      <c r="B591" s="16" t="str">
        <f>IF('1. Runde'!N591="","",Oversikt!B591)</f>
        <v/>
      </c>
      <c r="C591" s="16" t="str">
        <f>IF(Oversikt!E591="","",Oversikt!E591)</f>
        <v/>
      </c>
      <c r="D591" s="17" t="str">
        <f>IF(Oversikt!B591="","",VLOOKUP(Oversikt!#REF!,Mønster!$A$4:$B$21,2))</f>
        <v/>
      </c>
      <c r="L591" s="133">
        <f>IF(B591="",,IF(Dommere!$C$12&gt;4,ROUND(SUM(E591:K591)-P591-Q591,1)/(Dommere!$C$12-2),(SUM(E591:K591)/Dommere!$C$12)))</f>
        <v>0</v>
      </c>
      <c r="M591" s="56">
        <f t="shared" si="73"/>
        <v>0</v>
      </c>
      <c r="P591" s="19">
        <f t="shared" si="74"/>
        <v>0</v>
      </c>
      <c r="Q591" s="19">
        <f t="shared" si="75"/>
        <v>0</v>
      </c>
      <c r="R591" s="19">
        <f t="shared" si="76"/>
        <v>0</v>
      </c>
    </row>
    <row r="592" spans="1:18" x14ac:dyDescent="0.2">
      <c r="A592" s="20">
        <f>+Oversikt!A592</f>
        <v>0</v>
      </c>
      <c r="B592" s="16" t="str">
        <f>IF('1. Runde'!N592="","",Oversikt!B592)</f>
        <v/>
      </c>
      <c r="C592" s="16" t="str">
        <f>IF(Oversikt!E592="","",Oversikt!E592)</f>
        <v/>
      </c>
      <c r="D592" s="17" t="str">
        <f>IF(Oversikt!B592="","",VLOOKUP(Oversikt!#REF!,Mønster!$A$4:$B$21,2))</f>
        <v/>
      </c>
      <c r="L592" s="133">
        <f>IF(B592="",,IF(Dommere!$C$12&gt;4,ROUND(SUM(E592:K592)-P592-Q592,1)/(Dommere!$C$12-2),(SUM(E592:K592)/Dommere!$C$12)))</f>
        <v>0</v>
      </c>
      <c r="M592" s="56">
        <f t="shared" si="73"/>
        <v>0</v>
      </c>
      <c r="P592" s="19">
        <f t="shared" si="74"/>
        <v>0</v>
      </c>
      <c r="Q592" s="19">
        <f t="shared" si="75"/>
        <v>0</v>
      </c>
      <c r="R592" s="19">
        <f t="shared" si="76"/>
        <v>0</v>
      </c>
    </row>
    <row r="593" spans="1:18" x14ac:dyDescent="0.2">
      <c r="A593" s="20">
        <f>+Oversikt!A593</f>
        <v>0</v>
      </c>
      <c r="B593" s="16" t="str">
        <f>IF('1. Runde'!N593="","",Oversikt!B593)</f>
        <v/>
      </c>
      <c r="C593" s="16" t="str">
        <f>IF(Oversikt!E593="","",Oversikt!E593)</f>
        <v/>
      </c>
      <c r="D593" s="17" t="str">
        <f>IF(Oversikt!B593="","",VLOOKUP(Oversikt!#REF!,Mønster!$A$4:$B$21,2))</f>
        <v/>
      </c>
      <c r="L593" s="133">
        <f>IF(B593="",,IF(Dommere!$C$12&gt;4,ROUND(SUM(E593:K593)-P593-Q593,1)/(Dommere!$C$12-2),(SUM(E593:K593)/Dommere!$C$12)))</f>
        <v>0</v>
      </c>
      <c r="M593" s="56">
        <f t="shared" si="73"/>
        <v>0</v>
      </c>
      <c r="P593" s="19">
        <f t="shared" si="74"/>
        <v>0</v>
      </c>
      <c r="Q593" s="19">
        <f t="shared" si="75"/>
        <v>0</v>
      </c>
      <c r="R593" s="19">
        <f t="shared" si="76"/>
        <v>0</v>
      </c>
    </row>
    <row r="594" spans="1:18" x14ac:dyDescent="0.2">
      <c r="A594" s="20">
        <f>+Oversikt!A594</f>
        <v>0</v>
      </c>
      <c r="B594" s="16" t="str">
        <f>IF('1. Runde'!N594="","",Oversikt!B594)</f>
        <v/>
      </c>
      <c r="C594" s="16" t="str">
        <f>IF(Oversikt!E594="","",Oversikt!E594)</f>
        <v/>
      </c>
      <c r="D594" s="17" t="str">
        <f>IF(Oversikt!B594="","",VLOOKUP(Oversikt!#REF!,Mønster!$A$4:$B$21,2))</f>
        <v/>
      </c>
      <c r="L594" s="133">
        <f>IF(B594="",,IF(Dommere!$C$12&gt;4,ROUND(SUM(E594:K594)-P594-Q594,1)/(Dommere!$C$12-2),(SUM(E594:K594)/Dommere!$C$12)))</f>
        <v>0</v>
      </c>
      <c r="M594" s="56">
        <f t="shared" si="73"/>
        <v>0</v>
      </c>
      <c r="P594" s="19">
        <f t="shared" si="74"/>
        <v>0</v>
      </c>
      <c r="Q594" s="19">
        <f t="shared" si="75"/>
        <v>0</v>
      </c>
      <c r="R594" s="19">
        <f t="shared" si="76"/>
        <v>0</v>
      </c>
    </row>
    <row r="595" spans="1:18" x14ac:dyDescent="0.2">
      <c r="A595" s="20">
        <f>+Oversikt!A595</f>
        <v>0</v>
      </c>
      <c r="B595" s="16" t="str">
        <f>IF('1. Runde'!N595="","",Oversikt!B595)</f>
        <v/>
      </c>
      <c r="C595" s="16" t="str">
        <f>IF(Oversikt!E595="","",Oversikt!E595)</f>
        <v/>
      </c>
      <c r="D595" s="17" t="str">
        <f>IF(Oversikt!B595="","",VLOOKUP(Oversikt!#REF!,Mønster!$A$4:$B$21,2))</f>
        <v/>
      </c>
      <c r="L595" s="133">
        <f>IF(B595="",,IF(Dommere!$C$12&gt;4,ROUND(SUM(E595:K595)-P595-Q595,1)/(Dommere!$C$12-2),(SUM(E595:K595)/Dommere!$C$12)))</f>
        <v>0</v>
      </c>
      <c r="M595" s="56">
        <f t="shared" si="73"/>
        <v>0</v>
      </c>
      <c r="P595" s="19">
        <f t="shared" si="74"/>
        <v>0</v>
      </c>
      <c r="Q595" s="19">
        <f t="shared" si="75"/>
        <v>0</v>
      </c>
      <c r="R595" s="19">
        <f t="shared" si="76"/>
        <v>0</v>
      </c>
    </row>
    <row r="596" spans="1:18" x14ac:dyDescent="0.2">
      <c r="A596" s="20">
        <f>+Oversikt!A596</f>
        <v>0</v>
      </c>
      <c r="B596" s="16" t="str">
        <f>IF('1. Runde'!N596="","",Oversikt!B596)</f>
        <v/>
      </c>
      <c r="C596" s="16" t="str">
        <f>IF(Oversikt!E596="","",Oversikt!E596)</f>
        <v/>
      </c>
      <c r="D596" s="17" t="str">
        <f>IF(Oversikt!B596="","",VLOOKUP(Oversikt!#REF!,Mønster!$A$4:$B$21,2))</f>
        <v/>
      </c>
      <c r="L596" s="133">
        <f>IF(B596="",,IF(Dommere!$C$12&gt;4,ROUND(SUM(E596:K596)-P596-Q596,1)/(Dommere!$C$12-2),(SUM(E596:K596)/Dommere!$C$12)))</f>
        <v>0</v>
      </c>
      <c r="M596" s="56">
        <f t="shared" si="73"/>
        <v>0</v>
      </c>
      <c r="P596" s="19">
        <f t="shared" si="74"/>
        <v>0</v>
      </c>
      <c r="Q596" s="19">
        <f t="shared" si="75"/>
        <v>0</v>
      </c>
      <c r="R596" s="19">
        <f t="shared" si="76"/>
        <v>0</v>
      </c>
    </row>
    <row r="597" spans="1:18" x14ac:dyDescent="0.2">
      <c r="A597" s="20">
        <f>+Oversikt!A597</f>
        <v>0</v>
      </c>
      <c r="B597" s="16" t="str">
        <f>IF('1. Runde'!N597="","",Oversikt!B597)</f>
        <v/>
      </c>
      <c r="C597" s="16" t="str">
        <f>IF(Oversikt!E597="","",Oversikt!E597)</f>
        <v/>
      </c>
      <c r="D597" s="17" t="str">
        <f>IF(Oversikt!B597="","",VLOOKUP(Oversikt!#REF!,Mønster!$A$4:$B$21,2))</f>
        <v/>
      </c>
      <c r="L597" s="133">
        <f>IF(B597="",,IF(Dommere!$C$12&gt;4,ROUND(SUM(E597:K597)-P597-Q597,1)/(Dommere!$C$12-2),(SUM(E597:K597)/Dommere!$C$12)))</f>
        <v>0</v>
      </c>
      <c r="M597" s="56">
        <f t="shared" si="73"/>
        <v>0</v>
      </c>
      <c r="P597" s="19">
        <f t="shared" si="74"/>
        <v>0</v>
      </c>
      <c r="Q597" s="19">
        <f t="shared" si="75"/>
        <v>0</v>
      </c>
      <c r="R597" s="19">
        <f t="shared" si="76"/>
        <v>0</v>
      </c>
    </row>
    <row r="598" spans="1:18" x14ac:dyDescent="0.2">
      <c r="A598" s="20">
        <f>+Oversikt!A598</f>
        <v>0</v>
      </c>
      <c r="B598" s="16" t="str">
        <f>IF('1. Runde'!N598="","",Oversikt!B598)</f>
        <v/>
      </c>
      <c r="C598" s="16" t="str">
        <f>IF(Oversikt!E598="","",Oversikt!E598)</f>
        <v/>
      </c>
      <c r="D598" s="17" t="str">
        <f>IF(Oversikt!B598="","",VLOOKUP(Oversikt!#REF!,Mønster!$A$4:$B$21,2))</f>
        <v/>
      </c>
      <c r="L598" s="133">
        <f>IF(B598="",,IF(Dommere!$C$12&gt;4,ROUND(SUM(E598:K598)-P598-Q598,1)/(Dommere!$C$12-2),(SUM(E598:K598)/Dommere!$C$12)))</f>
        <v>0</v>
      </c>
      <c r="M598" s="56">
        <f t="shared" si="73"/>
        <v>0</v>
      </c>
      <c r="P598" s="19">
        <f t="shared" si="74"/>
        <v>0</v>
      </c>
      <c r="Q598" s="19">
        <f t="shared" si="75"/>
        <v>0</v>
      </c>
      <c r="R598" s="19">
        <f t="shared" si="76"/>
        <v>0</v>
      </c>
    </row>
    <row r="599" spans="1:18" x14ac:dyDescent="0.2">
      <c r="A599" s="20">
        <f>+Oversikt!A599</f>
        <v>0</v>
      </c>
      <c r="B599" s="16" t="str">
        <f>IF('1. Runde'!N599="","",Oversikt!B599)</f>
        <v/>
      </c>
      <c r="C599" s="16" t="str">
        <f>IF(Oversikt!E599="","",Oversikt!E599)</f>
        <v/>
      </c>
      <c r="D599" s="17" t="str">
        <f>IF(Oversikt!B599="","",VLOOKUP(Oversikt!#REF!,Mønster!$A$4:$B$21,2))</f>
        <v/>
      </c>
      <c r="L599" s="133">
        <f>IF(B599="",,IF(Dommere!$C$12&gt;4,ROUND(SUM(E599:K599)-P599-Q599,1)/(Dommere!$C$12-2),(SUM(E599:K599)/Dommere!$C$12)))</f>
        <v>0</v>
      </c>
      <c r="M599" s="56">
        <f t="shared" si="73"/>
        <v>0</v>
      </c>
      <c r="P599" s="19">
        <f t="shared" si="74"/>
        <v>0</v>
      </c>
      <c r="Q599" s="19">
        <f t="shared" si="75"/>
        <v>0</v>
      </c>
      <c r="R599" s="19">
        <f t="shared" si="76"/>
        <v>0</v>
      </c>
    </row>
    <row r="600" spans="1:18" x14ac:dyDescent="0.2">
      <c r="A600" s="20">
        <f>+Oversikt!A600</f>
        <v>0</v>
      </c>
      <c r="B600" s="16" t="str">
        <f>IF('1. Runde'!N600="","",Oversikt!B600)</f>
        <v/>
      </c>
      <c r="C600" s="16" t="str">
        <f>IF(Oversikt!E600="","",Oversikt!E600)</f>
        <v/>
      </c>
      <c r="D600" s="17" t="str">
        <f>IF(Oversikt!B600="","",VLOOKUP(Oversikt!#REF!,Mønster!$A$4:$B$21,2))</f>
        <v/>
      </c>
      <c r="L600" s="133">
        <f>IF(B600="",,IF(Dommere!$C$12&gt;4,ROUND(SUM(E600:K600)-P600-Q600,1)/(Dommere!$C$12-2),(SUM(E600:K600)/Dommere!$C$12)))</f>
        <v>0</v>
      </c>
      <c r="M600" s="56">
        <f t="shared" si="73"/>
        <v>0</v>
      </c>
      <c r="P600" s="19">
        <f t="shared" si="74"/>
        <v>0</v>
      </c>
      <c r="Q600" s="19">
        <f t="shared" si="75"/>
        <v>0</v>
      </c>
      <c r="R600" s="19">
        <f t="shared" si="76"/>
        <v>0</v>
      </c>
    </row>
    <row r="601" spans="1:18" x14ac:dyDescent="0.2">
      <c r="A601" s="20">
        <f>+Oversikt!A601</f>
        <v>0</v>
      </c>
      <c r="B601" s="16" t="str">
        <f>IF('1. Runde'!N601="","",Oversikt!B601)</f>
        <v/>
      </c>
      <c r="C601" s="16" t="str">
        <f>IF(Oversikt!E601="","",Oversikt!E601)</f>
        <v/>
      </c>
      <c r="D601" s="17" t="str">
        <f>IF(Oversikt!B601="","",VLOOKUP(Oversikt!#REF!,Mønster!$A$4:$B$21,2))</f>
        <v/>
      </c>
      <c r="L601" s="133">
        <f>IF(B601="",,IF(Dommere!$C$12&gt;4,ROUND(SUM(E601:K601)-P601-Q601,1)/(Dommere!$C$12-2),(SUM(E601:K601)/Dommere!$C$12)))</f>
        <v>0</v>
      </c>
      <c r="M601" s="56">
        <f t="shared" si="73"/>
        <v>0</v>
      </c>
      <c r="P601" s="19">
        <f t="shared" si="74"/>
        <v>0</v>
      </c>
      <c r="Q601" s="19">
        <f t="shared" si="75"/>
        <v>0</v>
      </c>
      <c r="R601" s="19">
        <f t="shared" si="76"/>
        <v>0</v>
      </c>
    </row>
    <row r="602" spans="1:18" x14ac:dyDescent="0.2">
      <c r="A602" s="20">
        <f>+Oversikt!A602</f>
        <v>0</v>
      </c>
      <c r="B602" s="16" t="str">
        <f>IF('1. Runde'!N602="","",Oversikt!B602)</f>
        <v/>
      </c>
      <c r="C602" s="16" t="str">
        <f>IF(Oversikt!E602="","",Oversikt!E602)</f>
        <v/>
      </c>
      <c r="D602" s="17" t="str">
        <f>IF(Oversikt!B602="","",VLOOKUP(Oversikt!#REF!,Mønster!$A$4:$B$21,2))</f>
        <v/>
      </c>
      <c r="L602" s="133">
        <f>IF(B602="",,IF(Dommere!$C$12&gt;4,ROUND(SUM(E602:K602)-P602-Q602,1)/(Dommere!$C$12-2),(SUM(E602:K602)/Dommere!$C$12)))</f>
        <v>0</v>
      </c>
      <c r="M602" s="56">
        <f t="shared" si="73"/>
        <v>0</v>
      </c>
      <c r="P602" s="19">
        <f t="shared" si="74"/>
        <v>0</v>
      </c>
      <c r="Q602" s="19">
        <f t="shared" si="75"/>
        <v>0</v>
      </c>
      <c r="R602" s="19">
        <f t="shared" si="76"/>
        <v>0</v>
      </c>
    </row>
    <row r="603" spans="1:18" x14ac:dyDescent="0.2">
      <c r="A603" s="20">
        <f>+Oversikt!A603</f>
        <v>0</v>
      </c>
      <c r="B603" s="16" t="str">
        <f>IF('1. Runde'!N603="","",Oversikt!B603)</f>
        <v/>
      </c>
      <c r="C603" s="16" t="str">
        <f>IF(Oversikt!E603="","",Oversikt!E603)</f>
        <v/>
      </c>
      <c r="D603" s="17" t="str">
        <f>IF(Oversikt!B603="","",VLOOKUP(Oversikt!#REF!,Mønster!$A$4:$B$21,2))</f>
        <v/>
      </c>
      <c r="L603" s="133">
        <f>IF(B603="",,IF(Dommere!$C$12&gt;4,ROUND(SUM(E603:K603)-P603-Q603,1)/(Dommere!$C$12-2),(SUM(E603:K603)/Dommere!$C$12)))</f>
        <v>0</v>
      </c>
      <c r="M603" s="56">
        <f t="shared" si="73"/>
        <v>0</v>
      </c>
      <c r="P603" s="19">
        <f t="shared" si="74"/>
        <v>0</v>
      </c>
      <c r="Q603" s="19">
        <f t="shared" si="75"/>
        <v>0</v>
      </c>
      <c r="R603" s="19">
        <f t="shared" si="76"/>
        <v>0</v>
      </c>
    </row>
    <row r="604" spans="1:18" x14ac:dyDescent="0.2">
      <c r="A604" s="20">
        <f>+Oversikt!A604</f>
        <v>0</v>
      </c>
      <c r="B604" s="16" t="str">
        <f>IF('1. Runde'!N604="","",Oversikt!B604)</f>
        <v/>
      </c>
      <c r="C604" s="16" t="str">
        <f>IF(Oversikt!E604="","",Oversikt!E604)</f>
        <v/>
      </c>
      <c r="D604" s="17" t="str">
        <f>IF(Oversikt!B604="","",VLOOKUP(Oversikt!#REF!,Mønster!$A$4:$B$21,2))</f>
        <v/>
      </c>
      <c r="L604" s="133">
        <f>IF(B604="",,IF(Dommere!$C$12&gt;4,ROUND(SUM(E604:K604)-P604-Q604,1)/(Dommere!$C$12-2),(SUM(E604:K604)/Dommere!$C$12)))</f>
        <v>0</v>
      </c>
      <c r="M604" s="56">
        <f t="shared" si="73"/>
        <v>0</v>
      </c>
      <c r="P604" s="19">
        <f t="shared" si="74"/>
        <v>0</v>
      </c>
      <c r="Q604" s="19">
        <f t="shared" si="75"/>
        <v>0</v>
      </c>
      <c r="R604" s="19">
        <f t="shared" si="76"/>
        <v>0</v>
      </c>
    </row>
    <row r="605" spans="1:18" x14ac:dyDescent="0.2">
      <c r="A605" s="20">
        <f>+Oversikt!A605</f>
        <v>0</v>
      </c>
      <c r="B605" s="16" t="str">
        <f>IF('1. Runde'!N605="","",Oversikt!B605)</f>
        <v/>
      </c>
      <c r="C605" s="16" t="str">
        <f>IF(Oversikt!E605="","",Oversikt!E605)</f>
        <v/>
      </c>
      <c r="D605" s="17" t="str">
        <f>IF(Oversikt!B605="","",VLOOKUP(Oversikt!#REF!,Mønster!$A$4:$B$21,2))</f>
        <v/>
      </c>
      <c r="L605" s="133">
        <f>IF(B605="",,IF(Dommere!$C$12&gt;4,ROUND(SUM(E605:K605)-P605-Q605,1)/(Dommere!$C$12-2),(SUM(E605:K605)/Dommere!$C$12)))</f>
        <v>0</v>
      </c>
      <c r="M605" s="56">
        <f t="shared" si="73"/>
        <v>0</v>
      </c>
      <c r="P605" s="19">
        <f t="shared" si="74"/>
        <v>0</v>
      </c>
      <c r="Q605" s="19">
        <f t="shared" si="75"/>
        <v>0</v>
      </c>
      <c r="R605" s="19">
        <f t="shared" si="76"/>
        <v>0</v>
      </c>
    </row>
    <row r="606" spans="1:18" x14ac:dyDescent="0.2">
      <c r="A606" s="20">
        <f>+Oversikt!A606</f>
        <v>0</v>
      </c>
      <c r="B606" s="16" t="str">
        <f>IF('1. Runde'!N606="","",Oversikt!B606)</f>
        <v/>
      </c>
      <c r="C606" s="16" t="str">
        <f>IF(Oversikt!E606="","",Oversikt!E606)</f>
        <v/>
      </c>
      <c r="D606" s="17" t="str">
        <f>IF(Oversikt!B606="","",VLOOKUP(Oversikt!#REF!,Mønster!$A$4:$B$21,2))</f>
        <v/>
      </c>
      <c r="L606" s="133">
        <f>IF(B606="",,IF(Dommere!$C$12&gt;4,ROUND(SUM(E606:K606)-P606-Q606,1)/(Dommere!$C$12-2),(SUM(E606:K606)/Dommere!$C$12)))</f>
        <v>0</v>
      </c>
      <c r="M606" s="56">
        <f t="shared" si="73"/>
        <v>0</v>
      </c>
      <c r="P606" s="19">
        <f t="shared" si="74"/>
        <v>0</v>
      </c>
      <c r="Q606" s="19">
        <f t="shared" si="75"/>
        <v>0</v>
      </c>
      <c r="R606" s="19">
        <f t="shared" si="76"/>
        <v>0</v>
      </c>
    </row>
    <row r="607" spans="1:18" x14ac:dyDescent="0.2">
      <c r="A607" s="20">
        <f>+Oversikt!A607</f>
        <v>0</v>
      </c>
      <c r="B607" s="16" t="str">
        <f>IF('1. Runde'!N607="","",Oversikt!B607)</f>
        <v/>
      </c>
      <c r="C607" s="16" t="str">
        <f>IF(Oversikt!E607="","",Oversikt!E607)</f>
        <v/>
      </c>
      <c r="D607" s="17" t="str">
        <f>IF(Oversikt!B607="","",VLOOKUP(Oversikt!#REF!,Mønster!$A$4:$B$21,2))</f>
        <v/>
      </c>
      <c r="L607" s="133">
        <f>IF(B607="",,IF(Dommere!$C$12&gt;4,ROUND(SUM(E607:K607)-P607-Q607,1)/(Dommere!$C$12-2),(SUM(E607:K607)/Dommere!$C$12)))</f>
        <v>0</v>
      </c>
      <c r="M607" s="56">
        <f t="shared" si="73"/>
        <v>0</v>
      </c>
      <c r="P607" s="19">
        <f t="shared" si="74"/>
        <v>0</v>
      </c>
      <c r="Q607" s="19">
        <f t="shared" si="75"/>
        <v>0</v>
      </c>
      <c r="R607" s="19">
        <f t="shared" si="76"/>
        <v>0</v>
      </c>
    </row>
    <row r="608" spans="1:18" x14ac:dyDescent="0.2">
      <c r="A608" s="20">
        <f>+Oversikt!A608</f>
        <v>0</v>
      </c>
      <c r="B608" s="16" t="str">
        <f>IF('1. Runde'!N608="","",Oversikt!B608)</f>
        <v/>
      </c>
      <c r="C608" s="16" t="str">
        <f>IF(Oversikt!E608="","",Oversikt!E608)</f>
        <v/>
      </c>
      <c r="D608" s="17" t="str">
        <f>IF(Oversikt!B608="","",VLOOKUP(Oversikt!#REF!,Mønster!$A$4:$B$21,2))</f>
        <v/>
      </c>
      <c r="L608" s="133">
        <f>IF(B608="",,IF(Dommere!$C$12&gt;4,ROUND(SUM(E608:K608)-P608-Q608,1)/(Dommere!$C$12-2),(SUM(E608:K608)/Dommere!$C$12)))</f>
        <v>0</v>
      </c>
      <c r="M608" s="56">
        <f t="shared" si="73"/>
        <v>0</v>
      </c>
      <c r="P608" s="19">
        <f t="shared" si="74"/>
        <v>0</v>
      </c>
      <c r="Q608" s="19">
        <f t="shared" si="75"/>
        <v>0</v>
      </c>
      <c r="R608" s="19">
        <f t="shared" si="76"/>
        <v>0</v>
      </c>
    </row>
    <row r="609" spans="1:18" x14ac:dyDescent="0.2">
      <c r="A609" s="20">
        <f>+Oversikt!A609</f>
        <v>0</v>
      </c>
      <c r="B609" s="16" t="str">
        <f>IF('1. Runde'!N609="","",Oversikt!B609)</f>
        <v/>
      </c>
      <c r="C609" s="16" t="str">
        <f>IF(Oversikt!E609="","",Oversikt!E609)</f>
        <v/>
      </c>
      <c r="D609" s="17" t="str">
        <f>IF(Oversikt!B609="","",VLOOKUP(Oversikt!#REF!,Mønster!$A$4:$B$21,2))</f>
        <v/>
      </c>
      <c r="L609" s="133">
        <f>IF(B609="",,IF(Dommere!$C$12&gt;4,ROUND(SUM(E609:K609)-P609-Q609,1)/(Dommere!$C$12-2),(SUM(E609:K609)/Dommere!$C$12)))</f>
        <v>0</v>
      </c>
      <c r="M609" s="56">
        <f t="shared" si="73"/>
        <v>0</v>
      </c>
      <c r="P609" s="19">
        <f t="shared" si="74"/>
        <v>0</v>
      </c>
      <c r="Q609" s="19">
        <f t="shared" si="75"/>
        <v>0</v>
      </c>
      <c r="R609" s="19">
        <f t="shared" si="76"/>
        <v>0</v>
      </c>
    </row>
    <row r="610" spans="1:18" x14ac:dyDescent="0.2">
      <c r="A610" s="20">
        <f>+Oversikt!A610</f>
        <v>0</v>
      </c>
      <c r="B610" s="16" t="str">
        <f>IF('1. Runde'!N610="","",Oversikt!B610)</f>
        <v/>
      </c>
      <c r="C610" s="16" t="str">
        <f>IF(Oversikt!E610="","",Oversikt!E610)</f>
        <v/>
      </c>
      <c r="D610" s="17" t="str">
        <f>IF(Oversikt!B610="","",VLOOKUP(Oversikt!#REF!,Mønster!$A$4:$B$21,2))</f>
        <v/>
      </c>
      <c r="L610" s="133">
        <f>IF(B610="",,IF(Dommere!$C$12&gt;4,ROUND(SUM(E610:K610)-P610-Q610,1)/(Dommere!$C$12-2),(SUM(E610:K610)/Dommere!$C$12)))</f>
        <v>0</v>
      </c>
      <c r="M610" s="56">
        <f t="shared" si="73"/>
        <v>0</v>
      </c>
      <c r="P610" s="19">
        <f t="shared" si="74"/>
        <v>0</v>
      </c>
      <c r="Q610" s="19">
        <f t="shared" si="75"/>
        <v>0</v>
      </c>
      <c r="R610" s="19">
        <f t="shared" si="76"/>
        <v>0</v>
      </c>
    </row>
    <row r="611" spans="1:18" x14ac:dyDescent="0.2">
      <c r="A611" s="20">
        <f>+Oversikt!A611</f>
        <v>0</v>
      </c>
      <c r="B611" s="16" t="str">
        <f>IF('1. Runde'!N611="","",Oversikt!B611)</f>
        <v/>
      </c>
      <c r="C611" s="16" t="str">
        <f>IF(Oversikt!E611="","",Oversikt!E611)</f>
        <v/>
      </c>
      <c r="D611" s="17" t="str">
        <f>IF(Oversikt!B611="","",VLOOKUP(Oversikt!#REF!,Mønster!$A$4:$B$21,2))</f>
        <v/>
      </c>
      <c r="L611" s="133">
        <f>IF(B611="",,IF(Dommere!$C$12&gt;4,ROUND(SUM(E611:K611)-P611-Q611,1)/(Dommere!$C$12-2),(SUM(E611:K611)/Dommere!$C$12)))</f>
        <v>0</v>
      </c>
      <c r="M611" s="56">
        <f t="shared" si="73"/>
        <v>0</v>
      </c>
      <c r="P611" s="19">
        <f t="shared" si="74"/>
        <v>0</v>
      </c>
      <c r="Q611" s="19">
        <f t="shared" si="75"/>
        <v>0</v>
      </c>
      <c r="R611" s="19">
        <f t="shared" si="76"/>
        <v>0</v>
      </c>
    </row>
    <row r="612" spans="1:18" x14ac:dyDescent="0.2">
      <c r="A612" s="20">
        <f>+Oversikt!A612</f>
        <v>0</v>
      </c>
      <c r="B612" s="16" t="str">
        <f>IF('1. Runde'!N612="","",Oversikt!B612)</f>
        <v/>
      </c>
      <c r="C612" s="16" t="str">
        <f>IF(Oversikt!E612="","",Oversikt!E612)</f>
        <v/>
      </c>
      <c r="D612" s="17" t="str">
        <f>IF(Oversikt!B612="","",VLOOKUP(Oversikt!#REF!,Mønster!$A$4:$B$21,2))</f>
        <v/>
      </c>
      <c r="L612" s="133">
        <f>IF(B612="",,IF(Dommere!$C$12&gt;4,ROUND(SUM(E612:K612)-P612-Q612,1)/(Dommere!$C$12-2),(SUM(E612:K612)/Dommere!$C$12)))</f>
        <v>0</v>
      </c>
      <c r="M612" s="56">
        <f t="shared" si="73"/>
        <v>0</v>
      </c>
      <c r="P612" s="19">
        <f t="shared" si="74"/>
        <v>0</v>
      </c>
      <c r="Q612" s="19">
        <f t="shared" si="75"/>
        <v>0</v>
      </c>
      <c r="R612" s="19">
        <f t="shared" si="76"/>
        <v>0</v>
      </c>
    </row>
    <row r="613" spans="1:18" x14ac:dyDescent="0.2">
      <c r="A613" s="20">
        <f>+Oversikt!A613</f>
        <v>0</v>
      </c>
      <c r="B613" s="16" t="str">
        <f>IF('1. Runde'!N613="","",Oversikt!B613)</f>
        <v/>
      </c>
      <c r="C613" s="16" t="str">
        <f>IF(Oversikt!E613="","",Oversikt!E613)</f>
        <v/>
      </c>
      <c r="D613" s="17" t="str">
        <f>IF(Oversikt!B613="","",VLOOKUP(Oversikt!#REF!,Mønster!$A$4:$B$21,2))</f>
        <v/>
      </c>
      <c r="L613" s="133">
        <f>IF(B613="",,IF(Dommere!$C$12&gt;4,ROUND(SUM(E613:K613)-P613-Q613,1)/(Dommere!$C$12-2),(SUM(E613:K613)/Dommere!$C$12)))</f>
        <v>0</v>
      </c>
      <c r="M613" s="56">
        <f t="shared" si="73"/>
        <v>0</v>
      </c>
      <c r="P613" s="19">
        <f t="shared" si="74"/>
        <v>0</v>
      </c>
      <c r="Q613" s="19">
        <f t="shared" si="75"/>
        <v>0</v>
      </c>
      <c r="R613" s="19">
        <f t="shared" si="76"/>
        <v>0</v>
      </c>
    </row>
    <row r="614" spans="1:18" x14ac:dyDescent="0.2">
      <c r="A614" s="20">
        <f>+Oversikt!A614</f>
        <v>0</v>
      </c>
      <c r="B614" s="16" t="str">
        <f>IF('1. Runde'!N614="","",Oversikt!B614)</f>
        <v/>
      </c>
      <c r="C614" s="16" t="str">
        <f>IF(Oversikt!E614="","",Oversikt!E614)</f>
        <v/>
      </c>
      <c r="D614" s="17" t="str">
        <f>IF(Oversikt!B614="","",VLOOKUP(Oversikt!#REF!,Mønster!$A$4:$B$21,2))</f>
        <v/>
      </c>
      <c r="L614" s="133">
        <f>IF(B614="",,IF(Dommere!$C$12&gt;4,ROUND(SUM(E614:K614)-P614-Q614,1)/(Dommere!$C$12-2),(SUM(E614:K614)/Dommere!$C$12)))</f>
        <v>0</v>
      </c>
      <c r="M614" s="56">
        <f t="shared" si="73"/>
        <v>0</v>
      </c>
      <c r="P614" s="19">
        <f t="shared" si="74"/>
        <v>0</v>
      </c>
      <c r="Q614" s="19">
        <f t="shared" si="75"/>
        <v>0</v>
      </c>
      <c r="R614" s="19">
        <f t="shared" si="76"/>
        <v>0</v>
      </c>
    </row>
    <row r="615" spans="1:18" x14ac:dyDescent="0.2">
      <c r="A615" s="20">
        <f>+Oversikt!A615</f>
        <v>0</v>
      </c>
      <c r="B615" s="16" t="str">
        <f>IF('1. Runde'!N615="","",Oversikt!B615)</f>
        <v/>
      </c>
      <c r="C615" s="16" t="str">
        <f>IF(Oversikt!E615="","",Oversikt!E615)</f>
        <v/>
      </c>
      <c r="D615" s="17" t="str">
        <f>IF(Oversikt!B615="","",VLOOKUP(Oversikt!#REF!,Mønster!$A$4:$B$21,2))</f>
        <v/>
      </c>
      <c r="L615" s="133">
        <f>IF(B615="",,IF(Dommere!$C$12&gt;4,ROUND(SUM(E615:K615)-P615-Q615,1)/(Dommere!$C$12-2),(SUM(E615:K615)/Dommere!$C$12)))</f>
        <v>0</v>
      </c>
      <c r="M615" s="56">
        <f t="shared" si="73"/>
        <v>0</v>
      </c>
      <c r="P615" s="19">
        <f t="shared" si="74"/>
        <v>0</v>
      </c>
      <c r="Q615" s="19">
        <f t="shared" si="75"/>
        <v>0</v>
      </c>
      <c r="R615" s="19">
        <f t="shared" si="76"/>
        <v>0</v>
      </c>
    </row>
    <row r="616" spans="1:18" x14ac:dyDescent="0.2">
      <c r="A616" s="20">
        <f>+Oversikt!A616</f>
        <v>0</v>
      </c>
      <c r="B616" s="16" t="str">
        <f>IF('1. Runde'!N616="","",Oversikt!B616)</f>
        <v/>
      </c>
      <c r="C616" s="16" t="str">
        <f>IF(Oversikt!E616="","",Oversikt!E616)</f>
        <v/>
      </c>
      <c r="D616" s="17" t="str">
        <f>IF(Oversikt!B616="","",VLOOKUP(Oversikt!#REF!,Mønster!$A$4:$B$21,2))</f>
        <v/>
      </c>
      <c r="L616" s="133">
        <f>IF(B616="",,IF(Dommere!$C$12&gt;4,ROUND(SUM(E616:K616)-P616-Q616,1)/(Dommere!$C$12-2),(SUM(E616:K616)/Dommere!$C$12)))</f>
        <v>0</v>
      </c>
      <c r="M616" s="56">
        <f t="shared" si="73"/>
        <v>0</v>
      </c>
      <c r="P616" s="19">
        <f t="shared" si="74"/>
        <v>0</v>
      </c>
      <c r="Q616" s="19">
        <f t="shared" si="75"/>
        <v>0</v>
      </c>
      <c r="R616" s="19">
        <f t="shared" si="76"/>
        <v>0</v>
      </c>
    </row>
    <row r="617" spans="1:18" x14ac:dyDescent="0.2">
      <c r="A617" s="20">
        <f>+Oversikt!A617</f>
        <v>0</v>
      </c>
      <c r="B617" s="16" t="str">
        <f>IF('1. Runde'!N617="","",Oversikt!B617)</f>
        <v/>
      </c>
      <c r="C617" s="16" t="str">
        <f>IF(Oversikt!E617="","",Oversikt!E617)</f>
        <v/>
      </c>
      <c r="D617" s="17" t="str">
        <f>IF(Oversikt!B617="","",VLOOKUP(Oversikt!#REF!,Mønster!$A$4:$B$21,2))</f>
        <v/>
      </c>
      <c r="L617" s="133">
        <f>IF(B617="",,IF(Dommere!$C$12&gt;4,ROUND(SUM(E617:K617)-P617-Q617,1)/(Dommere!$C$12-2),(SUM(E617:K617)/Dommere!$C$12)))</f>
        <v>0</v>
      </c>
      <c r="M617" s="56">
        <f t="shared" si="73"/>
        <v>0</v>
      </c>
      <c r="P617" s="19">
        <f t="shared" si="74"/>
        <v>0</v>
      </c>
      <c r="Q617" s="19">
        <f t="shared" si="75"/>
        <v>0</v>
      </c>
      <c r="R617" s="19">
        <f t="shared" si="76"/>
        <v>0</v>
      </c>
    </row>
    <row r="618" spans="1:18" x14ac:dyDescent="0.2">
      <c r="A618" s="20">
        <f>+Oversikt!A618</f>
        <v>0</v>
      </c>
      <c r="B618" s="16" t="str">
        <f>IF('1. Runde'!N618="","",Oversikt!B618)</f>
        <v/>
      </c>
      <c r="C618" s="16" t="str">
        <f>IF(Oversikt!E618="","",Oversikt!E618)</f>
        <v/>
      </c>
      <c r="D618" s="17" t="str">
        <f>IF(Oversikt!B618="","",VLOOKUP(Oversikt!#REF!,Mønster!$A$4:$B$21,2))</f>
        <v/>
      </c>
      <c r="L618" s="133">
        <f>IF(B618="",,IF(Dommere!$C$12&gt;4,ROUND(SUM(E618:K618)-P618-Q618,1)/(Dommere!$C$12-2),(SUM(E618:K618)/Dommere!$C$12)))</f>
        <v>0</v>
      </c>
      <c r="M618" s="56">
        <f t="shared" si="73"/>
        <v>0</v>
      </c>
      <c r="P618" s="19">
        <f t="shared" si="74"/>
        <v>0</v>
      </c>
      <c r="Q618" s="19">
        <f t="shared" si="75"/>
        <v>0</v>
      </c>
      <c r="R618" s="19">
        <f t="shared" si="76"/>
        <v>0</v>
      </c>
    </row>
    <row r="619" spans="1:18" x14ac:dyDescent="0.2">
      <c r="A619" s="20">
        <f>+Oversikt!A619</f>
        <v>0</v>
      </c>
      <c r="B619" s="16" t="str">
        <f>IF('1. Runde'!N619="","",Oversikt!B619)</f>
        <v/>
      </c>
      <c r="C619" s="16" t="str">
        <f>IF(Oversikt!E619="","",Oversikt!E619)</f>
        <v/>
      </c>
      <c r="D619" s="17" t="str">
        <f>IF(Oversikt!B619="","",VLOOKUP(Oversikt!#REF!,Mønster!$A$4:$B$21,2))</f>
        <v/>
      </c>
      <c r="L619" s="133">
        <f>IF(B619="",,IF(Dommere!$C$12&gt;4,ROUND(SUM(E619:K619)-P619-Q619,1)/(Dommere!$C$12-2),(SUM(E619:K619)/Dommere!$C$12)))</f>
        <v>0</v>
      </c>
      <c r="M619" s="56">
        <f t="shared" si="73"/>
        <v>0</v>
      </c>
      <c r="P619" s="19">
        <f t="shared" si="74"/>
        <v>0</v>
      </c>
      <c r="Q619" s="19">
        <f t="shared" si="75"/>
        <v>0</v>
      </c>
      <c r="R619" s="19">
        <f t="shared" si="76"/>
        <v>0</v>
      </c>
    </row>
    <row r="620" spans="1:18" x14ac:dyDescent="0.2">
      <c r="A620" s="20">
        <f>+Oversikt!A620</f>
        <v>0</v>
      </c>
      <c r="B620" s="16" t="str">
        <f>IF('1. Runde'!N620="","",Oversikt!B620)</f>
        <v/>
      </c>
      <c r="C620" s="16" t="str">
        <f>IF(Oversikt!E620="","",Oversikt!E620)</f>
        <v/>
      </c>
      <c r="D620" s="17" t="str">
        <f>IF(Oversikt!B620="","",VLOOKUP(Oversikt!#REF!,Mønster!$A$4:$B$21,2))</f>
        <v/>
      </c>
      <c r="L620" s="133">
        <f>IF(B620="",,IF(Dommere!$C$12&gt;4,ROUND(SUM(E620:K620)-P620-Q620,1)/(Dommere!$C$12-2),(SUM(E620:K620)/Dommere!$C$12)))</f>
        <v>0</v>
      </c>
      <c r="M620" s="56">
        <f t="shared" si="73"/>
        <v>0</v>
      </c>
      <c r="P620" s="19">
        <f t="shared" si="74"/>
        <v>0</v>
      </c>
      <c r="Q620" s="19">
        <f t="shared" si="75"/>
        <v>0</v>
      </c>
      <c r="R620" s="19">
        <f t="shared" si="76"/>
        <v>0</v>
      </c>
    </row>
    <row r="621" spans="1:18" x14ac:dyDescent="0.2">
      <c r="A621" s="20">
        <f>+Oversikt!A621</f>
        <v>0</v>
      </c>
      <c r="B621" s="16" t="str">
        <f>IF('1. Runde'!N621="","",Oversikt!B621)</f>
        <v/>
      </c>
      <c r="C621" s="16" t="str">
        <f>IF(Oversikt!E621="","",Oversikt!E621)</f>
        <v/>
      </c>
      <c r="D621" s="17" t="str">
        <f>IF(Oversikt!B621="","",VLOOKUP(Oversikt!#REF!,Mønster!$A$4:$B$21,2))</f>
        <v/>
      </c>
      <c r="L621" s="133">
        <f>IF(B621="",,IF(Dommere!$C$12&gt;4,ROUND(SUM(E621:K621)-P621-Q621,1)/(Dommere!$C$12-2),(SUM(E621:K621)/Dommere!$C$12)))</f>
        <v>0</v>
      </c>
      <c r="M621" s="56">
        <f t="shared" si="73"/>
        <v>0</v>
      </c>
      <c r="P621" s="19">
        <f t="shared" si="74"/>
        <v>0</v>
      </c>
      <c r="Q621" s="19">
        <f t="shared" si="75"/>
        <v>0</v>
      </c>
      <c r="R621" s="19">
        <f t="shared" si="76"/>
        <v>0</v>
      </c>
    </row>
    <row r="622" spans="1:18" x14ac:dyDescent="0.2">
      <c r="A622" s="20">
        <f>+Oversikt!A622</f>
        <v>0</v>
      </c>
      <c r="B622" s="16" t="str">
        <f>IF('1. Runde'!N622="","",Oversikt!B622)</f>
        <v/>
      </c>
      <c r="C622" s="16" t="str">
        <f>IF(Oversikt!E622="","",Oversikt!E622)</f>
        <v/>
      </c>
      <c r="D622" s="17" t="str">
        <f>IF(Oversikt!B622="","",VLOOKUP(Oversikt!#REF!,Mønster!$A$4:$B$21,2))</f>
        <v/>
      </c>
      <c r="L622" s="133">
        <f>IF(B622="",,IF(Dommere!$C$12&gt;4,ROUND(SUM(E622:K622)-P622-Q622,1)/(Dommere!$C$12-2),(SUM(E622:K622)/Dommere!$C$12)))</f>
        <v>0</v>
      </c>
      <c r="M622" s="56">
        <f t="shared" si="73"/>
        <v>0</v>
      </c>
      <c r="P622" s="19">
        <f t="shared" si="74"/>
        <v>0</v>
      </c>
      <c r="Q622" s="19">
        <f t="shared" si="75"/>
        <v>0</v>
      </c>
      <c r="R622" s="19">
        <f t="shared" si="76"/>
        <v>0</v>
      </c>
    </row>
    <row r="623" spans="1:18" x14ac:dyDescent="0.2">
      <c r="A623" s="20">
        <f>+Oversikt!A623</f>
        <v>0</v>
      </c>
      <c r="B623" s="16" t="str">
        <f>IF('1. Runde'!N623="","",Oversikt!B623)</f>
        <v/>
      </c>
      <c r="C623" s="16" t="str">
        <f>IF(Oversikt!E623="","",Oversikt!E623)</f>
        <v/>
      </c>
      <c r="D623" s="17" t="str">
        <f>IF(Oversikt!B623="","",VLOOKUP(Oversikt!#REF!,Mønster!$A$4:$B$21,2))</f>
        <v/>
      </c>
      <c r="L623" s="133">
        <f>IF(B623="",,IF(Dommere!$C$12&gt;4,ROUND(SUM(E623:K623)-P623-Q623,1)/(Dommere!$C$12-2),(SUM(E623:K623)/Dommere!$C$12)))</f>
        <v>0</v>
      </c>
      <c r="M623" s="56">
        <f t="shared" si="73"/>
        <v>0</v>
      </c>
      <c r="P623" s="19">
        <f t="shared" si="74"/>
        <v>0</v>
      </c>
      <c r="Q623" s="19">
        <f t="shared" si="75"/>
        <v>0</v>
      </c>
      <c r="R623" s="19">
        <f t="shared" si="76"/>
        <v>0</v>
      </c>
    </row>
    <row r="624" spans="1:18" x14ac:dyDescent="0.2">
      <c r="A624" s="20">
        <f>+Oversikt!A624</f>
        <v>0</v>
      </c>
      <c r="B624" s="16" t="str">
        <f>IF('1. Runde'!N624="","",Oversikt!B624)</f>
        <v/>
      </c>
      <c r="C624" s="16" t="str">
        <f>IF(Oversikt!E624="","",Oversikt!E624)</f>
        <v/>
      </c>
      <c r="D624" s="17" t="str">
        <f>IF(Oversikt!B624="","",VLOOKUP(Oversikt!#REF!,Mønster!$A$4:$B$21,2))</f>
        <v/>
      </c>
      <c r="L624" s="133">
        <f>IF(B624="",,IF(Dommere!$C$12&gt;4,ROUND(SUM(E624:K624)-P624-Q624,1)/(Dommere!$C$12-2),(SUM(E624:K624)/Dommere!$C$12)))</f>
        <v>0</v>
      </c>
      <c r="M624" s="56">
        <f t="shared" si="73"/>
        <v>0</v>
      </c>
      <c r="P624" s="19">
        <f t="shared" si="74"/>
        <v>0</v>
      </c>
      <c r="Q624" s="19">
        <f t="shared" si="75"/>
        <v>0</v>
      </c>
      <c r="R624" s="19">
        <f t="shared" si="76"/>
        <v>0</v>
      </c>
    </row>
    <row r="625" spans="1:18" x14ac:dyDescent="0.2">
      <c r="A625" s="20">
        <f>+Oversikt!A625</f>
        <v>0</v>
      </c>
      <c r="B625" s="16" t="str">
        <f>IF('1. Runde'!N625="","",Oversikt!B625)</f>
        <v/>
      </c>
      <c r="C625" s="16" t="str">
        <f>IF(Oversikt!E625="","",Oversikt!E625)</f>
        <v/>
      </c>
      <c r="D625" s="17" t="str">
        <f>IF(Oversikt!B625="","",VLOOKUP(Oversikt!#REF!,Mønster!$A$4:$B$21,2))</f>
        <v/>
      </c>
      <c r="L625" s="133">
        <f>IF(B625="",,IF(Dommere!$C$12&gt;4,ROUND(SUM(E625:K625)-P625-Q625,1)/(Dommere!$C$12-2),(SUM(E625:K625)/Dommere!$C$12)))</f>
        <v>0</v>
      </c>
      <c r="M625" s="56">
        <f t="shared" si="73"/>
        <v>0</v>
      </c>
      <c r="P625" s="19">
        <f t="shared" si="74"/>
        <v>0</v>
      </c>
      <c r="Q625" s="19">
        <f t="shared" si="75"/>
        <v>0</v>
      </c>
      <c r="R625" s="19">
        <f t="shared" si="76"/>
        <v>0</v>
      </c>
    </row>
    <row r="626" spans="1:18" x14ac:dyDescent="0.2">
      <c r="A626" s="20">
        <f>+Oversikt!A626</f>
        <v>0</v>
      </c>
      <c r="B626" s="16" t="str">
        <f>IF('1. Runde'!N626="","",Oversikt!B626)</f>
        <v/>
      </c>
      <c r="C626" s="16" t="str">
        <f>IF(Oversikt!E626="","",Oversikt!E626)</f>
        <v/>
      </c>
      <c r="D626" s="17" t="str">
        <f>IF(Oversikt!B626="","",VLOOKUP(Oversikt!#REF!,Mønster!$A$4:$B$21,2))</f>
        <v/>
      </c>
      <c r="L626" s="133">
        <f>IF(B626="",,IF(Dommere!$C$12&gt;4,ROUND(SUM(E626:K626)-P626-Q626,1)/(Dommere!$C$12-2),(SUM(E626:K626)/Dommere!$C$12)))</f>
        <v>0</v>
      </c>
      <c r="M626" s="56">
        <f t="shared" si="73"/>
        <v>0</v>
      </c>
      <c r="P626" s="19">
        <f t="shared" si="74"/>
        <v>0</v>
      </c>
      <c r="Q626" s="19">
        <f t="shared" si="75"/>
        <v>0</v>
      </c>
      <c r="R626" s="19">
        <f t="shared" si="76"/>
        <v>0</v>
      </c>
    </row>
    <row r="627" spans="1:18" x14ac:dyDescent="0.2">
      <c r="A627" s="20">
        <f>+Oversikt!A627</f>
        <v>0</v>
      </c>
      <c r="B627" s="16" t="str">
        <f>IF('1. Runde'!N627="","",Oversikt!B627)</f>
        <v/>
      </c>
      <c r="C627" s="16" t="str">
        <f>IF(Oversikt!E627="","",Oversikt!E627)</f>
        <v/>
      </c>
      <c r="D627" s="17" t="str">
        <f>IF(Oversikt!B627="","",VLOOKUP(Oversikt!#REF!,Mønster!$A$4:$B$21,2))</f>
        <v/>
      </c>
      <c r="L627" s="133">
        <f>IF(B627="",,IF(Dommere!$C$12&gt;4,ROUND(SUM(E627:K627)-P627-Q627,1)/(Dommere!$C$12-2),(SUM(E627:K627)/Dommere!$C$12)))</f>
        <v>0</v>
      </c>
      <c r="M627" s="56">
        <f t="shared" si="73"/>
        <v>0</v>
      </c>
      <c r="P627" s="19">
        <f t="shared" si="74"/>
        <v>0</v>
      </c>
      <c r="Q627" s="19">
        <f t="shared" si="75"/>
        <v>0</v>
      </c>
      <c r="R627" s="19">
        <f t="shared" si="76"/>
        <v>0</v>
      </c>
    </row>
    <row r="628" spans="1:18" x14ac:dyDescent="0.2">
      <c r="A628" s="20">
        <f>+Oversikt!A628</f>
        <v>0</v>
      </c>
      <c r="B628" s="16" t="str">
        <f>IF('1. Runde'!N628="","",Oversikt!B628)</f>
        <v/>
      </c>
      <c r="C628" s="16" t="str">
        <f>IF(Oversikt!E628="","",Oversikt!E628)</f>
        <v/>
      </c>
      <c r="D628" s="17" t="str">
        <f>IF(Oversikt!B628="","",VLOOKUP(Oversikt!#REF!,Mønster!$A$4:$B$21,2))</f>
        <v/>
      </c>
      <c r="L628" s="133">
        <f>IF(B628="",,IF(Dommere!$C$12&gt;4,ROUND(SUM(E628:K628)-P628-Q628,1)/(Dommere!$C$12-2),(SUM(E628:K628)/Dommere!$C$12)))</f>
        <v>0</v>
      </c>
      <c r="M628" s="56">
        <f t="shared" si="73"/>
        <v>0</v>
      </c>
      <c r="P628" s="19">
        <f t="shared" si="74"/>
        <v>0</v>
      </c>
      <c r="Q628" s="19">
        <f t="shared" si="75"/>
        <v>0</v>
      </c>
      <c r="R628" s="19">
        <f t="shared" si="76"/>
        <v>0</v>
      </c>
    </row>
    <row r="629" spans="1:18" x14ac:dyDescent="0.2">
      <c r="A629" s="20">
        <f>+Oversikt!A629</f>
        <v>0</v>
      </c>
      <c r="B629" s="16" t="str">
        <f>IF('1. Runde'!N629="","",Oversikt!B629)</f>
        <v/>
      </c>
      <c r="C629" s="16" t="str">
        <f>IF(Oversikt!E629="","",Oversikt!E629)</f>
        <v/>
      </c>
      <c r="D629" s="17" t="str">
        <f>IF(Oversikt!B629="","",VLOOKUP(Oversikt!#REF!,Mønster!$A$4:$B$21,2))</f>
        <v/>
      </c>
      <c r="L629" s="133">
        <f>IF(B629="",,IF(Dommere!$C$12&gt;4,ROUND(SUM(E629:K629)-P629-Q629,1)/(Dommere!$C$12-2),(SUM(E629:K629)/Dommere!$C$12)))</f>
        <v>0</v>
      </c>
      <c r="M629" s="56">
        <f t="shared" si="73"/>
        <v>0</v>
      </c>
      <c r="P629" s="19">
        <f t="shared" si="74"/>
        <v>0</v>
      </c>
      <c r="Q629" s="19">
        <f t="shared" si="75"/>
        <v>0</v>
      </c>
      <c r="R629" s="19">
        <f t="shared" si="76"/>
        <v>0</v>
      </c>
    </row>
    <row r="630" spans="1:18" x14ac:dyDescent="0.2">
      <c r="A630" s="20">
        <f>+Oversikt!A630</f>
        <v>0</v>
      </c>
      <c r="B630" s="16" t="str">
        <f>IF('1. Runde'!N630="","",Oversikt!B630)</f>
        <v/>
      </c>
      <c r="C630" s="16" t="str">
        <f>IF(Oversikt!E630="","",Oversikt!E630)</f>
        <v/>
      </c>
      <c r="D630" s="17" t="str">
        <f>IF(Oversikt!B630="","",VLOOKUP(Oversikt!#REF!,Mønster!$A$4:$B$21,2))</f>
        <v/>
      </c>
      <c r="L630" s="133">
        <f>IF(B630="",,IF(Dommere!$C$12&gt;4,ROUND(SUM(E630:K630)-P630-Q630,1)/(Dommere!$C$12-2),(SUM(E630:K630)/Dommere!$C$12)))</f>
        <v>0</v>
      </c>
      <c r="M630" s="56">
        <f t="shared" si="73"/>
        <v>0</v>
      </c>
      <c r="P630" s="19">
        <f t="shared" si="74"/>
        <v>0</v>
      </c>
      <c r="Q630" s="19">
        <f t="shared" si="75"/>
        <v>0</v>
      </c>
      <c r="R630" s="19">
        <f t="shared" si="76"/>
        <v>0</v>
      </c>
    </row>
    <row r="631" spans="1:18" x14ac:dyDescent="0.2">
      <c r="A631" s="20">
        <f>+Oversikt!A631</f>
        <v>0</v>
      </c>
      <c r="B631" s="16" t="str">
        <f>IF('1. Runde'!N631="","",Oversikt!B631)</f>
        <v/>
      </c>
      <c r="C631" s="16" t="str">
        <f>IF(Oversikt!E631="","",Oversikt!E631)</f>
        <v/>
      </c>
      <c r="D631" s="17" t="str">
        <f>IF(Oversikt!B631="","",VLOOKUP(Oversikt!#REF!,Mønster!$A$4:$B$21,2))</f>
        <v/>
      </c>
      <c r="L631" s="133">
        <f>IF(B631="",,IF(Dommere!$C$12&gt;4,ROUND(SUM(E631:K631)-P631-Q631,1)/(Dommere!$C$12-2),(SUM(E631:K631)/Dommere!$C$12)))</f>
        <v>0</v>
      </c>
      <c r="M631" s="56">
        <f t="shared" si="73"/>
        <v>0</v>
      </c>
      <c r="P631" s="19">
        <f t="shared" si="74"/>
        <v>0</v>
      </c>
      <c r="Q631" s="19">
        <f t="shared" si="75"/>
        <v>0</v>
      </c>
      <c r="R631" s="19">
        <f t="shared" si="76"/>
        <v>0</v>
      </c>
    </row>
    <row r="632" spans="1:18" x14ac:dyDescent="0.2">
      <c r="A632" s="20">
        <f>+Oversikt!A632</f>
        <v>0</v>
      </c>
      <c r="B632" s="16" t="str">
        <f>IF('1. Runde'!N632="","",Oversikt!B632)</f>
        <v/>
      </c>
      <c r="C632" s="16" t="str">
        <f>IF(Oversikt!E632="","",Oversikt!E632)</f>
        <v/>
      </c>
      <c r="D632" s="17" t="str">
        <f>IF(Oversikt!B632="","",VLOOKUP(Oversikt!#REF!,Mønster!$A$4:$B$21,2))</f>
        <v/>
      </c>
      <c r="L632" s="133">
        <f>IF(B632="",,IF(Dommere!$C$12&gt;4,ROUND(SUM(E632:K632)-P632-Q632,1)/(Dommere!$C$12-2),(SUM(E632:K632)/Dommere!$C$12)))</f>
        <v>0</v>
      </c>
      <c r="M632" s="56">
        <f t="shared" si="73"/>
        <v>0</v>
      </c>
      <c r="P632" s="19">
        <f t="shared" si="74"/>
        <v>0</v>
      </c>
      <c r="Q632" s="19">
        <f t="shared" si="75"/>
        <v>0</v>
      </c>
      <c r="R632" s="19">
        <f t="shared" si="76"/>
        <v>0</v>
      </c>
    </row>
    <row r="633" spans="1:18" x14ac:dyDescent="0.2">
      <c r="A633" s="20">
        <f>+Oversikt!A633</f>
        <v>0</v>
      </c>
      <c r="B633" s="16" t="str">
        <f>IF('1. Runde'!N633="","",Oversikt!B633)</f>
        <v/>
      </c>
      <c r="C633" s="16" t="str">
        <f>IF(Oversikt!E633="","",Oversikt!E633)</f>
        <v/>
      </c>
      <c r="D633" s="17" t="str">
        <f>IF(Oversikt!B633="","",VLOOKUP(Oversikt!#REF!,Mønster!$A$4:$B$21,2))</f>
        <v/>
      </c>
      <c r="L633" s="133">
        <f>IF(B633="",,IF(Dommere!$C$12&gt;4,ROUND(SUM(E633:K633)-P633-Q633,1)/(Dommere!$C$12-2),(SUM(E633:K633)/Dommere!$C$12)))</f>
        <v>0</v>
      </c>
      <c r="M633" s="56">
        <f t="shared" si="73"/>
        <v>0</v>
      </c>
      <c r="P633" s="19">
        <f t="shared" si="74"/>
        <v>0</v>
      </c>
      <c r="Q633" s="19">
        <f t="shared" si="75"/>
        <v>0</v>
      </c>
      <c r="R633" s="19">
        <f t="shared" si="76"/>
        <v>0</v>
      </c>
    </row>
    <row r="634" spans="1:18" x14ac:dyDescent="0.2">
      <c r="A634" s="20">
        <f>+Oversikt!A634</f>
        <v>0</v>
      </c>
      <c r="B634" s="16" t="str">
        <f>IF('1. Runde'!N634="","",Oversikt!B634)</f>
        <v/>
      </c>
      <c r="C634" s="16" t="str">
        <f>IF(Oversikt!E634="","",Oversikt!E634)</f>
        <v/>
      </c>
      <c r="D634" s="17" t="str">
        <f>IF(Oversikt!B634="","",VLOOKUP(Oversikt!#REF!,Mønster!$A$4:$B$21,2))</f>
        <v/>
      </c>
      <c r="L634" s="133">
        <f>IF(B634="",,IF(Dommere!$C$12&gt;4,ROUND(SUM(E634:K634)-P634-Q634,1)/(Dommere!$C$12-2),(SUM(E634:K634)/Dommere!$C$12)))</f>
        <v>0</v>
      </c>
      <c r="M634" s="56">
        <f t="shared" si="73"/>
        <v>0</v>
      </c>
      <c r="P634" s="19">
        <f t="shared" si="74"/>
        <v>0</v>
      </c>
      <c r="Q634" s="19">
        <f t="shared" si="75"/>
        <v>0</v>
      </c>
      <c r="R634" s="19">
        <f t="shared" si="76"/>
        <v>0</v>
      </c>
    </row>
    <row r="635" spans="1:18" x14ac:dyDescent="0.2">
      <c r="A635" s="20">
        <f>+Oversikt!A635</f>
        <v>0</v>
      </c>
      <c r="B635" s="16" t="str">
        <f>IF('1. Runde'!N635="","",Oversikt!B635)</f>
        <v/>
      </c>
      <c r="C635" s="16" t="str">
        <f>IF(Oversikt!E635="","",Oversikt!E635)</f>
        <v/>
      </c>
      <c r="D635" s="17" t="str">
        <f>IF(Oversikt!B635="","",VLOOKUP(Oversikt!#REF!,Mønster!$A$4:$B$21,2))</f>
        <v/>
      </c>
      <c r="L635" s="133">
        <f>IF(B635="",,IF(Dommere!$C$12&gt;4,ROUND(SUM(E635:K635)-P635-Q635,1)/(Dommere!$C$12-2),(SUM(E635:K635)/Dommere!$C$12)))</f>
        <v>0</v>
      </c>
      <c r="M635" s="56">
        <f t="shared" ref="M635:M661" si="77">IF(L635=0,,RANK(L635,L$290:L$314,0))</f>
        <v>0</v>
      </c>
      <c r="P635" s="19">
        <f t="shared" ref="P635:P661" si="78">MAX(E635:K635)</f>
        <v>0</v>
      </c>
      <c r="Q635" s="19">
        <f t="shared" ref="Q635:Q661" si="79">MIN(E635:K635)</f>
        <v>0</v>
      </c>
      <c r="R635" s="19">
        <f t="shared" ref="R635:R661" si="80">SUM(E635:K635)</f>
        <v>0</v>
      </c>
    </row>
    <row r="636" spans="1:18" x14ac:dyDescent="0.2">
      <c r="A636" s="20">
        <f>+Oversikt!A636</f>
        <v>0</v>
      </c>
      <c r="B636" s="16" t="str">
        <f>IF('1. Runde'!N636="","",Oversikt!B636)</f>
        <v/>
      </c>
      <c r="C636" s="16" t="str">
        <f>IF(Oversikt!E636="","",Oversikt!E636)</f>
        <v/>
      </c>
      <c r="D636" s="17" t="str">
        <f>IF(Oversikt!B636="","",VLOOKUP(Oversikt!#REF!,Mønster!$A$4:$B$21,2))</f>
        <v/>
      </c>
      <c r="L636" s="133">
        <f>IF(B636="",,IF(Dommere!$C$12&gt;4,ROUND(SUM(E636:K636)-P636-Q636,1)/(Dommere!$C$12-2),(SUM(E636:K636)/Dommere!$C$12)))</f>
        <v>0</v>
      </c>
      <c r="M636" s="56">
        <f t="shared" si="77"/>
        <v>0</v>
      </c>
      <c r="P636" s="19">
        <f t="shared" si="78"/>
        <v>0</v>
      </c>
      <c r="Q636" s="19">
        <f t="shared" si="79"/>
        <v>0</v>
      </c>
      <c r="R636" s="19">
        <f t="shared" si="80"/>
        <v>0</v>
      </c>
    </row>
    <row r="637" spans="1:18" x14ac:dyDescent="0.2">
      <c r="A637" s="20">
        <f>+Oversikt!A637</f>
        <v>0</v>
      </c>
      <c r="B637" s="16" t="str">
        <f>IF('1. Runde'!N637="","",Oversikt!B637)</f>
        <v/>
      </c>
      <c r="C637" s="16" t="str">
        <f>IF(Oversikt!E637="","",Oversikt!E637)</f>
        <v/>
      </c>
      <c r="D637" s="17" t="str">
        <f>IF(Oversikt!B637="","",VLOOKUP(Oversikt!#REF!,Mønster!$A$4:$B$21,2))</f>
        <v/>
      </c>
      <c r="L637" s="133">
        <f>IF(B637="",,IF(Dommere!$C$12&gt;4,ROUND(SUM(E637:K637)-P637-Q637,1)/(Dommere!$C$12-2),(SUM(E637:K637)/Dommere!$C$12)))</f>
        <v>0</v>
      </c>
      <c r="M637" s="56">
        <f t="shared" si="77"/>
        <v>0</v>
      </c>
      <c r="P637" s="19">
        <f t="shared" si="78"/>
        <v>0</v>
      </c>
      <c r="Q637" s="19">
        <f t="shared" si="79"/>
        <v>0</v>
      </c>
      <c r="R637" s="19">
        <f t="shared" si="80"/>
        <v>0</v>
      </c>
    </row>
    <row r="638" spans="1:18" x14ac:dyDescent="0.2">
      <c r="A638" s="20">
        <f>+Oversikt!A638</f>
        <v>0</v>
      </c>
      <c r="B638" s="16" t="str">
        <f>IF('1. Runde'!N638="","",Oversikt!B638)</f>
        <v/>
      </c>
      <c r="C638" s="16" t="str">
        <f>IF(Oversikt!E638="","",Oversikt!E638)</f>
        <v/>
      </c>
      <c r="D638" s="17" t="str">
        <f>IF(Oversikt!B638="","",VLOOKUP(Oversikt!#REF!,Mønster!$A$4:$B$21,2))</f>
        <v/>
      </c>
      <c r="L638" s="133">
        <f>IF(B638="",,IF(Dommere!$C$12&gt;4,ROUND(SUM(E638:K638)-P638-Q638,1)/(Dommere!$C$12-2),(SUM(E638:K638)/Dommere!$C$12)))</f>
        <v>0</v>
      </c>
      <c r="M638" s="56">
        <f t="shared" si="77"/>
        <v>0</v>
      </c>
      <c r="P638" s="19">
        <f t="shared" si="78"/>
        <v>0</v>
      </c>
      <c r="Q638" s="19">
        <f t="shared" si="79"/>
        <v>0</v>
      </c>
      <c r="R638" s="19">
        <f t="shared" si="80"/>
        <v>0</v>
      </c>
    </row>
    <row r="639" spans="1:18" x14ac:dyDescent="0.2">
      <c r="A639" s="20">
        <f>+Oversikt!A639</f>
        <v>0</v>
      </c>
      <c r="B639" s="16" t="str">
        <f>IF('1. Runde'!N639="","",Oversikt!B639)</f>
        <v/>
      </c>
      <c r="C639" s="16" t="str">
        <f>IF(Oversikt!E639="","",Oversikt!E639)</f>
        <v/>
      </c>
      <c r="D639" s="17" t="str">
        <f>IF(Oversikt!B639="","",VLOOKUP(Oversikt!#REF!,Mønster!$A$4:$B$21,2))</f>
        <v/>
      </c>
      <c r="L639" s="133">
        <f>IF(B639="",,IF(Dommere!$C$12&gt;4,ROUND(SUM(E639:K639)-P639-Q639,1)/(Dommere!$C$12-2),(SUM(E639:K639)/Dommere!$C$12)))</f>
        <v>0</v>
      </c>
      <c r="M639" s="56">
        <f t="shared" si="77"/>
        <v>0</v>
      </c>
      <c r="P639" s="19">
        <f t="shared" si="78"/>
        <v>0</v>
      </c>
      <c r="Q639" s="19">
        <f t="shared" si="79"/>
        <v>0</v>
      </c>
      <c r="R639" s="19">
        <f t="shared" si="80"/>
        <v>0</v>
      </c>
    </row>
    <row r="640" spans="1:18" x14ac:dyDescent="0.2">
      <c r="A640" s="20">
        <f>+Oversikt!A640</f>
        <v>0</v>
      </c>
      <c r="B640" s="16" t="str">
        <f>IF('1. Runde'!N640="","",Oversikt!B640)</f>
        <v/>
      </c>
      <c r="C640" s="16" t="str">
        <f>IF(Oversikt!E640="","",Oversikt!E640)</f>
        <v/>
      </c>
      <c r="D640" s="17" t="str">
        <f>IF(Oversikt!B640="","",VLOOKUP(Oversikt!#REF!,Mønster!$A$4:$B$21,2))</f>
        <v/>
      </c>
      <c r="L640" s="133">
        <f>IF(B640="",,IF(Dommere!$C$12&gt;4,ROUND(SUM(E640:K640)-P640-Q640,1)/(Dommere!$C$12-2),(SUM(E640:K640)/Dommere!$C$12)))</f>
        <v>0</v>
      </c>
      <c r="M640" s="56">
        <f t="shared" si="77"/>
        <v>0</v>
      </c>
      <c r="P640" s="19">
        <f t="shared" si="78"/>
        <v>0</v>
      </c>
      <c r="Q640" s="19">
        <f t="shared" si="79"/>
        <v>0</v>
      </c>
      <c r="R640" s="19">
        <f t="shared" si="80"/>
        <v>0</v>
      </c>
    </row>
    <row r="641" spans="1:18" x14ac:dyDescent="0.2">
      <c r="A641" s="20">
        <f>+Oversikt!A641</f>
        <v>0</v>
      </c>
      <c r="B641" s="16" t="str">
        <f>IF('1. Runde'!N641="","",Oversikt!B641)</f>
        <v/>
      </c>
      <c r="C641" s="16" t="str">
        <f>IF(Oversikt!E641="","",Oversikt!E641)</f>
        <v/>
      </c>
      <c r="D641" s="17" t="str">
        <f>IF(Oversikt!B641="","",VLOOKUP(Oversikt!#REF!,Mønster!$A$4:$B$21,2))</f>
        <v/>
      </c>
      <c r="L641" s="133">
        <f>IF(B641="",,IF(Dommere!$C$12&gt;4,ROUND(SUM(E641:K641)-P641-Q641,1)/(Dommere!$C$12-2),(SUM(E641:K641)/Dommere!$C$12)))</f>
        <v>0</v>
      </c>
      <c r="M641" s="56">
        <f t="shared" si="77"/>
        <v>0</v>
      </c>
      <c r="P641" s="19">
        <f t="shared" si="78"/>
        <v>0</v>
      </c>
      <c r="Q641" s="19">
        <f t="shared" si="79"/>
        <v>0</v>
      </c>
      <c r="R641" s="19">
        <f t="shared" si="80"/>
        <v>0</v>
      </c>
    </row>
    <row r="642" spans="1:18" x14ac:dyDescent="0.2">
      <c r="A642" s="20">
        <f>+Oversikt!A642</f>
        <v>0</v>
      </c>
      <c r="B642" s="16" t="str">
        <f>IF('1. Runde'!N642="","",Oversikt!B642)</f>
        <v/>
      </c>
      <c r="C642" s="16" t="str">
        <f>IF(Oversikt!E642="","",Oversikt!E642)</f>
        <v/>
      </c>
      <c r="D642" s="17" t="str">
        <f>IF(Oversikt!B642="","",VLOOKUP(Oversikt!#REF!,Mønster!$A$4:$B$21,2))</f>
        <v/>
      </c>
      <c r="L642" s="133">
        <f>IF(B642="",,IF(Dommere!$C$12&gt;4,ROUND(SUM(E642:K642)-P642-Q642,1)/(Dommere!$C$12-2),(SUM(E642:K642)/Dommere!$C$12)))</f>
        <v>0</v>
      </c>
      <c r="M642" s="56">
        <f t="shared" si="77"/>
        <v>0</v>
      </c>
      <c r="P642" s="19">
        <f t="shared" si="78"/>
        <v>0</v>
      </c>
      <c r="Q642" s="19">
        <f t="shared" si="79"/>
        <v>0</v>
      </c>
      <c r="R642" s="19">
        <f t="shared" si="80"/>
        <v>0</v>
      </c>
    </row>
    <row r="643" spans="1:18" x14ac:dyDescent="0.2">
      <c r="A643" s="20">
        <f>+Oversikt!A643</f>
        <v>0</v>
      </c>
      <c r="B643" s="16" t="str">
        <f>IF('1. Runde'!N643="","",Oversikt!B643)</f>
        <v/>
      </c>
      <c r="C643" s="16" t="str">
        <f>IF(Oversikt!E643="","",Oversikt!E643)</f>
        <v/>
      </c>
      <c r="D643" s="17" t="str">
        <f>IF(Oversikt!B643="","",VLOOKUP(Oversikt!#REF!,Mønster!$A$4:$B$21,2))</f>
        <v/>
      </c>
      <c r="L643" s="133">
        <f>IF(B643="",,IF(Dommere!$C$12&gt;4,ROUND(SUM(E643:K643)-P643-Q643,1)/(Dommere!$C$12-2),(SUM(E643:K643)/Dommere!$C$12)))</f>
        <v>0</v>
      </c>
      <c r="M643" s="56">
        <f t="shared" si="77"/>
        <v>0</v>
      </c>
      <c r="P643" s="19">
        <f t="shared" si="78"/>
        <v>0</v>
      </c>
      <c r="Q643" s="19">
        <f t="shared" si="79"/>
        <v>0</v>
      </c>
      <c r="R643" s="19">
        <f t="shared" si="80"/>
        <v>0</v>
      </c>
    </row>
    <row r="644" spans="1:18" x14ac:dyDescent="0.2">
      <c r="A644" s="20">
        <f>+Oversikt!A644</f>
        <v>0</v>
      </c>
      <c r="B644" s="16" t="str">
        <f>IF('1. Runde'!N644="","",Oversikt!B644)</f>
        <v/>
      </c>
      <c r="C644" s="16" t="str">
        <f>IF(Oversikt!E644="","",Oversikt!E644)</f>
        <v/>
      </c>
      <c r="D644" s="17" t="str">
        <f>IF(Oversikt!B644="","",VLOOKUP(Oversikt!#REF!,Mønster!$A$4:$B$21,2))</f>
        <v/>
      </c>
      <c r="L644" s="133">
        <f>IF(B644="",,IF(Dommere!$C$12&gt;4,ROUND(SUM(E644:K644)-P644-Q644,1)/(Dommere!$C$12-2),(SUM(E644:K644)/Dommere!$C$12)))</f>
        <v>0</v>
      </c>
      <c r="M644" s="56">
        <f t="shared" si="77"/>
        <v>0</v>
      </c>
      <c r="P644" s="19">
        <f t="shared" si="78"/>
        <v>0</v>
      </c>
      <c r="Q644" s="19">
        <f t="shared" si="79"/>
        <v>0</v>
      </c>
      <c r="R644" s="19">
        <f t="shared" si="80"/>
        <v>0</v>
      </c>
    </row>
    <row r="645" spans="1:18" x14ac:dyDescent="0.2">
      <c r="A645" s="20">
        <f>+Oversikt!A645</f>
        <v>0</v>
      </c>
      <c r="B645" s="16" t="str">
        <f>IF('1. Runde'!N645="","",Oversikt!B645)</f>
        <v/>
      </c>
      <c r="C645" s="16" t="str">
        <f>IF(Oversikt!E645="","",Oversikt!E645)</f>
        <v/>
      </c>
      <c r="D645" s="17" t="str">
        <f>IF(Oversikt!B645="","",VLOOKUP(Oversikt!#REF!,Mønster!$A$4:$B$21,2))</f>
        <v/>
      </c>
      <c r="L645" s="133">
        <f>IF(B645="",,IF(Dommere!$C$12&gt;4,ROUND(SUM(E645:K645)-P645-Q645,1)/(Dommere!$C$12-2),(SUM(E645:K645)/Dommere!$C$12)))</f>
        <v>0</v>
      </c>
      <c r="M645" s="56">
        <f t="shared" si="77"/>
        <v>0</v>
      </c>
      <c r="P645" s="19">
        <f t="shared" si="78"/>
        <v>0</v>
      </c>
      <c r="Q645" s="19">
        <f t="shared" si="79"/>
        <v>0</v>
      </c>
      <c r="R645" s="19">
        <f t="shared" si="80"/>
        <v>0</v>
      </c>
    </row>
    <row r="646" spans="1:18" x14ac:dyDescent="0.2">
      <c r="A646" s="20">
        <f>+Oversikt!A646</f>
        <v>0</v>
      </c>
      <c r="B646" s="16" t="str">
        <f>IF('1. Runde'!N646="","",Oversikt!B646)</f>
        <v/>
      </c>
      <c r="C646" s="16" t="str">
        <f>IF(Oversikt!E646="","",Oversikt!E646)</f>
        <v/>
      </c>
      <c r="D646" s="17" t="str">
        <f>IF(Oversikt!B646="","",VLOOKUP(Oversikt!#REF!,Mønster!$A$4:$B$21,2))</f>
        <v/>
      </c>
      <c r="L646" s="133">
        <f>IF(B646="",,IF(Dommere!$C$12&gt;4,ROUND(SUM(E646:K646)-P646-Q646,1)/(Dommere!$C$12-2),(SUM(E646:K646)/Dommere!$C$12)))</f>
        <v>0</v>
      </c>
      <c r="M646" s="56">
        <f t="shared" si="77"/>
        <v>0</v>
      </c>
      <c r="P646" s="19">
        <f t="shared" si="78"/>
        <v>0</v>
      </c>
      <c r="Q646" s="19">
        <f t="shared" si="79"/>
        <v>0</v>
      </c>
      <c r="R646" s="19">
        <f t="shared" si="80"/>
        <v>0</v>
      </c>
    </row>
    <row r="647" spans="1:18" x14ac:dyDescent="0.2">
      <c r="A647" s="20">
        <f>+Oversikt!A647</f>
        <v>0</v>
      </c>
      <c r="B647" s="16" t="str">
        <f>IF('1. Runde'!N647="","",Oversikt!B647)</f>
        <v/>
      </c>
      <c r="C647" s="16" t="str">
        <f>IF(Oversikt!E647="","",Oversikt!E647)</f>
        <v/>
      </c>
      <c r="D647" s="17" t="str">
        <f>IF(Oversikt!B647="","",VLOOKUP(Oversikt!#REF!,Mønster!$A$4:$B$21,2))</f>
        <v/>
      </c>
      <c r="L647" s="133">
        <f>IF(B647="",,IF(Dommere!$C$12&gt;4,ROUND(SUM(E647:K647)-P647-Q647,1)/(Dommere!$C$12-2),(SUM(E647:K647)/Dommere!$C$12)))</f>
        <v>0</v>
      </c>
      <c r="M647" s="56">
        <f t="shared" si="77"/>
        <v>0</v>
      </c>
      <c r="P647" s="19">
        <f t="shared" si="78"/>
        <v>0</v>
      </c>
      <c r="Q647" s="19">
        <f t="shared" si="79"/>
        <v>0</v>
      </c>
      <c r="R647" s="19">
        <f t="shared" si="80"/>
        <v>0</v>
      </c>
    </row>
    <row r="648" spans="1:18" x14ac:dyDescent="0.2">
      <c r="A648" s="20">
        <f>+Oversikt!A648</f>
        <v>0</v>
      </c>
      <c r="B648" s="16" t="str">
        <f>IF('1. Runde'!N648="","",Oversikt!B648)</f>
        <v/>
      </c>
      <c r="C648" s="16" t="str">
        <f>IF(Oversikt!E648="","",Oversikt!E648)</f>
        <v/>
      </c>
      <c r="D648" s="17" t="str">
        <f>IF(Oversikt!B648="","",VLOOKUP(Oversikt!#REF!,Mønster!$A$4:$B$21,2))</f>
        <v/>
      </c>
      <c r="L648" s="133">
        <f>IF(B648="",,IF(Dommere!$C$12&gt;4,ROUND(SUM(E648:K648)-P648-Q648,1)/(Dommere!$C$12-2),(SUM(E648:K648)/Dommere!$C$12)))</f>
        <v>0</v>
      </c>
      <c r="M648" s="56">
        <f t="shared" si="77"/>
        <v>0</v>
      </c>
      <c r="P648" s="19">
        <f t="shared" si="78"/>
        <v>0</v>
      </c>
      <c r="Q648" s="19">
        <f t="shared" si="79"/>
        <v>0</v>
      </c>
      <c r="R648" s="19">
        <f t="shared" si="80"/>
        <v>0</v>
      </c>
    </row>
    <row r="649" spans="1:18" x14ac:dyDescent="0.2">
      <c r="A649" s="20">
        <f>+Oversikt!A649</f>
        <v>0</v>
      </c>
      <c r="B649" s="16" t="str">
        <f>IF('1. Runde'!N649="","",Oversikt!B649)</f>
        <v/>
      </c>
      <c r="C649" s="16" t="str">
        <f>IF(Oversikt!E649="","",Oversikt!E649)</f>
        <v/>
      </c>
      <c r="D649" s="17" t="str">
        <f>IF(Oversikt!B649="","",VLOOKUP(Oversikt!#REF!,Mønster!$A$4:$B$21,2))</f>
        <v/>
      </c>
      <c r="L649" s="133">
        <f>IF(B649="",,IF(Dommere!$C$12&gt;4,ROUND(SUM(E649:K649)-P649-Q649,1)/(Dommere!$C$12-2),(SUM(E649:K649)/Dommere!$C$12)))</f>
        <v>0</v>
      </c>
      <c r="M649" s="56">
        <f t="shared" si="77"/>
        <v>0</v>
      </c>
      <c r="P649" s="19">
        <f t="shared" si="78"/>
        <v>0</v>
      </c>
      <c r="Q649" s="19">
        <f t="shared" si="79"/>
        <v>0</v>
      </c>
      <c r="R649" s="19">
        <f t="shared" si="80"/>
        <v>0</v>
      </c>
    </row>
    <row r="650" spans="1:18" x14ac:dyDescent="0.2">
      <c r="A650" s="20">
        <f>+Oversikt!A650</f>
        <v>0</v>
      </c>
      <c r="B650" s="16" t="str">
        <f>IF('1. Runde'!N650="","",Oversikt!B650)</f>
        <v/>
      </c>
      <c r="C650" s="16" t="str">
        <f>IF(Oversikt!E650="","",Oversikt!E650)</f>
        <v/>
      </c>
      <c r="D650" s="17" t="str">
        <f>IF(Oversikt!B650="","",VLOOKUP(Oversikt!#REF!,Mønster!$A$4:$B$21,2))</f>
        <v/>
      </c>
      <c r="L650" s="133">
        <f>IF(B650="",,IF(Dommere!$C$12&gt;4,ROUND(SUM(E650:K650)-P650-Q650,1)/(Dommere!$C$12-2),(SUM(E650:K650)/Dommere!$C$12)))</f>
        <v>0</v>
      </c>
      <c r="M650" s="56">
        <f t="shared" si="77"/>
        <v>0</v>
      </c>
      <c r="P650" s="19">
        <f t="shared" si="78"/>
        <v>0</v>
      </c>
      <c r="Q650" s="19">
        <f t="shared" si="79"/>
        <v>0</v>
      </c>
      <c r="R650" s="19">
        <f t="shared" si="80"/>
        <v>0</v>
      </c>
    </row>
    <row r="651" spans="1:18" x14ac:dyDescent="0.2">
      <c r="A651" s="20">
        <f>+Oversikt!A651</f>
        <v>0</v>
      </c>
      <c r="B651" s="16" t="str">
        <f>IF('1. Runde'!N651="","",Oversikt!B651)</f>
        <v/>
      </c>
      <c r="C651" s="16" t="str">
        <f>IF(Oversikt!E651="","",Oversikt!E651)</f>
        <v/>
      </c>
      <c r="D651" s="17" t="str">
        <f>IF(Oversikt!B651="","",VLOOKUP(Oversikt!#REF!,Mønster!$A$4:$B$21,2))</f>
        <v/>
      </c>
      <c r="L651" s="133">
        <f>IF(B651="",,IF(Dommere!$C$12&gt;4,ROUND(SUM(E651:K651)-P651-Q651,1)/(Dommere!$C$12-2),(SUM(E651:K651)/Dommere!$C$12)))</f>
        <v>0</v>
      </c>
      <c r="M651" s="56">
        <f t="shared" si="77"/>
        <v>0</v>
      </c>
      <c r="P651" s="19">
        <f t="shared" si="78"/>
        <v>0</v>
      </c>
      <c r="Q651" s="19">
        <f t="shared" si="79"/>
        <v>0</v>
      </c>
      <c r="R651" s="19">
        <f t="shared" si="80"/>
        <v>0</v>
      </c>
    </row>
    <row r="652" spans="1:18" x14ac:dyDescent="0.2">
      <c r="A652" s="20">
        <f>+Oversikt!A652</f>
        <v>0</v>
      </c>
      <c r="B652" s="16" t="str">
        <f>IF('1. Runde'!N652="","",Oversikt!B652)</f>
        <v/>
      </c>
      <c r="C652" s="16" t="str">
        <f>IF(Oversikt!E652="","",Oversikt!E652)</f>
        <v/>
      </c>
      <c r="D652" s="17" t="str">
        <f>IF(Oversikt!B652="","",VLOOKUP(Oversikt!#REF!,Mønster!$A$4:$B$21,2))</f>
        <v/>
      </c>
      <c r="L652" s="133">
        <f>IF(B652="",,IF(Dommere!$C$12&gt;4,ROUND(SUM(E652:K652)-P652-Q652,1)/(Dommere!$C$12-2),(SUM(E652:K652)/Dommere!$C$12)))</f>
        <v>0</v>
      </c>
      <c r="M652" s="56">
        <f t="shared" si="77"/>
        <v>0</v>
      </c>
      <c r="P652" s="19">
        <f t="shared" si="78"/>
        <v>0</v>
      </c>
      <c r="Q652" s="19">
        <f t="shared" si="79"/>
        <v>0</v>
      </c>
      <c r="R652" s="19">
        <f t="shared" si="80"/>
        <v>0</v>
      </c>
    </row>
    <row r="653" spans="1:18" x14ac:dyDescent="0.2">
      <c r="A653" s="20">
        <f>+Oversikt!A653</f>
        <v>0</v>
      </c>
      <c r="B653" s="16" t="str">
        <f>IF('1. Runde'!N653="","",Oversikt!B653)</f>
        <v/>
      </c>
      <c r="C653" s="16" t="str">
        <f>IF(Oversikt!E653="","",Oversikt!E653)</f>
        <v/>
      </c>
      <c r="D653" s="17" t="str">
        <f>IF(Oversikt!B653="","",VLOOKUP(Oversikt!#REF!,Mønster!$A$4:$B$21,2))</f>
        <v/>
      </c>
      <c r="L653" s="133">
        <f>IF(B653="",,IF(Dommere!$C$12&gt;4,ROUND(SUM(E653:K653)-P653-Q653,1)/(Dommere!$C$12-2),(SUM(E653:K653)/Dommere!$C$12)))</f>
        <v>0</v>
      </c>
      <c r="M653" s="56">
        <f t="shared" si="77"/>
        <v>0</v>
      </c>
      <c r="P653" s="19">
        <f t="shared" si="78"/>
        <v>0</v>
      </c>
      <c r="Q653" s="19">
        <f t="shared" si="79"/>
        <v>0</v>
      </c>
      <c r="R653" s="19">
        <f t="shared" si="80"/>
        <v>0</v>
      </c>
    </row>
    <row r="654" spans="1:18" x14ac:dyDescent="0.2">
      <c r="A654" s="20">
        <f>+Oversikt!A654</f>
        <v>0</v>
      </c>
      <c r="B654" s="16" t="str">
        <f>IF('1. Runde'!N654="","",Oversikt!B654)</f>
        <v/>
      </c>
      <c r="C654" s="16" t="str">
        <f>IF(Oversikt!E654="","",Oversikt!E654)</f>
        <v/>
      </c>
      <c r="D654" s="17" t="str">
        <f>IF(Oversikt!B654="","",VLOOKUP(Oversikt!#REF!,Mønster!$A$4:$B$21,2))</f>
        <v/>
      </c>
      <c r="L654" s="133">
        <f>IF(B654="",,IF(Dommere!$C$12&gt;4,ROUND(SUM(E654:K654)-P654-Q654,1)/(Dommere!$C$12-2),(SUM(E654:K654)/Dommere!$C$12)))</f>
        <v>0</v>
      </c>
      <c r="M654" s="56">
        <f t="shared" si="77"/>
        <v>0</v>
      </c>
      <c r="P654" s="19">
        <f t="shared" si="78"/>
        <v>0</v>
      </c>
      <c r="Q654" s="19">
        <f t="shared" si="79"/>
        <v>0</v>
      </c>
      <c r="R654" s="19">
        <f t="shared" si="80"/>
        <v>0</v>
      </c>
    </row>
    <row r="655" spans="1:18" x14ac:dyDescent="0.2">
      <c r="A655" s="20">
        <f>+Oversikt!A655</f>
        <v>0</v>
      </c>
      <c r="B655" s="16" t="str">
        <f>IF('1. Runde'!N655="","",Oversikt!B655)</f>
        <v/>
      </c>
      <c r="C655" s="16" t="str">
        <f>IF(Oversikt!E655="","",Oversikt!E655)</f>
        <v/>
      </c>
      <c r="D655" s="17" t="str">
        <f>IF(Oversikt!B655="","",VLOOKUP(Oversikt!#REF!,Mønster!$A$4:$B$21,2))</f>
        <v/>
      </c>
      <c r="L655" s="133">
        <f>IF(B655="",,IF(Dommere!$C$12&gt;4,ROUND(SUM(E655:K655)-P655-Q655,1)/(Dommere!$C$12-2),(SUM(E655:K655)/Dommere!$C$12)))</f>
        <v>0</v>
      </c>
      <c r="M655" s="56">
        <f t="shared" si="77"/>
        <v>0</v>
      </c>
      <c r="P655" s="19">
        <f t="shared" si="78"/>
        <v>0</v>
      </c>
      <c r="Q655" s="19">
        <f t="shared" si="79"/>
        <v>0</v>
      </c>
      <c r="R655" s="19">
        <f t="shared" si="80"/>
        <v>0</v>
      </c>
    </row>
    <row r="656" spans="1:18" x14ac:dyDescent="0.2">
      <c r="A656" s="20">
        <f>+Oversikt!A656</f>
        <v>0</v>
      </c>
      <c r="B656" s="16" t="str">
        <f>IF('1. Runde'!N656="","",Oversikt!B656)</f>
        <v/>
      </c>
      <c r="C656" s="16" t="str">
        <f>IF(Oversikt!E656="","",Oversikt!E656)</f>
        <v/>
      </c>
      <c r="D656" s="17" t="str">
        <f>IF(Oversikt!B656="","",VLOOKUP(Oversikt!#REF!,Mønster!$A$4:$B$21,2))</f>
        <v/>
      </c>
      <c r="L656" s="133">
        <f>IF(B656="",,IF(Dommere!$C$12&gt;4,ROUND(SUM(E656:K656)-P656-Q656,1)/(Dommere!$C$12-2),(SUM(E656:K656)/Dommere!$C$12)))</f>
        <v>0</v>
      </c>
      <c r="M656" s="56">
        <f t="shared" si="77"/>
        <v>0</v>
      </c>
      <c r="P656" s="19">
        <f t="shared" si="78"/>
        <v>0</v>
      </c>
      <c r="Q656" s="19">
        <f t="shared" si="79"/>
        <v>0</v>
      </c>
      <c r="R656" s="19">
        <f t="shared" si="80"/>
        <v>0</v>
      </c>
    </row>
    <row r="657" spans="1:18" x14ac:dyDescent="0.2">
      <c r="A657" s="20">
        <f>+Oversikt!A657</f>
        <v>0</v>
      </c>
      <c r="B657" s="16" t="str">
        <f>IF('1. Runde'!N657="","",Oversikt!B657)</f>
        <v/>
      </c>
      <c r="C657" s="16" t="str">
        <f>IF(Oversikt!E657="","",Oversikt!E657)</f>
        <v/>
      </c>
      <c r="D657" s="17" t="str">
        <f>IF(Oversikt!B657="","",VLOOKUP(Oversikt!#REF!,Mønster!$A$4:$B$21,2))</f>
        <v/>
      </c>
      <c r="L657" s="133">
        <f>IF(B657="",,IF(Dommere!$C$12&gt;4,ROUND(SUM(E657:K657)-P657-Q657,1)/(Dommere!$C$12-2),(SUM(E657:K657)/Dommere!$C$12)))</f>
        <v>0</v>
      </c>
      <c r="M657" s="56">
        <f t="shared" si="77"/>
        <v>0</v>
      </c>
      <c r="P657" s="19">
        <f t="shared" si="78"/>
        <v>0</v>
      </c>
      <c r="Q657" s="19">
        <f t="shared" si="79"/>
        <v>0</v>
      </c>
      <c r="R657" s="19">
        <f t="shared" si="80"/>
        <v>0</v>
      </c>
    </row>
    <row r="658" spans="1:18" x14ac:dyDescent="0.2">
      <c r="A658" s="20">
        <f>+Oversikt!A658</f>
        <v>0</v>
      </c>
      <c r="B658" s="16" t="str">
        <f>IF('1. Runde'!N658="","",Oversikt!B658)</f>
        <v/>
      </c>
      <c r="C658" s="16" t="str">
        <f>IF(Oversikt!E658="","",Oversikt!E658)</f>
        <v/>
      </c>
      <c r="D658" s="17" t="str">
        <f>IF(Oversikt!B658="","",VLOOKUP(Oversikt!#REF!,Mønster!$A$4:$B$21,2))</f>
        <v/>
      </c>
      <c r="L658" s="133">
        <f>IF(B658="",,IF(Dommere!$C$12&gt;4,ROUND(SUM(E658:K658)-P658-Q658,1)/(Dommere!$C$12-2),(SUM(E658:K658)/Dommere!$C$12)))</f>
        <v>0</v>
      </c>
      <c r="M658" s="56">
        <f t="shared" si="77"/>
        <v>0</v>
      </c>
      <c r="P658" s="19">
        <f t="shared" si="78"/>
        <v>0</v>
      </c>
      <c r="Q658" s="19">
        <f t="shared" si="79"/>
        <v>0</v>
      </c>
      <c r="R658" s="19">
        <f t="shared" si="80"/>
        <v>0</v>
      </c>
    </row>
    <row r="659" spans="1:18" x14ac:dyDescent="0.2">
      <c r="A659" s="20">
        <f>+Oversikt!A659</f>
        <v>0</v>
      </c>
      <c r="B659" s="16" t="str">
        <f>IF('1. Runde'!N659="","",Oversikt!B659)</f>
        <v/>
      </c>
      <c r="C659" s="16" t="str">
        <f>IF(Oversikt!E659="","",Oversikt!E659)</f>
        <v/>
      </c>
      <c r="D659" s="17" t="str">
        <f>IF(Oversikt!B659="","",VLOOKUP(Oversikt!#REF!,Mønster!$A$4:$B$21,2))</f>
        <v/>
      </c>
      <c r="L659" s="133">
        <f>IF(B659="",,IF(Dommere!$C$12&gt;4,ROUND(SUM(E659:K659)-P659-Q659,1)/(Dommere!$C$12-2),(SUM(E659:K659)/Dommere!$C$12)))</f>
        <v>0</v>
      </c>
      <c r="M659" s="56">
        <f t="shared" si="77"/>
        <v>0</v>
      </c>
      <c r="P659" s="19">
        <f t="shared" si="78"/>
        <v>0</v>
      </c>
      <c r="Q659" s="19">
        <f t="shared" si="79"/>
        <v>0</v>
      </c>
      <c r="R659" s="19">
        <f t="shared" si="80"/>
        <v>0</v>
      </c>
    </row>
    <row r="660" spans="1:18" x14ac:dyDescent="0.2">
      <c r="A660" s="20">
        <f>+Oversikt!A660</f>
        <v>0</v>
      </c>
      <c r="B660" s="16" t="str">
        <f>IF('1. Runde'!N660="","",Oversikt!B660)</f>
        <v/>
      </c>
      <c r="C660" s="16" t="str">
        <f>IF(Oversikt!E660="","",Oversikt!E660)</f>
        <v/>
      </c>
      <c r="D660" s="17" t="str">
        <f>IF(Oversikt!B660="","",VLOOKUP(Oversikt!#REF!,Mønster!$A$4:$B$21,2))</f>
        <v/>
      </c>
      <c r="L660" s="133">
        <f>IF(B660="",,IF(Dommere!$C$12&gt;4,ROUND(SUM(E660:K660)-P660-Q660,1)/(Dommere!$C$12-2),(SUM(E660:K660)/Dommere!$C$12)))</f>
        <v>0</v>
      </c>
      <c r="M660" s="56">
        <f t="shared" si="77"/>
        <v>0</v>
      </c>
      <c r="P660" s="19">
        <f t="shared" si="78"/>
        <v>0</v>
      </c>
      <c r="Q660" s="19">
        <f t="shared" si="79"/>
        <v>0</v>
      </c>
      <c r="R660" s="19">
        <f t="shared" si="80"/>
        <v>0</v>
      </c>
    </row>
    <row r="661" spans="1:18" x14ac:dyDescent="0.2">
      <c r="A661" s="20">
        <f>+Oversikt!A661</f>
        <v>0</v>
      </c>
      <c r="B661" s="16" t="str">
        <f>IF('1. Runde'!N661="","",Oversikt!B661)</f>
        <v/>
      </c>
      <c r="C661" s="16" t="str">
        <f>IF(Oversikt!E661="","",Oversikt!E661)</f>
        <v/>
      </c>
      <c r="D661" s="17" t="str">
        <f>IF(Oversikt!B661="","",VLOOKUP(Oversikt!#REF!,Mønster!$A$4:$B$21,2))</f>
        <v/>
      </c>
      <c r="L661" s="133">
        <f>IF(B661="",,IF(Dommere!$C$12&gt;4,ROUND(SUM(E661:K661)-P661-Q661,1)/(Dommere!$C$12-2),(SUM(E661:K661)/Dommere!$C$12)))</f>
        <v>0</v>
      </c>
      <c r="M661" s="56">
        <f t="shared" si="77"/>
        <v>0</v>
      </c>
      <c r="P661" s="19">
        <f t="shared" si="78"/>
        <v>0</v>
      </c>
      <c r="Q661" s="19">
        <f t="shared" si="79"/>
        <v>0</v>
      </c>
      <c r="R661" s="19">
        <f t="shared" si="80"/>
        <v>0</v>
      </c>
    </row>
  </sheetData>
  <customSheetViews>
    <customSheetView guid="{A07730C9-F9E4-43E3-BC87-504D106408A2}" showRowCol="0" zeroValues="0" fitToPage="1" showRuler="0">
      <pane xSplit="2" ySplit="3" topLeftCell="C4" activePane="bottomRight" state="frozen"/>
      <selection pane="bottomRight" activeCell="B4" sqref="B4"/>
      <pageMargins left="0.78740157499999996" right="0.78740157499999996" top="0.984251969" bottom="0.984251969" header="0.5" footer="0.5"/>
      <printOptions gridLines="1"/>
      <pageSetup paperSize="9" scale="96" orientation="landscape" horizontalDpi="0" verticalDpi="360" copies="0" r:id="rId1"/>
      <headerFooter alignWithMargins="0">
        <oddHeader>&amp;A</oddHeader>
        <oddFooter>Side &amp;P</oddFooter>
      </headerFooter>
    </customSheetView>
  </customSheetViews>
  <mergeCells count="12">
    <mergeCell ref="E3:I3"/>
    <mergeCell ref="E29:I29"/>
    <mergeCell ref="E55:I55"/>
    <mergeCell ref="E81:I81"/>
    <mergeCell ref="E211:I211"/>
    <mergeCell ref="E263:I263"/>
    <mergeCell ref="E289:I289"/>
    <mergeCell ref="E107:I107"/>
    <mergeCell ref="E133:I133"/>
    <mergeCell ref="E159:I159"/>
    <mergeCell ref="E185:I185"/>
    <mergeCell ref="E237:I237"/>
  </mergeCells>
  <phoneticPr fontId="0" type="noConversion"/>
  <printOptions gridLines="1" gridLinesSet="0"/>
  <pageMargins left="0.78740157499999996" right="0.78740157499999996" top="0.984251969" bottom="0.984251969" header="0.5" footer="0.5"/>
  <pageSetup paperSize="9" orientation="landscape" verticalDpi="360" r:id="rId2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autoPageBreaks="0" fitToPage="1"/>
  </sheetPr>
  <dimension ref="A1:R721"/>
  <sheetViews>
    <sheetView showRowColHeaders="0" showZeros="0" zoomScaleNormal="100" workbookViewId="0">
      <pane xSplit="2" ySplit="2" topLeftCell="E3" activePane="bottomRight" state="frozen"/>
      <selection activeCell="E4" sqref="E4"/>
      <selection pane="topRight" activeCell="E4" sqref="E4"/>
      <selection pane="bottomLeft" activeCell="E4" sqref="E4"/>
      <selection pane="bottomRight" activeCell="G378" sqref="G378"/>
    </sheetView>
  </sheetViews>
  <sheetFormatPr baseColWidth="10" defaultColWidth="11.42578125" defaultRowHeight="12.75" x14ac:dyDescent="0.2"/>
  <cols>
    <col min="1" max="1" width="3.5703125" customWidth="1"/>
    <col min="2" max="2" width="23.7109375" customWidth="1"/>
    <col min="3" max="3" width="14.140625" hidden="1" customWidth="1"/>
    <col min="4" max="4" width="12.5703125" hidden="1" customWidth="1"/>
    <col min="5" max="8" width="4.85546875" style="24" customWidth="1"/>
    <col min="9" max="9" width="4.85546875" style="143" customWidth="1"/>
    <col min="10" max="11" width="4.85546875" style="24" customWidth="1"/>
    <col min="12" max="12" width="6.140625" style="130" customWidth="1"/>
    <col min="13" max="13" width="5.42578125" style="58" customWidth="1"/>
    <col min="14" max="14" width="5.42578125" style="25" customWidth="1"/>
    <col min="15" max="15" width="4.5703125" customWidth="1"/>
    <col min="16" max="18" width="5.42578125" customWidth="1"/>
    <col min="19" max="256" width="9.140625" customWidth="1"/>
  </cols>
  <sheetData>
    <row r="1" spans="1:18" s="99" customFormat="1" x14ac:dyDescent="0.2">
      <c r="A1" s="93" t="str">
        <f>+Oversikt!A1</f>
        <v>Nr</v>
      </c>
      <c r="B1" s="94" t="str">
        <f>+Oversikt!B1</f>
        <v>Utøvere - Ring X</v>
      </c>
      <c r="C1" s="94" t="s">
        <v>1</v>
      </c>
      <c r="D1" s="95" t="s">
        <v>14</v>
      </c>
      <c r="E1" s="59" t="s">
        <v>13</v>
      </c>
      <c r="F1" s="60"/>
      <c r="G1" s="96"/>
      <c r="H1" s="96"/>
      <c r="I1" s="142"/>
      <c r="J1" s="60"/>
      <c r="K1" s="61"/>
      <c r="L1" s="122"/>
      <c r="M1" s="98"/>
      <c r="N1" s="60"/>
      <c r="O1" s="97"/>
      <c r="P1" s="97" t="s">
        <v>15</v>
      </c>
      <c r="Q1" s="97" t="s">
        <v>16</v>
      </c>
      <c r="R1" s="93" t="s">
        <v>17</v>
      </c>
    </row>
    <row r="2" spans="1:18" s="99" customFormat="1" ht="13.5" thickBot="1" x14ac:dyDescent="0.25">
      <c r="A2" s="100">
        <f>+Oversikt!A2</f>
        <v>0</v>
      </c>
      <c r="B2" s="135" t="s">
        <v>66</v>
      </c>
      <c r="C2" s="101"/>
      <c r="D2" s="102"/>
      <c r="E2" s="63">
        <v>1</v>
      </c>
      <c r="F2" s="64">
        <v>2</v>
      </c>
      <c r="G2" s="64">
        <v>3</v>
      </c>
      <c r="H2" s="64">
        <v>4</v>
      </c>
      <c r="I2" s="64">
        <v>5</v>
      </c>
      <c r="J2" s="64">
        <v>6</v>
      </c>
      <c r="K2" s="65">
        <v>7</v>
      </c>
      <c r="L2" s="123" t="s">
        <v>17</v>
      </c>
      <c r="M2" s="104" t="s">
        <v>6</v>
      </c>
      <c r="N2" s="67"/>
      <c r="O2" s="103"/>
      <c r="P2" s="103"/>
      <c r="Q2" s="103"/>
      <c r="R2" s="105" t="s">
        <v>10</v>
      </c>
    </row>
    <row r="3" spans="1:18" ht="21" customHeight="1" x14ac:dyDescent="0.2">
      <c r="A3" s="21" t="str">
        <f>+Oversikt!A3</f>
        <v>Barn, Gutter cup</v>
      </c>
      <c r="B3" s="40"/>
      <c r="C3" s="40"/>
      <c r="D3" s="41"/>
      <c r="E3" s="42"/>
      <c r="F3" s="43"/>
      <c r="G3" s="43"/>
      <c r="H3" s="43"/>
      <c r="I3" s="138"/>
      <c r="J3" s="43"/>
      <c r="K3" s="44"/>
      <c r="L3" s="126"/>
      <c r="M3" s="57"/>
      <c r="N3" s="43"/>
      <c r="O3" s="136">
        <f>25-COUNTBLANK(Oversikt!B4:'Oversikt'!B28)</f>
        <v>0</v>
      </c>
      <c r="P3" s="37"/>
      <c r="Q3" s="37"/>
      <c r="R3" s="37"/>
    </row>
    <row r="4" spans="1:18" x14ac:dyDescent="0.2">
      <c r="A4" s="20">
        <f>+Oversikt!A4</f>
        <v>1</v>
      </c>
      <c r="B4" s="16" t="str">
        <f>IF(O$3&gt;7,IF('2. Runde'!N4="","",Oversikt!B4),IF(O$3&gt;5,IF('1. Runde'!N4="","",Oversikt!B4),Oversikt!B4))</f>
        <v/>
      </c>
      <c r="C4" s="16" t="str">
        <f>IF(Oversikt!E4="","",Oversikt!E4)</f>
        <v/>
      </c>
      <c r="D4" s="17" t="str">
        <f>IF('2. Runde'!N4="","",IF(Oversikt!B4="","",VLOOKUP(Oversikt!#REF!,Mønster!$A$4:$B$21,2)))</f>
        <v/>
      </c>
      <c r="E4" s="32"/>
      <c r="F4" s="33"/>
      <c r="G4" s="33"/>
      <c r="H4" s="33" t="s">
        <v>79</v>
      </c>
      <c r="I4" s="137"/>
      <c r="J4" s="33"/>
      <c r="K4" s="34"/>
      <c r="L4" s="128">
        <f>IF(Dommere!$C$12&gt;4,ROUND(SUM(E4:I4)-P4-Q4,1)/(Dommere!$C$12-2),SUM(E4:I4)/Dommere!$C$12)</f>
        <v>0</v>
      </c>
      <c r="M4" s="56">
        <f t="shared" ref="M4:M28" si="0">IF(L4=0,,RANK(L4,L$4:L$28,0))</f>
        <v>0</v>
      </c>
      <c r="N4" s="33"/>
      <c r="O4" s="19"/>
      <c r="P4" s="19">
        <f t="shared" ref="P4:P19" si="1">MAX(E4:K4)</f>
        <v>0</v>
      </c>
      <c r="Q4" s="19">
        <f t="shared" ref="Q4:Q19" si="2">MIN(E4:K4)</f>
        <v>0</v>
      </c>
      <c r="R4" s="19">
        <f t="shared" ref="R4:R19" si="3">SUM(E4:K4)</f>
        <v>0</v>
      </c>
    </row>
    <row r="5" spans="1:18" x14ac:dyDescent="0.2">
      <c r="A5" s="20">
        <f>+Oversikt!A5</f>
        <v>2</v>
      </c>
      <c r="B5" s="16" t="str">
        <f>IF(O$3&gt;7,IF('2. Runde'!N5="","",Oversikt!B5),IF(O$3&gt;5,IF('1. Runde'!N5="","",Oversikt!B5),Oversikt!B5))</f>
        <v/>
      </c>
      <c r="C5" s="16" t="str">
        <f>IF(Oversikt!E5="","",Oversikt!E5)</f>
        <v/>
      </c>
      <c r="D5" s="17" t="str">
        <f>IF('2. Runde'!N5="","",IF(Oversikt!B5="","",VLOOKUP(Oversikt!#REF!,Mønster!$A$4:$B$21,2)))</f>
        <v/>
      </c>
      <c r="E5" s="32"/>
      <c r="F5" s="33"/>
      <c r="G5" s="33"/>
      <c r="H5" s="33" t="s">
        <v>80</v>
      </c>
      <c r="I5" s="137"/>
      <c r="J5" s="33"/>
      <c r="K5" s="34"/>
      <c r="L5" s="128">
        <f>IF(Dommere!$C$12&gt;4,ROUND(SUM(E5:I5)-P5-Q5,1)/(Dommere!$C$12-2),SUM(E5:I5)/Dommere!$C$12)</f>
        <v>0</v>
      </c>
      <c r="M5" s="56">
        <f t="shared" si="0"/>
        <v>0</v>
      </c>
      <c r="N5" s="33"/>
      <c r="O5" s="19"/>
      <c r="P5" s="19">
        <f t="shared" si="1"/>
        <v>0</v>
      </c>
      <c r="Q5" s="19">
        <f t="shared" si="2"/>
        <v>0</v>
      </c>
      <c r="R5" s="19">
        <f t="shared" si="3"/>
        <v>0</v>
      </c>
    </row>
    <row r="6" spans="1:18" x14ac:dyDescent="0.2">
      <c r="A6" s="20">
        <f>+Oversikt!A6</f>
        <v>3</v>
      </c>
      <c r="B6" s="16" t="str">
        <f>IF(O$3&gt;7,IF('2. Runde'!N6="","",Oversikt!B6),IF(O$3&gt;5,IF('1. Runde'!N6="","",Oversikt!B6),Oversikt!B6))</f>
        <v/>
      </c>
      <c r="C6" s="16" t="str">
        <f>IF(Oversikt!E6="","",Oversikt!E6)</f>
        <v/>
      </c>
      <c r="D6" s="17" t="str">
        <f>IF('2. Runde'!N6="","",IF(Oversikt!B6="","",VLOOKUP(Oversikt!#REF!,Mønster!$A$4:$B$21,2)))</f>
        <v/>
      </c>
      <c r="E6" s="32"/>
      <c r="F6" s="33"/>
      <c r="G6" s="33"/>
      <c r="H6" s="33"/>
      <c r="I6" s="137"/>
      <c r="J6" s="33"/>
      <c r="K6" s="34"/>
      <c r="L6" s="128">
        <f>IF(Dommere!$C$12&gt;4,ROUND(SUM(E6:I6)-P6-Q6,1)/(Dommere!$C$12-2),SUM(E6:I6)/Dommere!$C$12)</f>
        <v>0</v>
      </c>
      <c r="M6" s="56">
        <f t="shared" si="0"/>
        <v>0</v>
      </c>
      <c r="N6" s="33"/>
      <c r="O6" s="19"/>
      <c r="P6" s="19">
        <f t="shared" si="1"/>
        <v>0</v>
      </c>
      <c r="Q6" s="19">
        <f t="shared" si="2"/>
        <v>0</v>
      </c>
      <c r="R6" s="19">
        <f t="shared" si="3"/>
        <v>0</v>
      </c>
    </row>
    <row r="7" spans="1:18" x14ac:dyDescent="0.2">
      <c r="A7" s="20">
        <f>+Oversikt!A7</f>
        <v>4</v>
      </c>
      <c r="B7" s="16" t="str">
        <f>IF(O$3&gt;7,IF('2. Runde'!N7="","",Oversikt!B7),IF(O$3&gt;5,IF('1. Runde'!N7="","",Oversikt!B7),Oversikt!B7))</f>
        <v/>
      </c>
      <c r="C7" s="16" t="str">
        <f>IF(Oversikt!E7="","",Oversikt!E7)</f>
        <v/>
      </c>
      <c r="D7" s="17" t="str">
        <f>IF('2. Runde'!N7="","",IF(Oversikt!B7="","",VLOOKUP(Oversikt!#REF!,Mønster!$A$4:$B$21,2)))</f>
        <v/>
      </c>
      <c r="E7" s="32"/>
      <c r="F7" s="33"/>
      <c r="G7" s="51"/>
      <c r="H7" s="33"/>
      <c r="I7" s="137"/>
      <c r="J7" s="33"/>
      <c r="K7" s="34"/>
      <c r="L7" s="128">
        <f>IF(Dommere!$C$12&gt;4,ROUND(SUM(E7:I7)-P7-Q7,1)/(Dommere!$C$12-2),SUM(E7:I7)/Dommere!$C$12)</f>
        <v>0</v>
      </c>
      <c r="M7" s="56">
        <f t="shared" si="0"/>
        <v>0</v>
      </c>
      <c r="N7" s="33"/>
      <c r="O7" s="19"/>
      <c r="P7" s="19">
        <f t="shared" si="1"/>
        <v>0</v>
      </c>
      <c r="Q7" s="19">
        <f t="shared" si="2"/>
        <v>0</v>
      </c>
      <c r="R7" s="19">
        <f t="shared" si="3"/>
        <v>0</v>
      </c>
    </row>
    <row r="8" spans="1:18" x14ac:dyDescent="0.2">
      <c r="A8" s="20">
        <f>+Oversikt!A8</f>
        <v>5</v>
      </c>
      <c r="B8" s="16" t="str">
        <f>IF(O$3&gt;7,IF('2. Runde'!N8="","",Oversikt!B8),IF(O$3&gt;5,IF('1. Runde'!N8="","",Oversikt!B8),Oversikt!B8))</f>
        <v/>
      </c>
      <c r="C8" s="16" t="str">
        <f>IF(Oversikt!E8="","",Oversikt!E8)</f>
        <v/>
      </c>
      <c r="D8" s="17" t="str">
        <f>IF('2. Runde'!N8="","",IF(Oversikt!B8="","",VLOOKUP(Oversikt!#REF!,Mønster!$A$4:$B$21,2)))</f>
        <v/>
      </c>
      <c r="E8" s="32"/>
      <c r="F8" s="33"/>
      <c r="G8" s="33"/>
      <c r="H8" s="33"/>
      <c r="I8" s="137"/>
      <c r="J8" s="33"/>
      <c r="K8" s="34"/>
      <c r="L8" s="128">
        <f>IF(Dommere!$C$12&gt;4,ROUND(SUM(E8:I8)-P8-Q8,1)/(Dommere!$C$12-2),SUM(E8:I8)/Dommere!$C$12)</f>
        <v>0</v>
      </c>
      <c r="M8" s="56">
        <f t="shared" si="0"/>
        <v>0</v>
      </c>
      <c r="N8" s="33"/>
      <c r="O8" s="19"/>
      <c r="P8" s="19">
        <f t="shared" si="1"/>
        <v>0</v>
      </c>
      <c r="Q8" s="19">
        <f t="shared" si="2"/>
        <v>0</v>
      </c>
      <c r="R8" s="19">
        <f t="shared" si="3"/>
        <v>0</v>
      </c>
    </row>
    <row r="9" spans="1:18" x14ac:dyDescent="0.2">
      <c r="A9" s="20">
        <f>+Oversikt!A9</f>
        <v>6</v>
      </c>
      <c r="B9" s="16" t="str">
        <f>IF(O$3&gt;7,IF('2. Runde'!N9="","",Oversikt!B9),IF(O$3&gt;5,IF('1. Runde'!N9="","",Oversikt!B9),Oversikt!B9))</f>
        <v/>
      </c>
      <c r="C9" s="16" t="str">
        <f>IF(Oversikt!E9="","",Oversikt!E9)</f>
        <v/>
      </c>
      <c r="D9" s="17" t="str">
        <f>IF('2. Runde'!N9="","",IF(Oversikt!B9="","",VLOOKUP(Oversikt!#REF!,Mønster!$A$4:$B$21,2)))</f>
        <v/>
      </c>
      <c r="E9" s="32"/>
      <c r="F9" s="33"/>
      <c r="G9" s="33"/>
      <c r="H9" s="33"/>
      <c r="I9" s="137"/>
      <c r="J9" s="33"/>
      <c r="K9" s="34"/>
      <c r="L9" s="128">
        <f>IF(Dommere!$C$12&gt;4,ROUND(SUM(E9:I9)-P9-Q9,1)/(Dommere!$C$12-2),SUM(E9:I9)/Dommere!$C$12)</f>
        <v>0</v>
      </c>
      <c r="M9" s="56">
        <f t="shared" si="0"/>
        <v>0</v>
      </c>
      <c r="N9" s="33"/>
      <c r="O9" s="19"/>
      <c r="P9" s="19">
        <f t="shared" si="1"/>
        <v>0</v>
      </c>
      <c r="Q9" s="19">
        <f t="shared" si="2"/>
        <v>0</v>
      </c>
      <c r="R9" s="19">
        <f t="shared" si="3"/>
        <v>0</v>
      </c>
    </row>
    <row r="10" spans="1:18" x14ac:dyDescent="0.2">
      <c r="A10" s="20">
        <f>+Oversikt!A10</f>
        <v>7</v>
      </c>
      <c r="B10" s="16" t="str">
        <f>IF(O$3&gt;7,IF('2. Runde'!N10="","",Oversikt!B10),IF(O$3&gt;5,IF('1. Runde'!N10="","",Oversikt!B10),Oversikt!B10))</f>
        <v/>
      </c>
      <c r="C10" s="16" t="str">
        <f>IF(Oversikt!E10="","",Oversikt!E10)</f>
        <v/>
      </c>
      <c r="D10" s="17" t="str">
        <f>IF('2. Runde'!N10="","",IF(Oversikt!B10="","",VLOOKUP(Oversikt!#REF!,Mønster!$A$4:$B$21,2)))</f>
        <v/>
      </c>
      <c r="E10" s="32"/>
      <c r="F10" s="33"/>
      <c r="G10" s="33"/>
      <c r="H10" s="33"/>
      <c r="I10" s="137"/>
      <c r="J10" s="33"/>
      <c r="K10" s="34"/>
      <c r="L10" s="128">
        <f>IF(Dommere!$C$12&gt;4,ROUND(SUM(E10:I10)-P10-Q10,1)/(Dommere!$C$12-2),SUM(E10:I10)/Dommere!$C$12)</f>
        <v>0</v>
      </c>
      <c r="M10" s="56">
        <f t="shared" si="0"/>
        <v>0</v>
      </c>
      <c r="N10" s="33"/>
      <c r="O10" s="19"/>
      <c r="P10" s="19">
        <f t="shared" si="1"/>
        <v>0</v>
      </c>
      <c r="Q10" s="19">
        <f t="shared" si="2"/>
        <v>0</v>
      </c>
      <c r="R10" s="19">
        <f t="shared" si="3"/>
        <v>0</v>
      </c>
    </row>
    <row r="11" spans="1:18" x14ac:dyDescent="0.2">
      <c r="A11" s="20">
        <f>+Oversikt!A11</f>
        <v>8</v>
      </c>
      <c r="B11" s="16" t="str">
        <f>IF(O$3&gt;7,IF('2. Runde'!N11="","",Oversikt!B11),IF(O$3&gt;5,IF('1. Runde'!N11="","",Oversikt!B11),Oversikt!B11))</f>
        <v/>
      </c>
      <c r="C11" s="16" t="str">
        <f>IF(Oversikt!E11="","",Oversikt!E11)</f>
        <v/>
      </c>
      <c r="D11" s="17" t="str">
        <f>IF('2. Runde'!N11="","",IF(Oversikt!B11="","",VLOOKUP(Oversikt!#REF!,Mønster!$A$4:$B$21,2)))</f>
        <v/>
      </c>
      <c r="E11" s="32"/>
      <c r="F11" s="33"/>
      <c r="G11" s="33"/>
      <c r="H11" s="33"/>
      <c r="I11" s="137"/>
      <c r="J11" s="33"/>
      <c r="K11" s="34"/>
      <c r="L11" s="128">
        <f>IF(Dommere!$C$12&gt;4,ROUND(SUM(E11:I11)-P11-Q11,1)/(Dommere!$C$12-2),SUM(E11:I11)/Dommere!$C$12)</f>
        <v>0</v>
      </c>
      <c r="M11" s="56">
        <f t="shared" si="0"/>
        <v>0</v>
      </c>
      <c r="N11" s="33"/>
      <c r="O11" s="19"/>
      <c r="P11" s="19">
        <f t="shared" si="1"/>
        <v>0</v>
      </c>
      <c r="Q11" s="19">
        <f t="shared" si="2"/>
        <v>0</v>
      </c>
      <c r="R11" s="19">
        <f t="shared" si="3"/>
        <v>0</v>
      </c>
    </row>
    <row r="12" spans="1:18" x14ac:dyDescent="0.2">
      <c r="A12" s="20">
        <f>+Oversikt!A12</f>
        <v>9</v>
      </c>
      <c r="B12" s="16" t="str">
        <f>IF(O$3&gt;7,IF('2. Runde'!N12="","",Oversikt!B12),IF(O$3&gt;5,IF('1. Runde'!N12="","",Oversikt!B12),Oversikt!B12))</f>
        <v/>
      </c>
      <c r="C12" s="16" t="str">
        <f>IF(Oversikt!E12="","",Oversikt!E12)</f>
        <v/>
      </c>
      <c r="D12" s="17" t="str">
        <f>IF('2. Runde'!N12="","",IF(Oversikt!B12="","",VLOOKUP(Oversikt!#REF!,Mønster!$A$4:$B$21,2)))</f>
        <v/>
      </c>
      <c r="E12" s="32"/>
      <c r="F12" s="33"/>
      <c r="G12" s="33"/>
      <c r="H12" s="33"/>
      <c r="I12" s="137"/>
      <c r="J12" s="33"/>
      <c r="K12" s="34"/>
      <c r="L12" s="128">
        <f>IF(Dommere!$C$12&gt;4,ROUND(SUM(E12:I12)-P12-Q12,1)/(Dommere!$C$12-2),SUM(E12:I12)/Dommere!$C$12)</f>
        <v>0</v>
      </c>
      <c r="M12" s="56">
        <f t="shared" si="0"/>
        <v>0</v>
      </c>
      <c r="N12" s="33"/>
      <c r="O12" s="19"/>
      <c r="P12" s="19">
        <f t="shared" si="1"/>
        <v>0</v>
      </c>
      <c r="Q12" s="19">
        <f t="shared" si="2"/>
        <v>0</v>
      </c>
      <c r="R12" s="19">
        <f t="shared" si="3"/>
        <v>0</v>
      </c>
    </row>
    <row r="13" spans="1:18" x14ac:dyDescent="0.2">
      <c r="A13" s="20">
        <f>+Oversikt!A13</f>
        <v>10</v>
      </c>
      <c r="B13" s="16" t="str">
        <f>IF(O$3&gt;7,IF('2. Runde'!N13="","",Oversikt!B13),IF(O$3&gt;5,IF('1. Runde'!N13="","",Oversikt!B13),Oversikt!B13))</f>
        <v/>
      </c>
      <c r="C13" s="16" t="str">
        <f>IF(Oversikt!E13="","",Oversikt!E13)</f>
        <v/>
      </c>
      <c r="D13" s="17" t="str">
        <f>IF('2. Runde'!N13="","",IF(Oversikt!B13="","",VLOOKUP(Oversikt!#REF!,Mønster!$A$4:$B$21,2)))</f>
        <v/>
      </c>
      <c r="E13" s="32"/>
      <c r="F13" s="33"/>
      <c r="G13" s="33"/>
      <c r="H13" s="33"/>
      <c r="I13" s="137"/>
      <c r="J13" s="33"/>
      <c r="K13" s="34"/>
      <c r="L13" s="128">
        <f>IF(Dommere!$C$12&gt;4,ROUND(SUM(E13:I13)-P13-Q13,1)/(Dommere!$C$12-2),SUM(E13:I13)/Dommere!$C$12)</f>
        <v>0</v>
      </c>
      <c r="M13" s="56">
        <f t="shared" si="0"/>
        <v>0</v>
      </c>
      <c r="N13" s="33"/>
      <c r="O13" s="19"/>
      <c r="P13" s="19">
        <f t="shared" si="1"/>
        <v>0</v>
      </c>
      <c r="Q13" s="19">
        <f t="shared" si="2"/>
        <v>0</v>
      </c>
      <c r="R13" s="19">
        <f t="shared" si="3"/>
        <v>0</v>
      </c>
    </row>
    <row r="14" spans="1:18" x14ac:dyDescent="0.2">
      <c r="A14" s="20">
        <f>+Oversikt!A14</f>
        <v>11</v>
      </c>
      <c r="B14" s="16" t="str">
        <f>IF(O$3&gt;7,IF('2. Runde'!N14="","",Oversikt!B14),IF(O$3&gt;5,IF('1. Runde'!N14="","",Oversikt!B14),Oversikt!B14))</f>
        <v/>
      </c>
      <c r="C14" s="16" t="str">
        <f>IF(Oversikt!E14="","",Oversikt!E14)</f>
        <v/>
      </c>
      <c r="D14" s="17" t="str">
        <f>IF('2. Runde'!N14="","",IF(Oversikt!B14="","",VLOOKUP(Oversikt!#REF!,Mønster!$A$4:$B$21,2)))</f>
        <v/>
      </c>
      <c r="E14" s="32"/>
      <c r="F14" s="33"/>
      <c r="G14" s="33"/>
      <c r="H14" s="33"/>
      <c r="I14" s="137"/>
      <c r="J14" s="33"/>
      <c r="K14" s="34"/>
      <c r="L14" s="128">
        <f>IF(Dommere!$C$12&gt;4,ROUND(SUM(E14:I14)-P14-Q14,1)/(Dommere!$C$12-2),SUM(E14:I14)/Dommere!$C$12)</f>
        <v>0</v>
      </c>
      <c r="M14" s="56">
        <f t="shared" si="0"/>
        <v>0</v>
      </c>
      <c r="N14" s="33"/>
      <c r="O14" s="19"/>
      <c r="P14" s="19">
        <f t="shared" si="1"/>
        <v>0</v>
      </c>
      <c r="Q14" s="19">
        <f t="shared" si="2"/>
        <v>0</v>
      </c>
      <c r="R14" s="19">
        <f t="shared" si="3"/>
        <v>0</v>
      </c>
    </row>
    <row r="15" spans="1:18" x14ac:dyDescent="0.2">
      <c r="A15" s="20">
        <f>+Oversikt!A15</f>
        <v>12</v>
      </c>
      <c r="B15" s="16" t="str">
        <f>IF(O$3&gt;7,IF('2. Runde'!N15="","",Oversikt!B15),IF(O$3&gt;5,IF('1. Runde'!N15="","",Oversikt!B15),Oversikt!B15))</f>
        <v/>
      </c>
      <c r="C15" s="16" t="str">
        <f>IF(Oversikt!E15="","",Oversikt!E15)</f>
        <v/>
      </c>
      <c r="D15" s="17" t="str">
        <f>IF('2. Runde'!N15="","",IF(Oversikt!B15="","",VLOOKUP(Oversikt!#REF!,Mønster!$A$4:$B$21,2)))</f>
        <v/>
      </c>
      <c r="E15" s="32"/>
      <c r="F15" s="33"/>
      <c r="G15" s="33"/>
      <c r="H15" s="33"/>
      <c r="I15" s="137"/>
      <c r="J15" s="33"/>
      <c r="K15" s="34"/>
      <c r="L15" s="128">
        <f>IF(Dommere!$C$12&gt;4,ROUND(SUM(E15:I15)-P15-Q15,1)/(Dommere!$C$12-2),SUM(E15:I15)/Dommere!$C$12)</f>
        <v>0</v>
      </c>
      <c r="M15" s="56">
        <f t="shared" si="0"/>
        <v>0</v>
      </c>
      <c r="N15" s="33"/>
      <c r="O15" s="19"/>
      <c r="P15" s="19">
        <f t="shared" si="1"/>
        <v>0</v>
      </c>
      <c r="Q15" s="19">
        <f t="shared" si="2"/>
        <v>0</v>
      </c>
      <c r="R15" s="19">
        <f t="shared" si="3"/>
        <v>0</v>
      </c>
    </row>
    <row r="16" spans="1:18" x14ac:dyDescent="0.2">
      <c r="A16" s="20">
        <f>+Oversikt!A16</f>
        <v>13</v>
      </c>
      <c r="B16" s="16" t="str">
        <f>IF(O$3&gt;7,IF('2. Runde'!N16="","",Oversikt!B16),IF(O$3&gt;5,IF('1. Runde'!N16="","",Oversikt!B16),Oversikt!B16))</f>
        <v/>
      </c>
      <c r="C16" s="16" t="str">
        <f>IF(Oversikt!E16="","",Oversikt!E16)</f>
        <v/>
      </c>
      <c r="D16" s="17" t="str">
        <f>IF('2. Runde'!N16="","",IF(Oversikt!B16="","",VLOOKUP(Oversikt!#REF!,Mønster!$A$4:$B$21,2)))</f>
        <v/>
      </c>
      <c r="E16" s="32"/>
      <c r="F16" s="33"/>
      <c r="G16" s="33"/>
      <c r="H16" s="33"/>
      <c r="I16" s="137"/>
      <c r="J16" s="33"/>
      <c r="K16" s="34"/>
      <c r="L16" s="128">
        <f>IF(Dommere!$C$12&gt;4,ROUND(SUM(E16:I16)-P16-Q16,1)/(Dommere!$C$12-2),SUM(E16:I16)/Dommere!$C$12)</f>
        <v>0</v>
      </c>
      <c r="M16" s="56">
        <f t="shared" si="0"/>
        <v>0</v>
      </c>
      <c r="N16" s="33"/>
      <c r="O16" s="19"/>
      <c r="P16" s="19">
        <f t="shared" si="1"/>
        <v>0</v>
      </c>
      <c r="Q16" s="19">
        <f t="shared" si="2"/>
        <v>0</v>
      </c>
      <c r="R16" s="19">
        <f t="shared" si="3"/>
        <v>0</v>
      </c>
    </row>
    <row r="17" spans="1:18" x14ac:dyDescent="0.2">
      <c r="A17" s="20">
        <f>+Oversikt!A17</f>
        <v>14</v>
      </c>
      <c r="B17" s="16" t="str">
        <f>IF(O$3&gt;7,IF('2. Runde'!N17="","",Oversikt!B17),IF(O$3&gt;5,IF('1. Runde'!N17="","",Oversikt!B17),Oversikt!B17))</f>
        <v/>
      </c>
      <c r="C17" s="16" t="str">
        <f>IF(Oversikt!E17="","",Oversikt!E17)</f>
        <v/>
      </c>
      <c r="D17" s="17" t="str">
        <f>IF('2. Runde'!N17="","",IF(Oversikt!B17="","",VLOOKUP(Oversikt!#REF!,Mønster!$A$4:$B$21,2)))</f>
        <v/>
      </c>
      <c r="E17" s="32"/>
      <c r="F17" s="33"/>
      <c r="G17" s="33"/>
      <c r="H17" s="33"/>
      <c r="I17" s="137"/>
      <c r="J17" s="33"/>
      <c r="K17" s="34"/>
      <c r="L17" s="128">
        <f>IF(Dommere!$C$12&gt;4,ROUND(SUM(E17:I17)-P17-Q17,1)/(Dommere!$C$12-2),SUM(E17:I17)/Dommere!$C$12)</f>
        <v>0</v>
      </c>
      <c r="M17" s="56">
        <f t="shared" si="0"/>
        <v>0</v>
      </c>
      <c r="N17" s="33"/>
      <c r="O17" s="19"/>
      <c r="P17" s="19">
        <f t="shared" si="1"/>
        <v>0</v>
      </c>
      <c r="Q17" s="19">
        <f t="shared" si="2"/>
        <v>0</v>
      </c>
      <c r="R17" s="19">
        <f t="shared" si="3"/>
        <v>0</v>
      </c>
    </row>
    <row r="18" spans="1:18" x14ac:dyDescent="0.2">
      <c r="A18" s="20">
        <f>+Oversikt!A18</f>
        <v>15</v>
      </c>
      <c r="B18" s="16" t="str">
        <f>IF(O$3&gt;7,IF('2. Runde'!N18="","",Oversikt!B18),IF(O$3&gt;5,IF('1. Runde'!N18="","",Oversikt!B18),Oversikt!B18))</f>
        <v/>
      </c>
      <c r="C18" s="16" t="str">
        <f>IF(Oversikt!E18="","",Oversikt!E18)</f>
        <v/>
      </c>
      <c r="D18" s="17" t="str">
        <f>IF('2. Runde'!N18="","",IF(Oversikt!B18="","",VLOOKUP(Oversikt!#REF!,Mønster!$A$4:$B$21,2)))</f>
        <v/>
      </c>
      <c r="E18" s="32"/>
      <c r="F18" s="33"/>
      <c r="G18" s="33"/>
      <c r="H18" s="33"/>
      <c r="I18" s="137"/>
      <c r="J18" s="33"/>
      <c r="K18" s="34"/>
      <c r="L18" s="128">
        <f>IF(Dommere!$C$12&gt;4,ROUND(SUM(E18:I18)-P18-Q18,1)/(Dommere!$C$12-2),SUM(E18:I18)/Dommere!$C$12)</f>
        <v>0</v>
      </c>
      <c r="M18" s="56">
        <f t="shared" si="0"/>
        <v>0</v>
      </c>
      <c r="N18" s="33"/>
      <c r="O18" s="19"/>
      <c r="P18" s="19">
        <f t="shared" si="1"/>
        <v>0</v>
      </c>
      <c r="Q18" s="19">
        <f t="shared" si="2"/>
        <v>0</v>
      </c>
      <c r="R18" s="19">
        <f t="shared" si="3"/>
        <v>0</v>
      </c>
    </row>
    <row r="19" spans="1:18" x14ac:dyDescent="0.2">
      <c r="A19" s="20">
        <f>+Oversikt!A19</f>
        <v>16</v>
      </c>
      <c r="B19" s="16" t="str">
        <f>IF(O$3&gt;7,IF('2. Runde'!N19="","",Oversikt!B19),IF(O$3&gt;5,IF('1. Runde'!N19="","",Oversikt!B19),Oversikt!B19))</f>
        <v/>
      </c>
      <c r="C19" s="16" t="str">
        <f>IF(Oversikt!E19="","",Oversikt!E19)</f>
        <v/>
      </c>
      <c r="D19" s="17" t="str">
        <f>IF('2. Runde'!N19="","",IF(Oversikt!B19="","",VLOOKUP(Oversikt!#REF!,Mønster!$A$4:$B$21,2)))</f>
        <v/>
      </c>
      <c r="E19" s="32"/>
      <c r="F19" s="33"/>
      <c r="G19" s="33"/>
      <c r="H19" s="33"/>
      <c r="I19" s="137"/>
      <c r="J19" s="33"/>
      <c r="K19" s="34"/>
      <c r="L19" s="128">
        <f>IF(Dommere!$C$12&gt;4,ROUND(SUM(E19:I19)-P19-Q19,1)/(Dommere!$C$12-2),SUM(E19:I19)/Dommere!$C$12)</f>
        <v>0</v>
      </c>
      <c r="M19" s="56">
        <f t="shared" si="0"/>
        <v>0</v>
      </c>
      <c r="N19" s="33"/>
      <c r="O19" s="19"/>
      <c r="P19" s="19">
        <f t="shared" si="1"/>
        <v>0</v>
      </c>
      <c r="Q19" s="19">
        <f t="shared" si="2"/>
        <v>0</v>
      </c>
      <c r="R19" s="19">
        <f t="shared" si="3"/>
        <v>0</v>
      </c>
    </row>
    <row r="20" spans="1:18" x14ac:dyDescent="0.2">
      <c r="A20" s="20">
        <f>+Oversikt!A20</f>
        <v>17</v>
      </c>
      <c r="B20" s="16" t="str">
        <f>IF(O$3&gt;7,IF('2. Runde'!N20="","",Oversikt!B20),IF(O$3&gt;5,IF('1. Runde'!N20="","",Oversikt!B20),Oversikt!B20))</f>
        <v/>
      </c>
      <c r="C20" s="16" t="str">
        <f>IF(Oversikt!E20="","",Oversikt!E20)</f>
        <v/>
      </c>
      <c r="D20" s="17" t="str">
        <f>IF('2. Runde'!N20="","",IF(Oversikt!B20="","",VLOOKUP(Oversikt!#REF!,Mønster!$A$4:$B$21,2)))</f>
        <v/>
      </c>
      <c r="E20" s="32"/>
      <c r="F20" s="33"/>
      <c r="G20" s="33"/>
      <c r="H20" s="33"/>
      <c r="I20" s="137"/>
      <c r="J20" s="33"/>
      <c r="K20" s="34"/>
      <c r="L20" s="128">
        <f>IF(Dommere!$C$12&gt;4,ROUND(SUM(E20:I20)-P20-Q20,1)/(Dommere!$C$12-2),SUM(E20:I20)/Dommere!$C$12)</f>
        <v>0</v>
      </c>
      <c r="M20" s="56">
        <f t="shared" si="0"/>
        <v>0</v>
      </c>
      <c r="N20" s="33"/>
      <c r="O20" s="19"/>
      <c r="P20" s="19">
        <f t="shared" ref="P20:P35" si="4">MAX(E20:K20)</f>
        <v>0</v>
      </c>
      <c r="Q20" s="19">
        <f t="shared" ref="Q20:Q35" si="5">MIN(E20:K20)</f>
        <v>0</v>
      </c>
      <c r="R20" s="19">
        <f t="shared" ref="R20:R35" si="6">SUM(E20:K20)</f>
        <v>0</v>
      </c>
    </row>
    <row r="21" spans="1:18" x14ac:dyDescent="0.2">
      <c r="A21" s="20">
        <f>+Oversikt!A21</f>
        <v>18</v>
      </c>
      <c r="B21" s="16" t="str">
        <f>IF(O$3&gt;7,IF('2. Runde'!N21="","",Oversikt!B21),IF(O$3&gt;5,IF('1. Runde'!N21="","",Oversikt!B21),Oversikt!B21))</f>
        <v/>
      </c>
      <c r="C21" s="16" t="str">
        <f>IF(Oversikt!E21="","",Oversikt!E21)</f>
        <v/>
      </c>
      <c r="D21" s="17" t="str">
        <f>IF('2. Runde'!N21="","",IF(Oversikt!B21="","",VLOOKUP(Oversikt!#REF!,Mønster!$A$4:$B$21,2)))</f>
        <v/>
      </c>
      <c r="E21" s="32"/>
      <c r="F21" s="33"/>
      <c r="G21" s="33"/>
      <c r="H21" s="33"/>
      <c r="I21" s="137"/>
      <c r="J21" s="33"/>
      <c r="K21" s="34"/>
      <c r="L21" s="128">
        <f>IF(Dommere!$C$12&gt;4,ROUND(SUM(E21:I21)-P21-Q21,1)/(Dommere!$C$12-2),SUM(E21:I21)/Dommere!$C$12)</f>
        <v>0</v>
      </c>
      <c r="M21" s="56">
        <f t="shared" si="0"/>
        <v>0</v>
      </c>
      <c r="N21" s="33"/>
      <c r="O21" s="19"/>
      <c r="P21" s="19">
        <f t="shared" si="4"/>
        <v>0</v>
      </c>
      <c r="Q21" s="19">
        <f t="shared" si="5"/>
        <v>0</v>
      </c>
      <c r="R21" s="19">
        <f t="shared" si="6"/>
        <v>0</v>
      </c>
    </row>
    <row r="22" spans="1:18" x14ac:dyDescent="0.2">
      <c r="A22" s="20">
        <f>+Oversikt!A22</f>
        <v>19</v>
      </c>
      <c r="B22" s="16" t="str">
        <f>IF(O$3&gt;7,IF('2. Runde'!N22="","",Oversikt!B22),IF(O$3&gt;5,IF('1. Runde'!N22="","",Oversikt!B22),Oversikt!B22))</f>
        <v/>
      </c>
      <c r="C22" s="16" t="str">
        <f>IF(Oversikt!E22="","",Oversikt!E22)</f>
        <v/>
      </c>
      <c r="D22" s="17" t="str">
        <f>IF('2. Runde'!N22="","",IF(Oversikt!B22="","",VLOOKUP(Oversikt!#REF!,Mønster!$A$4:$B$21,2)))</f>
        <v/>
      </c>
      <c r="E22" s="32"/>
      <c r="F22" s="33"/>
      <c r="G22" s="33"/>
      <c r="H22" s="33"/>
      <c r="I22" s="137"/>
      <c r="J22" s="33"/>
      <c r="K22" s="34"/>
      <c r="L22" s="128">
        <f>IF(Dommere!$C$12&gt;4,ROUND(SUM(E22:I22)-P22-Q22,1)/(Dommere!$C$12-2),SUM(E22:I22)/Dommere!$C$12)</f>
        <v>0</v>
      </c>
      <c r="M22" s="56">
        <f t="shared" si="0"/>
        <v>0</v>
      </c>
      <c r="N22" s="33"/>
      <c r="O22" s="19"/>
      <c r="P22" s="19">
        <f t="shared" si="4"/>
        <v>0</v>
      </c>
      <c r="Q22" s="19">
        <f t="shared" si="5"/>
        <v>0</v>
      </c>
      <c r="R22" s="19">
        <f t="shared" si="6"/>
        <v>0</v>
      </c>
    </row>
    <row r="23" spans="1:18" x14ac:dyDescent="0.2">
      <c r="A23" s="20">
        <f>+Oversikt!A23</f>
        <v>20</v>
      </c>
      <c r="B23" s="16" t="str">
        <f>IF(O$3&gt;7,IF('2. Runde'!N23="","",Oversikt!B23),IF(O$3&gt;5,IF('1. Runde'!N23="","",Oversikt!B23),Oversikt!B23))</f>
        <v/>
      </c>
      <c r="C23" s="16" t="str">
        <f>IF(Oversikt!E23="","",Oversikt!E23)</f>
        <v/>
      </c>
      <c r="D23" s="17" t="str">
        <f>IF('2. Runde'!N23="","",IF(Oversikt!B23="","",VLOOKUP(Oversikt!#REF!,Mønster!$A$4:$B$21,2)))</f>
        <v/>
      </c>
      <c r="E23" s="32"/>
      <c r="F23" s="33"/>
      <c r="G23" s="33"/>
      <c r="H23" s="33"/>
      <c r="I23" s="137"/>
      <c r="J23" s="33"/>
      <c r="K23" s="34"/>
      <c r="L23" s="128">
        <f>IF(Dommere!$C$12&gt;4,ROUND(SUM(E23:I23)-P23-Q23,1)/(Dommere!$C$12-2),SUM(E23:I23)/Dommere!$C$12)</f>
        <v>0</v>
      </c>
      <c r="M23" s="56">
        <f t="shared" si="0"/>
        <v>0</v>
      </c>
      <c r="N23" s="33"/>
      <c r="O23" s="19"/>
      <c r="P23" s="19">
        <f t="shared" si="4"/>
        <v>0</v>
      </c>
      <c r="Q23" s="19">
        <f t="shared" si="5"/>
        <v>0</v>
      </c>
      <c r="R23" s="19">
        <f t="shared" si="6"/>
        <v>0</v>
      </c>
    </row>
    <row r="24" spans="1:18" x14ac:dyDescent="0.2">
      <c r="A24" s="20">
        <f>+Oversikt!A24</f>
        <v>21</v>
      </c>
      <c r="B24" s="16" t="str">
        <f>IF(O$3&gt;7,IF('2. Runde'!N24="","",Oversikt!B24),IF(O$3&gt;5,IF('1. Runde'!N24="","",Oversikt!B24),Oversikt!B24))</f>
        <v/>
      </c>
      <c r="C24" s="16" t="str">
        <f>IF(Oversikt!E24="","",Oversikt!E24)</f>
        <v/>
      </c>
      <c r="D24" s="17" t="str">
        <f>IF('2. Runde'!N24="","",IF(Oversikt!B24="","",VLOOKUP(Oversikt!#REF!,Mønster!$A$4:$B$21,2)))</f>
        <v/>
      </c>
      <c r="E24" s="32"/>
      <c r="F24" s="33"/>
      <c r="G24" s="33"/>
      <c r="H24" s="33"/>
      <c r="I24" s="137"/>
      <c r="J24" s="33"/>
      <c r="K24" s="34"/>
      <c r="L24" s="128">
        <f>IF(Dommere!$C$12&gt;4,ROUND(SUM(E24:I24)-P24-Q24,1)/(Dommere!$C$12-2),SUM(E24:I24)/Dommere!$C$12)</f>
        <v>0</v>
      </c>
      <c r="M24" s="56">
        <f t="shared" si="0"/>
        <v>0</v>
      </c>
      <c r="N24" s="33"/>
      <c r="O24" s="19"/>
      <c r="P24" s="19">
        <f t="shared" si="4"/>
        <v>0</v>
      </c>
      <c r="Q24" s="19">
        <f t="shared" si="5"/>
        <v>0</v>
      </c>
      <c r="R24" s="19">
        <f t="shared" si="6"/>
        <v>0</v>
      </c>
    </row>
    <row r="25" spans="1:18" x14ac:dyDescent="0.2">
      <c r="A25" s="20">
        <f>+Oversikt!A25</f>
        <v>22</v>
      </c>
      <c r="B25" s="16" t="str">
        <f>IF(O$3&gt;7,IF('2. Runde'!N25="","",Oversikt!B25),IF(O$3&gt;5,IF('1. Runde'!N25="","",Oversikt!B25),Oversikt!B25))</f>
        <v/>
      </c>
      <c r="C25" s="16" t="str">
        <f>IF(Oversikt!E25="","",Oversikt!E25)</f>
        <v/>
      </c>
      <c r="D25" s="17" t="str">
        <f>IF('2. Runde'!N25="","",IF(Oversikt!B25="","",VLOOKUP(Oversikt!#REF!,Mønster!$A$4:$B$21,2)))</f>
        <v/>
      </c>
      <c r="E25" s="32"/>
      <c r="F25" s="33"/>
      <c r="G25" s="33"/>
      <c r="H25" s="33"/>
      <c r="I25" s="137"/>
      <c r="J25" s="33"/>
      <c r="K25" s="34"/>
      <c r="L25" s="128">
        <f>IF(Dommere!$C$12&gt;4,ROUND(SUM(E25:I25)-P25-Q25,1)/(Dommere!$C$12-2),SUM(E25:I25)/Dommere!$C$12)</f>
        <v>0</v>
      </c>
      <c r="M25" s="56">
        <f t="shared" si="0"/>
        <v>0</v>
      </c>
      <c r="N25" s="33"/>
      <c r="O25" s="19"/>
      <c r="P25" s="19">
        <f t="shared" si="4"/>
        <v>0</v>
      </c>
      <c r="Q25" s="19">
        <f t="shared" si="5"/>
        <v>0</v>
      </c>
      <c r="R25" s="19">
        <f t="shared" si="6"/>
        <v>0</v>
      </c>
    </row>
    <row r="26" spans="1:18" x14ac:dyDescent="0.2">
      <c r="A26" s="20">
        <f>+Oversikt!A26</f>
        <v>23</v>
      </c>
      <c r="B26" s="16" t="str">
        <f>IF(O$3&gt;7,IF('2. Runde'!N26="","",Oversikt!B26),IF(O$3&gt;5,IF('1. Runde'!N26="","",Oversikt!B26),Oversikt!B26))</f>
        <v/>
      </c>
      <c r="C26" s="16" t="str">
        <f>IF(Oversikt!E26="","",Oversikt!E26)</f>
        <v/>
      </c>
      <c r="D26" s="17" t="str">
        <f>IF('2. Runde'!N26="","",IF(Oversikt!B26="","",VLOOKUP(Oversikt!#REF!,Mønster!$A$4:$B$21,2)))</f>
        <v/>
      </c>
      <c r="E26" s="32"/>
      <c r="F26" s="33"/>
      <c r="G26" s="33"/>
      <c r="H26" s="33"/>
      <c r="I26" s="137"/>
      <c r="J26" s="33"/>
      <c r="K26" s="34"/>
      <c r="L26" s="128">
        <f>IF(Dommere!$C$12&gt;4,ROUND(SUM(E26:I26)-P26-Q26,1)/(Dommere!$C$12-2),SUM(E26:I26)/Dommere!$C$12)</f>
        <v>0</v>
      </c>
      <c r="M26" s="56">
        <f t="shared" si="0"/>
        <v>0</v>
      </c>
      <c r="N26" s="33"/>
      <c r="O26" s="19"/>
      <c r="P26" s="19">
        <f t="shared" si="4"/>
        <v>0</v>
      </c>
      <c r="Q26" s="19">
        <f t="shared" si="5"/>
        <v>0</v>
      </c>
      <c r="R26" s="19">
        <f t="shared" si="6"/>
        <v>0</v>
      </c>
    </row>
    <row r="27" spans="1:18" x14ac:dyDescent="0.2">
      <c r="A27" s="20">
        <f>+Oversikt!A27</f>
        <v>24</v>
      </c>
      <c r="B27" s="16" t="str">
        <f>IF(O$3&gt;7,IF('2. Runde'!N27="","",Oversikt!B27),IF(O$3&gt;5,IF('1. Runde'!N27="","",Oversikt!B27),Oversikt!B27))</f>
        <v/>
      </c>
      <c r="C27" s="16" t="str">
        <f>IF(Oversikt!E27="","",Oversikt!E27)</f>
        <v/>
      </c>
      <c r="D27" s="17" t="str">
        <f>IF('2. Runde'!N27="","",IF(Oversikt!B27="","",VLOOKUP(Oversikt!#REF!,Mønster!$A$4:$B$21,2)))</f>
        <v/>
      </c>
      <c r="E27" s="32"/>
      <c r="F27" s="33"/>
      <c r="G27" s="33"/>
      <c r="H27" s="33"/>
      <c r="I27" s="137"/>
      <c r="J27" s="33"/>
      <c r="K27" s="34"/>
      <c r="L27" s="128">
        <f>IF(Dommere!$C$12&gt;4,ROUND(SUM(E27:I27)-P27-Q27,1)/(Dommere!$C$12-2),SUM(E27:I27)/Dommere!$C$12)</f>
        <v>0</v>
      </c>
      <c r="M27" s="56">
        <f t="shared" si="0"/>
        <v>0</v>
      </c>
      <c r="N27" s="33"/>
      <c r="O27" s="19"/>
      <c r="P27" s="19">
        <f t="shared" si="4"/>
        <v>0</v>
      </c>
      <c r="Q27" s="19">
        <f t="shared" si="5"/>
        <v>0</v>
      </c>
      <c r="R27" s="19">
        <f t="shared" si="6"/>
        <v>0</v>
      </c>
    </row>
    <row r="28" spans="1:18" x14ac:dyDescent="0.2">
      <c r="A28" s="20">
        <f>+Oversikt!A28</f>
        <v>25</v>
      </c>
      <c r="B28" s="16" t="str">
        <f>IF(O$3&gt;7,IF('2. Runde'!N28="","",Oversikt!B28),IF(O$3&gt;5,IF('1. Runde'!N28="","",Oversikt!B28),Oversikt!B28))</f>
        <v/>
      </c>
      <c r="C28" s="16" t="str">
        <f>IF(Oversikt!E28="","",Oversikt!E28)</f>
        <v/>
      </c>
      <c r="D28" s="17" t="str">
        <f>IF('2. Runde'!N28="","",IF(Oversikt!B28="","",VLOOKUP(Oversikt!#REF!,Mønster!$A$4:$B$21,2)))</f>
        <v/>
      </c>
      <c r="E28" s="32"/>
      <c r="F28" s="33"/>
      <c r="G28" s="33"/>
      <c r="H28" s="33"/>
      <c r="I28" s="137"/>
      <c r="J28" s="33"/>
      <c r="K28" s="34"/>
      <c r="L28" s="128">
        <f>IF(Dommere!$C$12&gt;4,ROUND(SUM(E28:I28)-P28-Q28,1)/(Dommere!$C$12-2),SUM(E28:I28)/Dommere!$C$12)</f>
        <v>0</v>
      </c>
      <c r="M28" s="56">
        <f t="shared" si="0"/>
        <v>0</v>
      </c>
      <c r="N28" s="33"/>
      <c r="O28" s="19"/>
      <c r="P28" s="19">
        <f t="shared" si="4"/>
        <v>0</v>
      </c>
      <c r="Q28" s="19">
        <f t="shared" si="5"/>
        <v>0</v>
      </c>
      <c r="R28" s="19">
        <f t="shared" si="6"/>
        <v>0</v>
      </c>
    </row>
    <row r="29" spans="1:18" ht="21" customHeight="1" x14ac:dyDescent="0.2">
      <c r="A29" s="21" t="str">
        <f>+Oversikt!A29</f>
        <v>Barn, Jenter cup</v>
      </c>
      <c r="B29" s="40"/>
      <c r="C29" s="16"/>
      <c r="D29" s="41"/>
      <c r="E29" s="42"/>
      <c r="F29" s="43"/>
      <c r="G29" s="43"/>
      <c r="H29" s="43"/>
      <c r="I29" s="138"/>
      <c r="J29" s="43"/>
      <c r="K29" s="44"/>
      <c r="L29" s="128">
        <f>IF(Dommere!$C$12&gt;4,ROUND(SUM(E29:I29)-P29-Q29,1)/(Dommere!$C$12-2),SUM(E29:I29)/Dommere!$C$12)</f>
        <v>0</v>
      </c>
      <c r="M29" s="55"/>
      <c r="N29" s="43"/>
      <c r="O29" s="136">
        <f>25-COUNTBLANK(Oversikt!B30:'Oversikt'!B54)</f>
        <v>0</v>
      </c>
      <c r="P29" s="37"/>
      <c r="Q29" s="37"/>
      <c r="R29" s="37"/>
    </row>
    <row r="30" spans="1:18" x14ac:dyDescent="0.2">
      <c r="A30" s="20">
        <f>+Oversikt!A30</f>
        <v>1</v>
      </c>
      <c r="B30" s="16" t="str">
        <f>IF(O$29&gt;7,IF('2. Runde'!N30="","",Oversikt!B30),IF(O$29&gt;5,IF('1. Runde'!N30="","",Oversikt!B30),Oversikt!B30))</f>
        <v/>
      </c>
      <c r="C30" s="16" t="str">
        <f>IF(Oversikt!E30="","",Oversikt!E30)</f>
        <v/>
      </c>
      <c r="D30" s="17" t="str">
        <f>IF('2. Runde'!N30="","",IF(Oversikt!B30="","",VLOOKUP(Oversikt!#REF!,Mønster!$A$4:$B$21,2)))</f>
        <v/>
      </c>
      <c r="E30" s="32"/>
      <c r="F30" s="33"/>
      <c r="G30" s="33"/>
      <c r="H30" s="33"/>
      <c r="I30" s="137"/>
      <c r="J30" s="33"/>
      <c r="K30" s="34"/>
      <c r="L30" s="128">
        <f>IF(Dommere!$C$12&gt;4,ROUND(SUM(E30:I30)-P30-Q30,1)/(Dommere!$C$12-2),SUM(E30:I30)/Dommere!$C$12)</f>
        <v>0</v>
      </c>
      <c r="M30" s="56">
        <f t="shared" ref="M30:M54" si="7">IF(L30=0,,RANK(L30,L$30:L$54,0))</f>
        <v>0</v>
      </c>
      <c r="N30" s="33"/>
      <c r="O30" s="19"/>
      <c r="P30" s="19">
        <f t="shared" si="4"/>
        <v>0</v>
      </c>
      <c r="Q30" s="19">
        <f t="shared" si="5"/>
        <v>0</v>
      </c>
      <c r="R30" s="19">
        <f t="shared" si="6"/>
        <v>0</v>
      </c>
    </row>
    <row r="31" spans="1:18" x14ac:dyDescent="0.2">
      <c r="A31" s="20">
        <f>+Oversikt!A31</f>
        <v>2</v>
      </c>
      <c r="B31" s="16" t="str">
        <f>IF(O$29&gt;7,IF('2. Runde'!N31="","",Oversikt!B31),IF(O$29&gt;5,IF('1. Runde'!N31="","",Oversikt!B31),Oversikt!B31))</f>
        <v/>
      </c>
      <c r="C31" s="16" t="str">
        <f>IF(Oversikt!E31="","",Oversikt!E31)</f>
        <v/>
      </c>
      <c r="D31" s="17" t="str">
        <f>IF('2. Runde'!N31="","",IF(Oversikt!B31="","",VLOOKUP(Oversikt!#REF!,Mønster!$A$4:$B$21,2)))</f>
        <v/>
      </c>
      <c r="E31" s="32"/>
      <c r="F31" s="33"/>
      <c r="G31" s="33"/>
      <c r="H31" s="33" t="s">
        <v>79</v>
      </c>
      <c r="I31" s="137"/>
      <c r="J31" s="33"/>
      <c r="K31" s="34"/>
      <c r="L31" s="128">
        <f>IF(Dommere!$C$12&gt;4,ROUND(SUM(E31:I31)-P31-Q31,1)/(Dommere!$C$12-2),SUM(E31:I31)/Dommere!$C$12)</f>
        <v>0</v>
      </c>
      <c r="M31" s="56">
        <f t="shared" si="7"/>
        <v>0</v>
      </c>
      <c r="N31" s="33"/>
      <c r="O31" s="19"/>
      <c r="P31" s="19">
        <f t="shared" si="4"/>
        <v>0</v>
      </c>
      <c r="Q31" s="19">
        <f t="shared" si="5"/>
        <v>0</v>
      </c>
      <c r="R31" s="19">
        <f t="shared" si="6"/>
        <v>0</v>
      </c>
    </row>
    <row r="32" spans="1:18" x14ac:dyDescent="0.2">
      <c r="A32" s="20">
        <f>+Oversikt!A32</f>
        <v>3</v>
      </c>
      <c r="B32" s="16" t="str">
        <f>IF(O$29&gt;7,IF('2. Runde'!N32="","",Oversikt!B32),IF(O$29&gt;5,IF('1. Runde'!N32="","",Oversikt!B32),Oversikt!B32))</f>
        <v/>
      </c>
      <c r="C32" s="16" t="str">
        <f>IF(Oversikt!E32="","",Oversikt!E32)</f>
        <v/>
      </c>
      <c r="D32" s="17" t="str">
        <f>IF('2. Runde'!N32="","",IF(Oversikt!B32="","",VLOOKUP(Oversikt!#REF!,Mønster!$A$4:$B$21,2)))</f>
        <v/>
      </c>
      <c r="E32" s="32"/>
      <c r="F32" s="33"/>
      <c r="G32" s="33"/>
      <c r="H32" s="33" t="s">
        <v>80</v>
      </c>
      <c r="I32" s="137"/>
      <c r="J32" s="33"/>
      <c r="K32" s="34"/>
      <c r="L32" s="128">
        <f>IF(Dommere!$C$12&gt;4,ROUND(SUM(E32:I32)-P32-Q32,1)/(Dommere!$C$12-2),SUM(E32:I32)/Dommere!$C$12)</f>
        <v>0</v>
      </c>
      <c r="M32" s="56">
        <f t="shared" si="7"/>
        <v>0</v>
      </c>
      <c r="N32" s="33"/>
      <c r="O32" s="19"/>
      <c r="P32" s="19">
        <f t="shared" si="4"/>
        <v>0</v>
      </c>
      <c r="Q32" s="19">
        <f t="shared" si="5"/>
        <v>0</v>
      </c>
      <c r="R32" s="19">
        <f t="shared" si="6"/>
        <v>0</v>
      </c>
    </row>
    <row r="33" spans="1:18" x14ac:dyDescent="0.2">
      <c r="A33" s="20">
        <f>+Oversikt!A33</f>
        <v>4</v>
      </c>
      <c r="B33" s="16" t="str">
        <f>IF(O$29&gt;7,IF('2. Runde'!N33="","",Oversikt!B33),IF(O$29&gt;5,IF('1. Runde'!N33="","",Oversikt!B33),Oversikt!B33))</f>
        <v/>
      </c>
      <c r="C33" s="16" t="str">
        <f>IF(Oversikt!E33="","",Oversikt!E33)</f>
        <v/>
      </c>
      <c r="D33" s="17" t="str">
        <f>IF('2. Runde'!N33="","",IF(Oversikt!B33="","",VLOOKUP(Oversikt!#REF!,Mønster!$A$4:$B$21,2)))</f>
        <v/>
      </c>
      <c r="E33" s="32"/>
      <c r="F33" s="33"/>
      <c r="G33" s="51"/>
      <c r="H33" s="33"/>
      <c r="I33" s="137"/>
      <c r="J33" s="33"/>
      <c r="K33" s="34"/>
      <c r="L33" s="128">
        <f>IF(Dommere!$C$12&gt;4,ROUND(SUM(E33:I33)-P33-Q33,1)/(Dommere!$C$12-2),SUM(E33:I33)/Dommere!$C$12)</f>
        <v>0</v>
      </c>
      <c r="M33" s="56">
        <f t="shared" si="7"/>
        <v>0</v>
      </c>
      <c r="N33" s="33"/>
      <c r="O33" s="19"/>
      <c r="P33" s="19">
        <f t="shared" si="4"/>
        <v>0</v>
      </c>
      <c r="Q33" s="19">
        <f t="shared" si="5"/>
        <v>0</v>
      </c>
      <c r="R33" s="19">
        <f t="shared" si="6"/>
        <v>0</v>
      </c>
    </row>
    <row r="34" spans="1:18" x14ac:dyDescent="0.2">
      <c r="A34" s="20">
        <f>+Oversikt!A34</f>
        <v>5</v>
      </c>
      <c r="B34" s="16" t="str">
        <f>IF(O$29&gt;7,IF('2. Runde'!N34="","",Oversikt!B34),IF(O$29&gt;5,IF('1. Runde'!N34="","",Oversikt!B34),Oversikt!B34))</f>
        <v/>
      </c>
      <c r="C34" s="16" t="str">
        <f>IF(Oversikt!E34="","",Oversikt!E34)</f>
        <v/>
      </c>
      <c r="D34" s="17" t="str">
        <f>IF('2. Runde'!N34="","",IF(Oversikt!B34="","",VLOOKUP(Oversikt!#REF!,Mønster!$A$4:$B$21,2)))</f>
        <v/>
      </c>
      <c r="E34" s="32"/>
      <c r="F34" s="33"/>
      <c r="G34" s="33"/>
      <c r="H34" s="33"/>
      <c r="I34" s="137"/>
      <c r="J34" s="33"/>
      <c r="K34" s="34"/>
      <c r="L34" s="128">
        <f>IF(Dommere!$C$12&gt;4,ROUND(SUM(E34:I34)-P34-Q34,1)/(Dommere!$C$12-2),SUM(E34:I34)/Dommere!$C$12)</f>
        <v>0</v>
      </c>
      <c r="M34" s="56">
        <f t="shared" si="7"/>
        <v>0</v>
      </c>
      <c r="N34" s="33"/>
      <c r="O34" s="19"/>
      <c r="P34" s="19">
        <f t="shared" si="4"/>
        <v>0</v>
      </c>
      <c r="Q34" s="19">
        <f t="shared" si="5"/>
        <v>0</v>
      </c>
      <c r="R34" s="19">
        <f t="shared" si="6"/>
        <v>0</v>
      </c>
    </row>
    <row r="35" spans="1:18" x14ac:dyDescent="0.2">
      <c r="A35" s="20">
        <f>+Oversikt!A35</f>
        <v>6</v>
      </c>
      <c r="B35" s="16" t="str">
        <f>IF(O$29&gt;7,IF('2. Runde'!N35="","",Oversikt!B35),IF(O$29&gt;5,IF('1. Runde'!N35="","",Oversikt!B35),Oversikt!B35))</f>
        <v/>
      </c>
      <c r="C35" s="16" t="str">
        <f>IF(Oversikt!E35="","",Oversikt!E35)</f>
        <v/>
      </c>
      <c r="D35" s="17" t="str">
        <f>IF('2. Runde'!N35="","",IF(Oversikt!B35="","",VLOOKUP(Oversikt!#REF!,Mønster!$A$4:$B$21,2)))</f>
        <v/>
      </c>
      <c r="E35" s="32"/>
      <c r="F35" s="33"/>
      <c r="G35" s="33"/>
      <c r="H35" s="33"/>
      <c r="I35" s="137"/>
      <c r="J35" s="33"/>
      <c r="K35" s="34"/>
      <c r="L35" s="128">
        <f>IF(Dommere!$C$12&gt;4,ROUND(SUM(E35:I35)-P35-Q35,1)/(Dommere!$C$12-2),SUM(E35:I35)/Dommere!$C$12)</f>
        <v>0</v>
      </c>
      <c r="M35" s="56">
        <f t="shared" si="7"/>
        <v>0</v>
      </c>
      <c r="N35" s="33"/>
      <c r="O35" s="19"/>
      <c r="P35" s="19">
        <f t="shared" si="4"/>
        <v>0</v>
      </c>
      <c r="Q35" s="19">
        <f t="shared" si="5"/>
        <v>0</v>
      </c>
      <c r="R35" s="19">
        <f t="shared" si="6"/>
        <v>0</v>
      </c>
    </row>
    <row r="36" spans="1:18" x14ac:dyDescent="0.2">
      <c r="A36" s="20">
        <f>+Oversikt!A36</f>
        <v>7</v>
      </c>
      <c r="B36" s="16" t="str">
        <f>IF(O$29&gt;7,IF('2. Runde'!N36="","",Oversikt!B36),IF(O$29&gt;5,IF('1. Runde'!N36="","",Oversikt!B36),Oversikt!B36))</f>
        <v/>
      </c>
      <c r="C36" s="16" t="str">
        <f>IF(Oversikt!E36="","",Oversikt!E36)</f>
        <v/>
      </c>
      <c r="D36" s="17" t="str">
        <f>IF('2. Runde'!N36="","",IF(Oversikt!B36="","",VLOOKUP(Oversikt!#REF!,Mønster!$A$4:$B$21,2)))</f>
        <v/>
      </c>
      <c r="E36" s="32"/>
      <c r="F36" s="33"/>
      <c r="G36" s="33"/>
      <c r="H36" s="33"/>
      <c r="I36" s="137"/>
      <c r="J36" s="33"/>
      <c r="K36" s="34"/>
      <c r="L36" s="128">
        <f>IF(Dommere!$C$12&gt;4,ROUND(SUM(E36:I36)-P36-Q36,1)/(Dommere!$C$12-2),SUM(E36:I36)/Dommere!$C$12)</f>
        <v>0</v>
      </c>
      <c r="M36" s="56">
        <f t="shared" si="7"/>
        <v>0</v>
      </c>
      <c r="N36" s="33"/>
      <c r="O36" s="19"/>
      <c r="P36" s="19">
        <f t="shared" ref="P36:P51" si="8">MAX(E36:K36)</f>
        <v>0</v>
      </c>
      <c r="Q36" s="19">
        <f t="shared" ref="Q36:Q51" si="9">MIN(E36:K36)</f>
        <v>0</v>
      </c>
      <c r="R36" s="19">
        <f t="shared" ref="R36:R51" si="10">SUM(E36:K36)</f>
        <v>0</v>
      </c>
    </row>
    <row r="37" spans="1:18" x14ac:dyDescent="0.2">
      <c r="A37" s="20">
        <f>+Oversikt!A37</f>
        <v>8</v>
      </c>
      <c r="B37" s="16" t="str">
        <f>IF(O$29&gt;7,IF('2. Runde'!N37="","",Oversikt!B37),IF(O$29&gt;5,IF('1. Runde'!N37="","",Oversikt!B37),Oversikt!B37))</f>
        <v/>
      </c>
      <c r="C37" s="16" t="str">
        <f>IF(Oversikt!E37="","",Oversikt!E37)</f>
        <v/>
      </c>
      <c r="D37" s="17" t="str">
        <f>IF('2. Runde'!N37="","",IF(Oversikt!B37="","",VLOOKUP(Oversikt!#REF!,Mønster!$A$4:$B$21,2)))</f>
        <v/>
      </c>
      <c r="E37" s="32"/>
      <c r="F37" s="33"/>
      <c r="G37" s="33"/>
      <c r="H37" s="33"/>
      <c r="I37" s="137"/>
      <c r="J37" s="33"/>
      <c r="K37" s="34"/>
      <c r="L37" s="128">
        <f>IF(Dommere!$C$12&gt;4,ROUND(SUM(E37:I37)-P37-Q37,1)/(Dommere!$C$12-2),SUM(E37:I37)/Dommere!$C$12)</f>
        <v>0</v>
      </c>
      <c r="M37" s="56">
        <f t="shared" si="7"/>
        <v>0</v>
      </c>
      <c r="N37" s="33"/>
      <c r="O37" s="19"/>
      <c r="P37" s="19">
        <f t="shared" si="8"/>
        <v>0</v>
      </c>
      <c r="Q37" s="19">
        <f t="shared" si="9"/>
        <v>0</v>
      </c>
      <c r="R37" s="19">
        <f t="shared" si="10"/>
        <v>0</v>
      </c>
    </row>
    <row r="38" spans="1:18" x14ac:dyDescent="0.2">
      <c r="A38" s="20">
        <f>+Oversikt!A38</f>
        <v>9</v>
      </c>
      <c r="B38" s="16" t="str">
        <f>IF(O$29&gt;7,IF('2. Runde'!N38="","",Oversikt!B38),IF(O$29&gt;5,IF('1. Runde'!N38="","",Oversikt!B38),Oversikt!B38))</f>
        <v/>
      </c>
      <c r="C38" s="16" t="str">
        <f>IF(Oversikt!E38="","",Oversikt!E38)</f>
        <v/>
      </c>
      <c r="D38" s="17" t="str">
        <f>IF('2. Runde'!N38="","",IF(Oversikt!B38="","",VLOOKUP(Oversikt!#REF!,Mønster!$A$4:$B$21,2)))</f>
        <v/>
      </c>
      <c r="E38" s="32"/>
      <c r="F38" s="33"/>
      <c r="G38" s="33"/>
      <c r="H38" s="33"/>
      <c r="I38" s="137"/>
      <c r="J38" s="33"/>
      <c r="K38" s="34"/>
      <c r="L38" s="128">
        <f>IF(Dommere!$C$12&gt;4,ROUND(SUM(E38:I38)-P38-Q38,1)/(Dommere!$C$12-2),SUM(E38:I38)/Dommere!$C$12)</f>
        <v>0</v>
      </c>
      <c r="M38" s="56">
        <f t="shared" si="7"/>
        <v>0</v>
      </c>
      <c r="N38" s="33"/>
      <c r="O38" s="19"/>
      <c r="P38" s="19">
        <f t="shared" si="8"/>
        <v>0</v>
      </c>
      <c r="Q38" s="19">
        <f t="shared" si="9"/>
        <v>0</v>
      </c>
      <c r="R38" s="19">
        <f t="shared" si="10"/>
        <v>0</v>
      </c>
    </row>
    <row r="39" spans="1:18" x14ac:dyDescent="0.2">
      <c r="A39" s="20">
        <f>+Oversikt!A39</f>
        <v>10</v>
      </c>
      <c r="B39" s="16" t="str">
        <f>IF(O$29&gt;7,IF('2. Runde'!N39="","",Oversikt!B39),IF(O$29&gt;5,IF('1. Runde'!N39="","",Oversikt!B39),Oversikt!B39))</f>
        <v/>
      </c>
      <c r="C39" s="16" t="str">
        <f>IF(Oversikt!E39="","",Oversikt!E39)</f>
        <v/>
      </c>
      <c r="D39" s="17" t="str">
        <f>IF('2. Runde'!N39="","",IF(Oversikt!B39="","",VLOOKUP(Oversikt!#REF!,Mønster!$A$4:$B$21,2)))</f>
        <v/>
      </c>
      <c r="E39" s="32"/>
      <c r="F39" s="33"/>
      <c r="G39" s="33"/>
      <c r="H39" s="33"/>
      <c r="I39" s="137"/>
      <c r="J39" s="33"/>
      <c r="K39" s="34"/>
      <c r="L39" s="128">
        <f>IF(Dommere!$C$12&gt;4,ROUND(SUM(E39:I39)-P39-Q39,1)/(Dommere!$C$12-2),SUM(E39:I39)/Dommere!$C$12)</f>
        <v>0</v>
      </c>
      <c r="M39" s="56">
        <f t="shared" si="7"/>
        <v>0</v>
      </c>
      <c r="N39" s="33"/>
      <c r="O39" s="19"/>
      <c r="P39" s="19">
        <f t="shared" si="8"/>
        <v>0</v>
      </c>
      <c r="Q39" s="19">
        <f t="shared" si="9"/>
        <v>0</v>
      </c>
      <c r="R39" s="19">
        <f t="shared" si="10"/>
        <v>0</v>
      </c>
    </row>
    <row r="40" spans="1:18" x14ac:dyDescent="0.2">
      <c r="A40" s="20">
        <f>+Oversikt!A40</f>
        <v>11</v>
      </c>
      <c r="B40" s="16" t="str">
        <f>IF(O$29&gt;7,IF('2. Runde'!N40="","",Oversikt!B40),IF(O$29&gt;5,IF('1. Runde'!N40="","",Oversikt!B40),Oversikt!B40))</f>
        <v/>
      </c>
      <c r="C40" s="16" t="str">
        <f>IF(Oversikt!E40="","",Oversikt!E40)</f>
        <v/>
      </c>
      <c r="D40" s="17" t="str">
        <f>IF('2. Runde'!N40="","",IF(Oversikt!B40="","",VLOOKUP(Oversikt!#REF!,Mønster!$A$4:$B$21,2)))</f>
        <v/>
      </c>
      <c r="E40" s="32"/>
      <c r="F40" s="33"/>
      <c r="G40" s="33"/>
      <c r="H40" s="33"/>
      <c r="I40" s="137"/>
      <c r="J40" s="33"/>
      <c r="K40" s="34"/>
      <c r="L40" s="128">
        <f>IF(Dommere!$C$12&gt;4,ROUND(SUM(E40:I40)-P40-Q40,1)/(Dommere!$C$12-2),SUM(E40:I40)/Dommere!$C$12)</f>
        <v>0</v>
      </c>
      <c r="M40" s="56">
        <f t="shared" si="7"/>
        <v>0</v>
      </c>
      <c r="N40" s="33"/>
      <c r="O40" s="19"/>
      <c r="P40" s="19">
        <f t="shared" si="8"/>
        <v>0</v>
      </c>
      <c r="Q40" s="19">
        <f t="shared" si="9"/>
        <v>0</v>
      </c>
      <c r="R40" s="19">
        <f t="shared" si="10"/>
        <v>0</v>
      </c>
    </row>
    <row r="41" spans="1:18" x14ac:dyDescent="0.2">
      <c r="A41" s="20">
        <f>+Oversikt!A41</f>
        <v>12</v>
      </c>
      <c r="B41" s="16" t="str">
        <f>IF(O$29&gt;7,IF('2. Runde'!N41="","",Oversikt!B41),IF(O$29&gt;5,IF('1. Runde'!N41="","",Oversikt!B41),Oversikt!B41))</f>
        <v/>
      </c>
      <c r="C41" s="16" t="str">
        <f>IF(Oversikt!E41="","",Oversikt!E41)</f>
        <v/>
      </c>
      <c r="D41" s="17" t="str">
        <f>IF('2. Runde'!N41="","",IF(Oversikt!B41="","",VLOOKUP(Oversikt!#REF!,Mønster!$A$4:$B$21,2)))</f>
        <v/>
      </c>
      <c r="E41" s="32"/>
      <c r="F41" s="33"/>
      <c r="G41" s="33"/>
      <c r="H41" s="33"/>
      <c r="I41" s="137"/>
      <c r="J41" s="33"/>
      <c r="K41" s="34"/>
      <c r="L41" s="128">
        <f>IF(Dommere!$C$12&gt;4,ROUND(SUM(E41:I41)-P41-Q41,1)/(Dommere!$C$12-2),SUM(E41:I41)/Dommere!$C$12)</f>
        <v>0</v>
      </c>
      <c r="M41" s="56">
        <f t="shared" si="7"/>
        <v>0</v>
      </c>
      <c r="N41" s="33"/>
      <c r="O41" s="19"/>
      <c r="P41" s="19">
        <f t="shared" si="8"/>
        <v>0</v>
      </c>
      <c r="Q41" s="19">
        <f t="shared" si="9"/>
        <v>0</v>
      </c>
      <c r="R41" s="19">
        <f t="shared" si="10"/>
        <v>0</v>
      </c>
    </row>
    <row r="42" spans="1:18" x14ac:dyDescent="0.2">
      <c r="A42" s="20">
        <f>+Oversikt!A42</f>
        <v>13</v>
      </c>
      <c r="B42" s="16" t="str">
        <f>IF(O$29&gt;7,IF('2. Runde'!N42="","",Oversikt!B42),IF(O$29&gt;5,IF('1. Runde'!N42="","",Oversikt!B42),Oversikt!B42))</f>
        <v/>
      </c>
      <c r="C42" s="16" t="str">
        <f>IF(Oversikt!E42="","",Oversikt!E42)</f>
        <v/>
      </c>
      <c r="D42" s="17" t="str">
        <f>IF('2. Runde'!N42="","",IF(Oversikt!B42="","",VLOOKUP(Oversikt!#REF!,Mønster!$A$4:$B$21,2)))</f>
        <v/>
      </c>
      <c r="E42" s="32"/>
      <c r="F42" s="33"/>
      <c r="G42" s="33"/>
      <c r="H42" s="33"/>
      <c r="I42" s="137"/>
      <c r="J42" s="33"/>
      <c r="K42" s="34"/>
      <c r="L42" s="128">
        <f>IF(Dommere!$C$12&gt;4,ROUND(SUM(E42:I42)-P42-Q42,1)/(Dommere!$C$12-2),SUM(E42:I42)/Dommere!$C$12)</f>
        <v>0</v>
      </c>
      <c r="M42" s="56">
        <f t="shared" si="7"/>
        <v>0</v>
      </c>
      <c r="N42" s="33"/>
      <c r="O42" s="19"/>
      <c r="P42" s="19">
        <f t="shared" si="8"/>
        <v>0</v>
      </c>
      <c r="Q42" s="19">
        <f t="shared" si="9"/>
        <v>0</v>
      </c>
      <c r="R42" s="19">
        <f t="shared" si="10"/>
        <v>0</v>
      </c>
    </row>
    <row r="43" spans="1:18" x14ac:dyDescent="0.2">
      <c r="A43" s="20">
        <f>+Oversikt!A43</f>
        <v>14</v>
      </c>
      <c r="B43" s="16" t="str">
        <f>IF(O$29&gt;7,IF('2. Runde'!N43="","",Oversikt!B43),IF(O$29&gt;5,IF('1. Runde'!N43="","",Oversikt!B43),Oversikt!B43))</f>
        <v/>
      </c>
      <c r="C43" s="16" t="str">
        <f>IF(Oversikt!E43="","",Oversikt!E43)</f>
        <v/>
      </c>
      <c r="D43" s="17" t="str">
        <f>IF('2. Runde'!N43="","",IF(Oversikt!B43="","",VLOOKUP(Oversikt!#REF!,Mønster!$A$4:$B$21,2)))</f>
        <v/>
      </c>
      <c r="E43" s="32"/>
      <c r="F43" s="33"/>
      <c r="G43" s="33"/>
      <c r="H43" s="33"/>
      <c r="I43" s="137"/>
      <c r="J43" s="33"/>
      <c r="K43" s="34"/>
      <c r="L43" s="128">
        <f>IF(Dommere!$C$12&gt;4,ROUND(SUM(E43:I43)-P43-Q43,1)/(Dommere!$C$12-2),SUM(E43:I43)/Dommere!$C$12)</f>
        <v>0</v>
      </c>
      <c r="M43" s="56">
        <f t="shared" si="7"/>
        <v>0</v>
      </c>
      <c r="N43" s="33"/>
      <c r="O43" s="19"/>
      <c r="P43" s="19">
        <f t="shared" si="8"/>
        <v>0</v>
      </c>
      <c r="Q43" s="19">
        <f t="shared" si="9"/>
        <v>0</v>
      </c>
      <c r="R43" s="19">
        <f t="shared" si="10"/>
        <v>0</v>
      </c>
    </row>
    <row r="44" spans="1:18" x14ac:dyDescent="0.2">
      <c r="A44" s="20">
        <f>+Oversikt!A44</f>
        <v>15</v>
      </c>
      <c r="B44" s="16" t="str">
        <f>IF(O$29&gt;7,IF('2. Runde'!N44="","",Oversikt!B44),IF(O$29&gt;5,IF('1. Runde'!N44="","",Oversikt!B44),Oversikt!B44))</f>
        <v/>
      </c>
      <c r="C44" s="16" t="str">
        <f>IF(Oversikt!E44="","",Oversikt!E44)</f>
        <v/>
      </c>
      <c r="D44" s="17" t="str">
        <f>IF('2. Runde'!N44="","",IF(Oversikt!B44="","",VLOOKUP(Oversikt!#REF!,Mønster!$A$4:$B$21,2)))</f>
        <v/>
      </c>
      <c r="E44" s="32"/>
      <c r="F44" s="33"/>
      <c r="G44" s="33"/>
      <c r="H44" s="33"/>
      <c r="I44" s="137"/>
      <c r="J44" s="33"/>
      <c r="K44" s="34"/>
      <c r="L44" s="128">
        <f>IF(Dommere!$C$12&gt;4,ROUND(SUM(E44:I44)-P44-Q44,1)/(Dommere!$C$12-2),SUM(E44:I44)/Dommere!$C$12)</f>
        <v>0</v>
      </c>
      <c r="M44" s="56">
        <f t="shared" si="7"/>
        <v>0</v>
      </c>
      <c r="N44" s="33"/>
      <c r="O44" s="19"/>
      <c r="P44" s="19">
        <f t="shared" si="8"/>
        <v>0</v>
      </c>
      <c r="Q44" s="19">
        <f t="shared" si="9"/>
        <v>0</v>
      </c>
      <c r="R44" s="19">
        <f t="shared" si="10"/>
        <v>0</v>
      </c>
    </row>
    <row r="45" spans="1:18" x14ac:dyDescent="0.2">
      <c r="A45" s="20">
        <f>+Oversikt!A45</f>
        <v>16</v>
      </c>
      <c r="B45" s="16" t="str">
        <f>IF(O$29&gt;7,IF('2. Runde'!N45="","",Oversikt!B45),IF(O$29&gt;5,IF('1. Runde'!N45="","",Oversikt!B45),Oversikt!B45))</f>
        <v/>
      </c>
      <c r="C45" s="16" t="str">
        <f>IF(Oversikt!E45="","",Oversikt!E45)</f>
        <v/>
      </c>
      <c r="D45" s="17" t="str">
        <f>IF('2. Runde'!N45="","",IF(Oversikt!B45="","",VLOOKUP(Oversikt!#REF!,Mønster!$A$4:$B$21,2)))</f>
        <v/>
      </c>
      <c r="E45" s="32"/>
      <c r="F45" s="33"/>
      <c r="G45" s="33"/>
      <c r="H45" s="33"/>
      <c r="I45" s="137"/>
      <c r="J45" s="33"/>
      <c r="K45" s="34"/>
      <c r="L45" s="128">
        <f>IF(Dommere!$C$12&gt;4,ROUND(SUM(E45:I45)-P45-Q45,1)/(Dommere!$C$12-2),SUM(E45:I45)/Dommere!$C$12)</f>
        <v>0</v>
      </c>
      <c r="M45" s="56">
        <f t="shared" si="7"/>
        <v>0</v>
      </c>
      <c r="N45" s="33"/>
      <c r="O45" s="19"/>
      <c r="P45" s="19">
        <f t="shared" si="8"/>
        <v>0</v>
      </c>
      <c r="Q45" s="19">
        <f t="shared" si="9"/>
        <v>0</v>
      </c>
      <c r="R45" s="19">
        <f t="shared" si="10"/>
        <v>0</v>
      </c>
    </row>
    <row r="46" spans="1:18" x14ac:dyDescent="0.2">
      <c r="A46" s="20">
        <f>+Oversikt!A46</f>
        <v>17</v>
      </c>
      <c r="B46" s="16" t="str">
        <f>IF(O$29&gt;7,IF('2. Runde'!N46="","",Oversikt!B46),IF(O$29&gt;5,IF('1. Runde'!N46="","",Oversikt!B46),Oversikt!B46))</f>
        <v/>
      </c>
      <c r="C46" s="16" t="str">
        <f>IF(Oversikt!E46="","",Oversikt!E46)</f>
        <v/>
      </c>
      <c r="D46" s="17" t="str">
        <f>IF('2. Runde'!N46="","",IF(Oversikt!B46="","",VLOOKUP(Oversikt!#REF!,Mønster!$A$4:$B$21,2)))</f>
        <v/>
      </c>
      <c r="E46" s="32"/>
      <c r="F46" s="33"/>
      <c r="G46" s="33"/>
      <c r="H46" s="33"/>
      <c r="I46" s="137"/>
      <c r="J46" s="33"/>
      <c r="K46" s="34"/>
      <c r="L46" s="128">
        <f>IF(Dommere!$C$12&gt;4,ROUND(SUM(E46:I46)-P46-Q46,1)/(Dommere!$C$12-2),SUM(E46:I46)/Dommere!$C$12)</f>
        <v>0</v>
      </c>
      <c r="M46" s="56">
        <f t="shared" si="7"/>
        <v>0</v>
      </c>
      <c r="N46" s="33"/>
      <c r="O46" s="19"/>
      <c r="P46" s="19">
        <f t="shared" si="8"/>
        <v>0</v>
      </c>
      <c r="Q46" s="19">
        <f t="shared" si="9"/>
        <v>0</v>
      </c>
      <c r="R46" s="19">
        <f t="shared" si="10"/>
        <v>0</v>
      </c>
    </row>
    <row r="47" spans="1:18" x14ac:dyDescent="0.2">
      <c r="A47" s="20">
        <f>+Oversikt!A47</f>
        <v>18</v>
      </c>
      <c r="B47" s="16" t="str">
        <f>IF(O$29&gt;7,IF('2. Runde'!N47="","",Oversikt!B47),IF(O$29&gt;5,IF('1. Runde'!N47="","",Oversikt!B47),Oversikt!B47))</f>
        <v/>
      </c>
      <c r="C47" s="16" t="str">
        <f>IF(Oversikt!E47="","",Oversikt!E47)</f>
        <v/>
      </c>
      <c r="D47" s="17" t="str">
        <f>IF('2. Runde'!N47="","",IF(Oversikt!B47="","",VLOOKUP(Oversikt!#REF!,Mønster!$A$4:$B$21,2)))</f>
        <v/>
      </c>
      <c r="E47" s="32"/>
      <c r="F47" s="33"/>
      <c r="G47" s="33"/>
      <c r="H47" s="33"/>
      <c r="I47" s="137"/>
      <c r="J47" s="33"/>
      <c r="K47" s="34"/>
      <c r="L47" s="128">
        <f>IF(Dommere!$C$12&gt;4,ROUND(SUM(E47:I47)-P47-Q47,1)/(Dommere!$C$12-2),SUM(E47:I47)/Dommere!$C$12)</f>
        <v>0</v>
      </c>
      <c r="M47" s="56">
        <f t="shared" si="7"/>
        <v>0</v>
      </c>
      <c r="N47" s="33"/>
      <c r="O47" s="19"/>
      <c r="P47" s="19">
        <f t="shared" si="8"/>
        <v>0</v>
      </c>
      <c r="Q47" s="19">
        <f t="shared" si="9"/>
        <v>0</v>
      </c>
      <c r="R47" s="19">
        <f t="shared" si="10"/>
        <v>0</v>
      </c>
    </row>
    <row r="48" spans="1:18" x14ac:dyDescent="0.2">
      <c r="A48" s="20">
        <f>+Oversikt!A48</f>
        <v>19</v>
      </c>
      <c r="B48" s="16" t="str">
        <f>IF(O$29&gt;7,IF('2. Runde'!N48="","",Oversikt!B48),IF(O$29&gt;5,IF('1. Runde'!N48="","",Oversikt!B48),Oversikt!B48))</f>
        <v/>
      </c>
      <c r="C48" s="16" t="str">
        <f>IF(Oversikt!E48="","",Oversikt!E48)</f>
        <v/>
      </c>
      <c r="D48" s="17" t="str">
        <f>IF('2. Runde'!N48="","",IF(Oversikt!B48="","",VLOOKUP(Oversikt!#REF!,Mønster!$A$4:$B$21,2)))</f>
        <v/>
      </c>
      <c r="E48" s="32"/>
      <c r="F48" s="33"/>
      <c r="G48" s="33"/>
      <c r="H48" s="33"/>
      <c r="I48" s="137"/>
      <c r="J48" s="33"/>
      <c r="K48" s="34"/>
      <c r="L48" s="128">
        <f>IF(Dommere!$C$12&gt;4,ROUND(SUM(E48:I48)-P48-Q48,1)/(Dommere!$C$12-2),SUM(E48:I48)/Dommere!$C$12)</f>
        <v>0</v>
      </c>
      <c r="M48" s="56">
        <f t="shared" si="7"/>
        <v>0</v>
      </c>
      <c r="N48" s="33"/>
      <c r="O48" s="19"/>
      <c r="P48" s="19">
        <f t="shared" si="8"/>
        <v>0</v>
      </c>
      <c r="Q48" s="19">
        <f t="shared" si="9"/>
        <v>0</v>
      </c>
      <c r="R48" s="19">
        <f t="shared" si="10"/>
        <v>0</v>
      </c>
    </row>
    <row r="49" spans="1:18" x14ac:dyDescent="0.2">
      <c r="A49" s="20">
        <f>+Oversikt!A49</f>
        <v>20</v>
      </c>
      <c r="B49" s="16" t="str">
        <f>IF(O$29&gt;7,IF('2. Runde'!N49="","",Oversikt!B49),IF(O$29&gt;5,IF('1. Runde'!N49="","",Oversikt!B49),Oversikt!B49))</f>
        <v/>
      </c>
      <c r="C49" s="16" t="str">
        <f>IF(Oversikt!E49="","",Oversikt!E49)</f>
        <v/>
      </c>
      <c r="D49" s="17" t="str">
        <f>IF('2. Runde'!N49="","",IF(Oversikt!B49="","",VLOOKUP(Oversikt!#REF!,Mønster!$A$4:$B$21,2)))</f>
        <v/>
      </c>
      <c r="E49" s="32"/>
      <c r="F49" s="33"/>
      <c r="G49" s="33"/>
      <c r="H49" s="33"/>
      <c r="I49" s="137"/>
      <c r="J49" s="33"/>
      <c r="K49" s="34"/>
      <c r="L49" s="128">
        <f>IF(Dommere!$C$12&gt;4,ROUND(SUM(E49:I49)-P49-Q49,1)/(Dommere!$C$12-2),SUM(E49:I49)/Dommere!$C$12)</f>
        <v>0</v>
      </c>
      <c r="M49" s="56">
        <f t="shared" si="7"/>
        <v>0</v>
      </c>
      <c r="N49" s="33"/>
      <c r="O49" s="19"/>
      <c r="P49" s="19">
        <f t="shared" si="8"/>
        <v>0</v>
      </c>
      <c r="Q49" s="19">
        <f t="shared" si="9"/>
        <v>0</v>
      </c>
      <c r="R49" s="19">
        <f t="shared" si="10"/>
        <v>0</v>
      </c>
    </row>
    <row r="50" spans="1:18" x14ac:dyDescent="0.2">
      <c r="A50" s="20">
        <f>+Oversikt!A50</f>
        <v>21</v>
      </c>
      <c r="B50" s="16" t="str">
        <f>IF(O$29&gt;7,IF('2. Runde'!N50="","",Oversikt!B50),IF(O$29&gt;5,IF('1. Runde'!N50="","",Oversikt!B50),Oversikt!B50))</f>
        <v/>
      </c>
      <c r="C50" s="16" t="str">
        <f>IF(Oversikt!E50="","",Oversikt!E50)</f>
        <v/>
      </c>
      <c r="D50" s="17" t="str">
        <f>IF('2. Runde'!N50="","",IF(Oversikt!B50="","",VLOOKUP(Oversikt!#REF!,Mønster!$A$4:$B$21,2)))</f>
        <v/>
      </c>
      <c r="E50" s="32"/>
      <c r="F50" s="33"/>
      <c r="G50" s="33"/>
      <c r="H50" s="33"/>
      <c r="I50" s="137"/>
      <c r="J50" s="33"/>
      <c r="K50" s="34"/>
      <c r="L50" s="128">
        <f>IF(Dommere!$C$12&gt;4,ROUND(SUM(E50:I50)-P50-Q50,1)/(Dommere!$C$12-2),SUM(E50:I50)/Dommere!$C$12)</f>
        <v>0</v>
      </c>
      <c r="M50" s="56">
        <f t="shared" si="7"/>
        <v>0</v>
      </c>
      <c r="N50" s="33"/>
      <c r="O50" s="19"/>
      <c r="P50" s="19">
        <f t="shared" si="8"/>
        <v>0</v>
      </c>
      <c r="Q50" s="19">
        <f t="shared" si="9"/>
        <v>0</v>
      </c>
      <c r="R50" s="19">
        <f t="shared" si="10"/>
        <v>0</v>
      </c>
    </row>
    <row r="51" spans="1:18" x14ac:dyDescent="0.2">
      <c r="A51" s="20">
        <f>+Oversikt!A51</f>
        <v>22</v>
      </c>
      <c r="B51" s="16" t="str">
        <f>IF(O$29&gt;7,IF('2. Runde'!N51="","",Oversikt!B51),IF(O$29&gt;5,IF('1. Runde'!N51="","",Oversikt!B51),Oversikt!B51))</f>
        <v/>
      </c>
      <c r="C51" s="16" t="str">
        <f>IF(Oversikt!E51="","",Oversikt!E51)</f>
        <v/>
      </c>
      <c r="D51" s="17" t="str">
        <f>IF('2. Runde'!N51="","",IF(Oversikt!B51="","",VLOOKUP(Oversikt!#REF!,Mønster!$A$4:$B$21,2)))</f>
        <v/>
      </c>
      <c r="E51" s="32"/>
      <c r="F51" s="33"/>
      <c r="G51" s="33"/>
      <c r="H51" s="33"/>
      <c r="I51" s="137"/>
      <c r="J51" s="33"/>
      <c r="K51" s="34"/>
      <c r="L51" s="128">
        <f>IF(Dommere!$C$12&gt;4,ROUND(SUM(E51:I51)-P51-Q51,1)/(Dommere!$C$12-2),SUM(E51:I51)/Dommere!$C$12)</f>
        <v>0</v>
      </c>
      <c r="M51" s="56">
        <f t="shared" si="7"/>
        <v>0</v>
      </c>
      <c r="N51" s="33"/>
      <c r="O51" s="19"/>
      <c r="P51" s="19">
        <f t="shared" si="8"/>
        <v>0</v>
      </c>
      <c r="Q51" s="19">
        <f t="shared" si="9"/>
        <v>0</v>
      </c>
      <c r="R51" s="19">
        <f t="shared" si="10"/>
        <v>0</v>
      </c>
    </row>
    <row r="52" spans="1:18" x14ac:dyDescent="0.2">
      <c r="A52" s="20">
        <f>+Oversikt!A52</f>
        <v>23</v>
      </c>
      <c r="B52" s="16" t="str">
        <f>IF(O$29&gt;7,IF('2. Runde'!N52="","",Oversikt!B52),IF(O$29&gt;5,IF('1. Runde'!N52="","",Oversikt!B52),Oversikt!B52))</f>
        <v/>
      </c>
      <c r="C52" s="16" t="str">
        <f>IF(Oversikt!E52="","",Oversikt!E52)</f>
        <v/>
      </c>
      <c r="D52" s="17" t="str">
        <f>IF('2. Runde'!N52="","",IF(Oversikt!B52="","",VLOOKUP(Oversikt!#REF!,Mønster!$A$4:$B$21,2)))</f>
        <v/>
      </c>
      <c r="E52" s="32"/>
      <c r="F52" s="33"/>
      <c r="G52" s="33"/>
      <c r="H52" s="33"/>
      <c r="I52" s="137"/>
      <c r="J52" s="33"/>
      <c r="K52" s="34"/>
      <c r="L52" s="128">
        <f>IF(Dommere!$C$12&gt;4,ROUND(SUM(E52:I52)-P52-Q52,1)/(Dommere!$C$12-2),SUM(E52:I52)/Dommere!$C$12)</f>
        <v>0</v>
      </c>
      <c r="M52" s="56">
        <f t="shared" si="7"/>
        <v>0</v>
      </c>
      <c r="N52" s="33"/>
      <c r="O52" s="19"/>
      <c r="P52" s="19">
        <f t="shared" ref="P52:P67" si="11">MAX(E52:K52)</f>
        <v>0</v>
      </c>
      <c r="Q52" s="19">
        <f t="shared" ref="Q52:Q67" si="12">MIN(E52:K52)</f>
        <v>0</v>
      </c>
      <c r="R52" s="19">
        <f t="shared" ref="R52:R67" si="13">SUM(E52:K52)</f>
        <v>0</v>
      </c>
    </row>
    <row r="53" spans="1:18" x14ac:dyDescent="0.2">
      <c r="A53" s="20">
        <f>+Oversikt!A53</f>
        <v>24</v>
      </c>
      <c r="B53" s="16" t="str">
        <f>IF(O$29&gt;7,IF('2. Runde'!N53="","",Oversikt!B53),IF(O$29&gt;5,IF('1. Runde'!N53="","",Oversikt!B53),Oversikt!B53))</f>
        <v/>
      </c>
      <c r="C53" s="16" t="str">
        <f>IF(Oversikt!E53="","",Oversikt!E53)</f>
        <v/>
      </c>
      <c r="D53" s="17" t="str">
        <f>IF('2. Runde'!N53="","",IF(Oversikt!B53="","",VLOOKUP(Oversikt!#REF!,Mønster!$A$4:$B$21,2)))</f>
        <v/>
      </c>
      <c r="E53" s="32"/>
      <c r="F53" s="33"/>
      <c r="G53" s="33"/>
      <c r="H53" s="33"/>
      <c r="I53" s="137"/>
      <c r="J53" s="33"/>
      <c r="K53" s="34"/>
      <c r="L53" s="128">
        <f>IF(Dommere!$C$12&gt;4,ROUND(SUM(E53:I53)-P53-Q53,1)/(Dommere!$C$12-2),SUM(E53:I53)/Dommere!$C$12)</f>
        <v>0</v>
      </c>
      <c r="M53" s="56">
        <f t="shared" si="7"/>
        <v>0</v>
      </c>
      <c r="N53" s="33"/>
      <c r="O53" s="19"/>
      <c r="P53" s="19">
        <f t="shared" si="11"/>
        <v>0</v>
      </c>
      <c r="Q53" s="19">
        <f t="shared" si="12"/>
        <v>0</v>
      </c>
      <c r="R53" s="19">
        <f t="shared" si="13"/>
        <v>0</v>
      </c>
    </row>
    <row r="54" spans="1:18" x14ac:dyDescent="0.2">
      <c r="A54" s="20">
        <f>+Oversikt!A54</f>
        <v>25</v>
      </c>
      <c r="B54" s="16" t="str">
        <f>IF(O$29&gt;7,IF('2. Runde'!N54="","",Oversikt!B54),IF(O$29&gt;5,IF('1. Runde'!N54="","",Oversikt!B54),Oversikt!B54))</f>
        <v/>
      </c>
      <c r="C54" s="16" t="str">
        <f>IF(Oversikt!E54="","",Oversikt!E54)</f>
        <v/>
      </c>
      <c r="D54" s="17" t="str">
        <f>IF('2. Runde'!N54="","",IF(Oversikt!B54="","",VLOOKUP(Oversikt!#REF!,Mønster!$A$4:$B$21,2)))</f>
        <v/>
      </c>
      <c r="E54" s="32"/>
      <c r="F54" s="33"/>
      <c r="G54" s="33"/>
      <c r="H54" s="33"/>
      <c r="I54" s="137"/>
      <c r="J54" s="33"/>
      <c r="K54" s="34"/>
      <c r="L54" s="128">
        <f>IF(Dommere!$C$12&gt;4,ROUND(SUM(E54:I54)-P54-Q54,1)/(Dommere!$C$12-2),SUM(E54:I54)/Dommere!$C$12)</f>
        <v>0</v>
      </c>
      <c r="M54" s="56">
        <f t="shared" si="7"/>
        <v>0</v>
      </c>
      <c r="N54" s="33"/>
      <c r="O54" s="19"/>
      <c r="P54" s="19">
        <f t="shared" si="11"/>
        <v>0</v>
      </c>
      <c r="Q54" s="19">
        <f t="shared" si="12"/>
        <v>0</v>
      </c>
      <c r="R54" s="19">
        <f t="shared" si="13"/>
        <v>0</v>
      </c>
    </row>
    <row r="55" spans="1:18" ht="21" customHeight="1" x14ac:dyDescent="0.2">
      <c r="A55" s="21" t="str">
        <f>+Oversikt!A55</f>
        <v>Klasse 100 - Ungdom - Jenter cup lav</v>
      </c>
      <c r="B55" s="40"/>
      <c r="C55" s="16"/>
      <c r="D55" s="41"/>
      <c r="E55" s="42"/>
      <c r="F55" s="43"/>
      <c r="G55" s="43"/>
      <c r="H55" s="43"/>
      <c r="I55" s="138"/>
      <c r="J55" s="43"/>
      <c r="K55" s="44"/>
      <c r="L55" s="128">
        <f>IF(Dommere!$C$12&gt;4,ROUND(SUM(E55:I55)-P55-Q55,1)/(Dommere!$C$12-2),SUM(E55:I55)/Dommere!$C$12)</f>
        <v>0</v>
      </c>
      <c r="M55" s="55"/>
      <c r="N55" s="43"/>
      <c r="O55" s="136">
        <f>25-COUNTBLANK(Oversikt!B56:'Oversikt'!B80)</f>
        <v>8</v>
      </c>
      <c r="P55" s="37"/>
      <c r="Q55" s="37"/>
      <c r="R55" s="37"/>
    </row>
    <row r="56" spans="1:18" x14ac:dyDescent="0.2">
      <c r="A56" s="20">
        <f>+Oversikt!A56</f>
        <v>1</v>
      </c>
      <c r="B56" s="16" t="str">
        <f>IF(O$55&gt;7,IF('2. Runde'!N56="","",Oversikt!B56),IF(O$55&gt;5,IF('1. Runde'!N56="","",Oversikt!B56),Oversikt!B56))</f>
        <v/>
      </c>
      <c r="C56" s="16" t="str">
        <f>IF(Oversikt!E56="","",Oversikt!E56)</f>
        <v>Hwa Rang Team Drammen</v>
      </c>
      <c r="D56" s="17" t="str">
        <f>IF('2. Runde'!N56="","",IF(Oversikt!B56="","",VLOOKUP(Oversikt!#REF!,Mønster!$A$4:$B$21,2)))</f>
        <v/>
      </c>
      <c r="E56" s="32"/>
      <c r="F56" s="33"/>
      <c r="G56" s="33"/>
      <c r="H56" s="33"/>
      <c r="I56" s="137"/>
      <c r="J56" s="33"/>
      <c r="K56" s="34"/>
      <c r="L56" s="128">
        <f>IF(Dommere!$C$12&gt;4,ROUND(SUM(E56:I56)-P56-Q56,1)/(Dommere!$C$12-2),SUM(E56:I56)/Dommere!$C$12)</f>
        <v>0</v>
      </c>
      <c r="M56" s="56">
        <f t="shared" ref="M56:M80" si="14">IF(L56=0,,RANK(L56,L$56:L$80,0))</f>
        <v>0</v>
      </c>
      <c r="N56" s="33"/>
      <c r="O56" s="19"/>
      <c r="P56" s="19">
        <f t="shared" si="11"/>
        <v>0</v>
      </c>
      <c r="Q56" s="19">
        <f t="shared" si="12"/>
        <v>0</v>
      </c>
      <c r="R56" s="19">
        <f t="shared" si="13"/>
        <v>0</v>
      </c>
    </row>
    <row r="57" spans="1:18" x14ac:dyDescent="0.2">
      <c r="A57" s="20">
        <f>+Oversikt!A57</f>
        <v>2</v>
      </c>
      <c r="B57" s="16" t="str">
        <f>IF(O$55&gt;7,IF('2. Runde'!N57="","",Oversikt!B57),IF(O$55&gt;5,IF('1. Runde'!N57="","",Oversikt!B57),Oversikt!B57))</f>
        <v xml:space="preserve">Ayla Bonsak </v>
      </c>
      <c r="C57" s="16" t="str">
        <f>IF(Oversikt!E57="","",Oversikt!E57)</f>
        <v>Hamar Taekwondo Klubb</v>
      </c>
      <c r="D57" s="17" t="e">
        <f>IF('2. Runde'!N57="","",IF(Oversikt!B57="","",VLOOKUP(Oversikt!#REF!,Mønster!$A$4:$B$21,2)))</f>
        <v>#REF!</v>
      </c>
      <c r="E57" s="32">
        <v>6.3</v>
      </c>
      <c r="F57" s="33">
        <v>6.1</v>
      </c>
      <c r="G57" s="33">
        <v>5.8</v>
      </c>
      <c r="H57" s="33"/>
      <c r="I57" s="137"/>
      <c r="J57" s="33"/>
      <c r="K57" s="34"/>
      <c r="L57" s="128">
        <f>IF(Dommere!$C$12&gt;4,ROUND(SUM(E57:I57)-P57-Q57,1)/(Dommere!$C$12-2),SUM(E57:I57)/Dommere!$C$12)</f>
        <v>6.0666666666666664</v>
      </c>
      <c r="M57" s="56">
        <f t="shared" si="14"/>
        <v>5</v>
      </c>
      <c r="N57" s="33"/>
      <c r="O57" s="19"/>
      <c r="P57" s="19">
        <f t="shared" si="11"/>
        <v>6.3</v>
      </c>
      <c r="Q57" s="19">
        <f t="shared" si="12"/>
        <v>5.8</v>
      </c>
      <c r="R57" s="19">
        <f t="shared" si="13"/>
        <v>18.2</v>
      </c>
    </row>
    <row r="58" spans="1:18" x14ac:dyDescent="0.2">
      <c r="A58" s="20">
        <f>+Oversikt!A58</f>
        <v>3</v>
      </c>
      <c r="B58" s="16" t="str">
        <f>IF(O$55&gt;7,IF('2. Runde'!N58="","",Oversikt!B58),IF(O$55&gt;5,IF('1. Runde'!N58="","",Oversikt!B58),Oversikt!B58))</f>
        <v xml:space="preserve">Astrid Ruud-Olsen </v>
      </c>
      <c r="C58" s="16" t="str">
        <f>IF(Oversikt!E58="","",Oversikt!E58)</f>
        <v>Hamar Taekwondo Klubb</v>
      </c>
      <c r="D58" s="17" t="e">
        <f>IF('2. Runde'!N58="","",IF(Oversikt!B58="","",VLOOKUP(Oversikt!#REF!,Mønster!$A$4:$B$21,2)))</f>
        <v>#REF!</v>
      </c>
      <c r="E58" s="32">
        <v>6.2</v>
      </c>
      <c r="F58" s="33">
        <v>5.9</v>
      </c>
      <c r="G58" s="33">
        <v>6.1</v>
      </c>
      <c r="H58" s="33"/>
      <c r="I58" s="137"/>
      <c r="J58" s="33"/>
      <c r="K58" s="34"/>
      <c r="L58" s="128">
        <f>IF(Dommere!$C$12&gt;4,ROUND(SUM(E58:I58)-P58-Q58,1)/(Dommere!$C$12-2),SUM(E58:I58)/Dommere!$C$12)</f>
        <v>6.0666666666666673</v>
      </c>
      <c r="M58" s="56">
        <f t="shared" si="14"/>
        <v>4</v>
      </c>
      <c r="N58" s="33"/>
      <c r="O58" s="19"/>
      <c r="P58" s="19">
        <f t="shared" si="11"/>
        <v>6.2</v>
      </c>
      <c r="Q58" s="19">
        <f t="shared" si="12"/>
        <v>5.9</v>
      </c>
      <c r="R58" s="19">
        <f t="shared" si="13"/>
        <v>18.200000000000003</v>
      </c>
    </row>
    <row r="59" spans="1:18" x14ac:dyDescent="0.2">
      <c r="A59" s="20">
        <f>+Oversikt!A59</f>
        <v>4</v>
      </c>
      <c r="B59" s="16" t="str">
        <f>IF(O$55&gt;7,IF('2. Runde'!N59="","",Oversikt!B59),IF(O$55&gt;5,IF('1. Runde'!N59="","",Oversikt!B59),Oversikt!B59))</f>
        <v xml:space="preserve"> Mille Forberg</v>
      </c>
      <c r="C59" s="16" t="str">
        <f>IF(Oversikt!E59="","",Oversikt!E59)</f>
        <v>Keum Gang Taekwondo - St.hanshaugen</v>
      </c>
      <c r="D59" s="17" t="e">
        <f>IF('2. Runde'!N59="","",IF(Oversikt!B59="","",VLOOKUP(Oversikt!#REF!,Mønster!$A$4:$B$21,2)))</f>
        <v>#REF!</v>
      </c>
      <c r="E59" s="32">
        <v>6.2</v>
      </c>
      <c r="F59" s="33">
        <v>6.1</v>
      </c>
      <c r="G59" s="33">
        <v>6.3</v>
      </c>
      <c r="H59" s="33"/>
      <c r="I59" s="137"/>
      <c r="J59" s="33"/>
      <c r="K59" s="34"/>
      <c r="L59" s="128">
        <f>IF(Dommere!$C$12&gt;4,ROUND(SUM(E59:I59)-P59-Q59,1)/(Dommere!$C$12-2),SUM(E59:I59)/Dommere!$C$12)</f>
        <v>6.2</v>
      </c>
      <c r="M59" s="56">
        <f t="shared" si="14"/>
        <v>3</v>
      </c>
      <c r="N59" s="33"/>
      <c r="O59" s="19"/>
      <c r="P59" s="19">
        <f t="shared" si="11"/>
        <v>6.3</v>
      </c>
      <c r="Q59" s="19">
        <f t="shared" si="12"/>
        <v>6.1</v>
      </c>
      <c r="R59" s="19">
        <f t="shared" si="13"/>
        <v>18.600000000000001</v>
      </c>
    </row>
    <row r="60" spans="1:18" x14ac:dyDescent="0.2">
      <c r="A60" s="20">
        <f>+Oversikt!A60</f>
        <v>5</v>
      </c>
      <c r="B60" s="16" t="str">
        <f>IF(O$55&gt;7,IF('2. Runde'!N60="","",Oversikt!B60),IF(O$55&gt;5,IF('1. Runde'!N60="","",Oversikt!B60),Oversikt!B60))</f>
        <v/>
      </c>
      <c r="C60" s="16" t="str">
        <f>IF(Oversikt!E60="","",Oversikt!E60)</f>
        <v>Keum Gang Taekwondo - St.hanshaugen</v>
      </c>
      <c r="D60" s="17" t="str">
        <f>IF('2. Runde'!N60="","",IF(Oversikt!B60="","",VLOOKUP(Oversikt!#REF!,Mønster!$A$4:$B$21,2)))</f>
        <v/>
      </c>
      <c r="E60" s="32"/>
      <c r="F60" s="33"/>
      <c r="G60" s="33"/>
      <c r="H60" s="33"/>
      <c r="I60" s="137"/>
      <c r="J60" s="33"/>
      <c r="K60" s="34"/>
      <c r="L60" s="128">
        <f>IF(Dommere!$C$12&gt;4,ROUND(SUM(E60:I60)-P60-Q60,1)/(Dommere!$C$12-2),SUM(E60:I60)/Dommere!$C$12)</f>
        <v>0</v>
      </c>
      <c r="M60" s="56">
        <f t="shared" si="14"/>
        <v>0</v>
      </c>
      <c r="N60" s="33"/>
      <c r="O60" s="19"/>
      <c r="P60" s="19">
        <f t="shared" si="11"/>
        <v>0</v>
      </c>
      <c r="Q60" s="19">
        <f t="shared" si="12"/>
        <v>0</v>
      </c>
      <c r="R60" s="19">
        <f t="shared" si="13"/>
        <v>0</v>
      </c>
    </row>
    <row r="61" spans="1:18" x14ac:dyDescent="0.2">
      <c r="A61" s="20">
        <f>+Oversikt!A61</f>
        <v>6</v>
      </c>
      <c r="B61" s="16" t="str">
        <f>IF(O$55&gt;7,IF('2. Runde'!N61="","",Oversikt!B61),IF(O$55&gt;5,IF('1. Runde'!N61="","",Oversikt!B61),Oversikt!B61))</f>
        <v>Suraya Rafee</v>
      </c>
      <c r="C61" s="16" t="str">
        <f>IF(Oversikt!E61="","",Oversikt!E61)</f>
        <v>Oslo Nord Taekwondo klubb</v>
      </c>
      <c r="D61" s="17" t="e">
        <f>IF('2. Runde'!N61="","",IF(Oversikt!B61="","",VLOOKUP(Oversikt!#REF!,Mønster!$A$4:$B$21,2)))</f>
        <v>#REF!</v>
      </c>
      <c r="E61" s="32">
        <v>6.5</v>
      </c>
      <c r="F61" s="33">
        <v>6.4</v>
      </c>
      <c r="G61" s="33">
        <v>6.3</v>
      </c>
      <c r="H61" s="33"/>
      <c r="I61" s="137"/>
      <c r="J61" s="33"/>
      <c r="K61" s="34"/>
      <c r="L61" s="128">
        <f>IF(Dommere!$C$12&gt;4,ROUND(SUM(E61:I61)-P61-Q61,1)/(Dommere!$C$12-2),SUM(E61:I61)/Dommere!$C$12)</f>
        <v>6.3999999999999995</v>
      </c>
      <c r="M61" s="56">
        <f t="shared" si="14"/>
        <v>1</v>
      </c>
      <c r="N61" s="33"/>
      <c r="O61" s="19"/>
      <c r="P61" s="19">
        <f t="shared" si="11"/>
        <v>6.5</v>
      </c>
      <c r="Q61" s="19">
        <f t="shared" si="12"/>
        <v>6.3</v>
      </c>
      <c r="R61" s="19">
        <f t="shared" si="13"/>
        <v>19.2</v>
      </c>
    </row>
    <row r="62" spans="1:18" x14ac:dyDescent="0.2">
      <c r="A62" s="20">
        <f>+Oversikt!A62</f>
        <v>7</v>
      </c>
      <c r="B62" s="16" t="str">
        <f>IF(O$55&gt;7,IF('2. Runde'!N62="","",Oversikt!B62),IF(O$55&gt;5,IF('1. Runde'!N62="","",Oversikt!B62),Oversikt!B62))</f>
        <v xml:space="preserve">Kim Vu Thien </v>
      </c>
      <c r="C62" s="16" t="str">
        <f>IF(Oversikt!E62="","",Oversikt!E62)</f>
        <v>Oslo Nord Taekwondo klubb</v>
      </c>
      <c r="D62" s="17" t="e">
        <f>IF('2. Runde'!N62="","",IF(Oversikt!B62="","",VLOOKUP(Oversikt!#REF!,Mønster!$A$4:$B$21,2)))</f>
        <v>#REF!</v>
      </c>
      <c r="E62" s="32">
        <v>6.5</v>
      </c>
      <c r="F62" s="33">
        <v>6.2</v>
      </c>
      <c r="G62" s="33">
        <v>6.4</v>
      </c>
      <c r="H62" s="33"/>
      <c r="I62" s="137"/>
      <c r="J62" s="33"/>
      <c r="K62" s="34"/>
      <c r="L62" s="128">
        <f>IF(Dommere!$C$12&gt;4,ROUND(SUM(E62:I62)-P62-Q62,1)/(Dommere!$C$12-2),SUM(E62:I62)/Dommere!$C$12)</f>
        <v>6.3666666666666671</v>
      </c>
      <c r="M62" s="56">
        <f t="shared" si="14"/>
        <v>2</v>
      </c>
      <c r="N62" s="33"/>
      <c r="O62" s="19"/>
      <c r="P62" s="19">
        <f t="shared" si="11"/>
        <v>6.5</v>
      </c>
      <c r="Q62" s="19">
        <f t="shared" si="12"/>
        <v>6.2</v>
      </c>
      <c r="R62" s="19">
        <f t="shared" si="13"/>
        <v>19.100000000000001</v>
      </c>
    </row>
    <row r="63" spans="1:18" x14ac:dyDescent="0.2">
      <c r="A63" s="20">
        <f>+Oversikt!A63</f>
        <v>8</v>
      </c>
      <c r="B63" s="16" t="str">
        <f>IF(O$55&gt;7,IF('2. Runde'!N63="","",Oversikt!B63),IF(O$55&gt;5,IF('1. Runde'!N63="","",Oversikt!B63),Oversikt!B63))</f>
        <v/>
      </c>
      <c r="C63" s="16" t="str">
        <f>IF(Oversikt!E63="","",Oversikt!E63)</f>
        <v>Solør Tae Kwondoklubb</v>
      </c>
      <c r="D63" s="17" t="str">
        <f>IF('2. Runde'!N63="","",IF(Oversikt!B63="","",VLOOKUP(Oversikt!#REF!,Mønster!$A$4:$B$21,2)))</f>
        <v/>
      </c>
      <c r="E63" s="32"/>
      <c r="F63" s="33"/>
      <c r="G63" s="33"/>
      <c r="H63" s="33"/>
      <c r="I63" s="137"/>
      <c r="J63" s="33"/>
      <c r="K63" s="34"/>
      <c r="L63" s="128">
        <f>IF(Dommere!$C$12&gt;4,ROUND(SUM(E63:I63)-P63-Q63,1)/(Dommere!$C$12-2),SUM(E63:I63)/Dommere!$C$12)</f>
        <v>0</v>
      </c>
      <c r="M63" s="56">
        <f t="shared" si="14"/>
        <v>0</v>
      </c>
      <c r="N63" s="33"/>
      <c r="O63" s="19"/>
      <c r="P63" s="19">
        <f t="shared" si="11"/>
        <v>0</v>
      </c>
      <c r="Q63" s="19">
        <f t="shared" si="12"/>
        <v>0</v>
      </c>
      <c r="R63" s="19">
        <f t="shared" si="13"/>
        <v>0</v>
      </c>
    </row>
    <row r="64" spans="1:18" x14ac:dyDescent="0.2">
      <c r="A64" s="20">
        <f>+Oversikt!A64</f>
        <v>9</v>
      </c>
      <c r="B64" s="16" t="str">
        <f>IF(O$55&gt;7,IF('2. Runde'!N64="","",Oversikt!B64),IF(O$55&gt;5,IF('1. Runde'!N64="","",Oversikt!B64),Oversikt!B64))</f>
        <v/>
      </c>
      <c r="C64" s="16" t="str">
        <f>IF(Oversikt!E64="","",Oversikt!E64)</f>
        <v/>
      </c>
      <c r="D64" s="17" t="str">
        <f>IF('2. Runde'!N64="","",IF(Oversikt!B64="","",VLOOKUP(Oversikt!#REF!,Mønster!$A$4:$B$21,2)))</f>
        <v/>
      </c>
      <c r="E64" s="32"/>
      <c r="F64" s="33"/>
      <c r="G64" s="33"/>
      <c r="H64" s="33"/>
      <c r="I64" s="137"/>
      <c r="J64" s="33"/>
      <c r="K64" s="34"/>
      <c r="L64" s="128">
        <f>IF(Dommere!$C$12&gt;4,ROUND(SUM(E64:I64)-P64-Q64,1)/(Dommere!$C$12-2),SUM(E64:I64)/Dommere!$C$12)</f>
        <v>0</v>
      </c>
      <c r="M64" s="56">
        <f t="shared" si="14"/>
        <v>0</v>
      </c>
      <c r="N64" s="33"/>
      <c r="O64" s="19"/>
      <c r="P64" s="19">
        <f t="shared" si="11"/>
        <v>0</v>
      </c>
      <c r="Q64" s="19">
        <f t="shared" si="12"/>
        <v>0</v>
      </c>
      <c r="R64" s="19">
        <f t="shared" si="13"/>
        <v>0</v>
      </c>
    </row>
    <row r="65" spans="1:18" x14ac:dyDescent="0.2">
      <c r="A65" s="20">
        <f>+Oversikt!A65</f>
        <v>10</v>
      </c>
      <c r="B65" s="16" t="str">
        <f>IF(O$55&gt;7,IF('2. Runde'!N65="","",Oversikt!B65),IF(O$55&gt;5,IF('1. Runde'!N65="","",Oversikt!B65),Oversikt!B65))</f>
        <v/>
      </c>
      <c r="C65" s="16" t="str">
        <f>IF(Oversikt!E65="","",Oversikt!E65)</f>
        <v/>
      </c>
      <c r="D65" s="17" t="str">
        <f>IF('2. Runde'!N65="","",IF(Oversikt!B65="","",VLOOKUP(Oversikt!#REF!,Mønster!$A$4:$B$21,2)))</f>
        <v/>
      </c>
      <c r="E65" s="32"/>
      <c r="F65" s="33"/>
      <c r="G65" s="33"/>
      <c r="H65" s="33"/>
      <c r="I65" s="137"/>
      <c r="J65" s="33"/>
      <c r="K65" s="34"/>
      <c r="L65" s="128">
        <f>IF(Dommere!$C$12&gt;4,ROUND(SUM(E65:I65)-P65-Q65,1)/(Dommere!$C$12-2),SUM(E65:I65)/Dommere!$C$12)</f>
        <v>0</v>
      </c>
      <c r="M65" s="56">
        <f t="shared" si="14"/>
        <v>0</v>
      </c>
      <c r="N65" s="33"/>
      <c r="O65" s="19"/>
      <c r="P65" s="19">
        <f t="shared" si="11"/>
        <v>0</v>
      </c>
      <c r="Q65" s="19">
        <f t="shared" si="12"/>
        <v>0</v>
      </c>
      <c r="R65" s="19">
        <f t="shared" si="13"/>
        <v>0</v>
      </c>
    </row>
    <row r="66" spans="1:18" x14ac:dyDescent="0.2">
      <c r="A66" s="20">
        <f>+Oversikt!A66</f>
        <v>11</v>
      </c>
      <c r="B66" s="16" t="str">
        <f>IF(O$55&gt;7,IF('2. Runde'!N66="","",Oversikt!B66),IF(O$55&gt;5,IF('1. Runde'!N66="","",Oversikt!B66),Oversikt!B66))</f>
        <v/>
      </c>
      <c r="C66" s="16" t="str">
        <f>IF(Oversikt!E66="","",Oversikt!E66)</f>
        <v/>
      </c>
      <c r="D66" s="17" t="str">
        <f>IF('2. Runde'!N66="","",IF(Oversikt!B66="","",VLOOKUP(Oversikt!#REF!,Mønster!$A$4:$B$21,2)))</f>
        <v/>
      </c>
      <c r="E66" s="32"/>
      <c r="F66" s="33"/>
      <c r="G66" s="33"/>
      <c r="H66" s="33"/>
      <c r="I66" s="137"/>
      <c r="J66" s="33"/>
      <c r="K66" s="34"/>
      <c r="L66" s="128">
        <f>IF(Dommere!$C$12&gt;4,ROUND(SUM(E66:I66)-P66-Q66,1)/(Dommere!$C$12-2),SUM(E66:I66)/Dommere!$C$12)</f>
        <v>0</v>
      </c>
      <c r="M66" s="56">
        <f t="shared" si="14"/>
        <v>0</v>
      </c>
      <c r="N66" s="33"/>
      <c r="O66" s="19"/>
      <c r="P66" s="19">
        <f t="shared" si="11"/>
        <v>0</v>
      </c>
      <c r="Q66" s="19">
        <f t="shared" si="12"/>
        <v>0</v>
      </c>
      <c r="R66" s="19">
        <f t="shared" si="13"/>
        <v>0</v>
      </c>
    </row>
    <row r="67" spans="1:18" x14ac:dyDescent="0.2">
      <c r="A67" s="20">
        <f>+Oversikt!A67</f>
        <v>12</v>
      </c>
      <c r="B67" s="16" t="str">
        <f>IF(O$55&gt;7,IF('2. Runde'!N67="","",Oversikt!B67),IF(O$55&gt;5,IF('1. Runde'!N67="","",Oversikt!B67),Oversikt!B67))</f>
        <v/>
      </c>
      <c r="C67" s="16" t="str">
        <f>IF(Oversikt!E67="","",Oversikt!E67)</f>
        <v/>
      </c>
      <c r="D67" s="17" t="str">
        <f>IF('2. Runde'!N67="","",IF(Oversikt!B67="","",VLOOKUP(Oversikt!#REF!,Mønster!$A$4:$B$21,2)))</f>
        <v/>
      </c>
      <c r="E67" s="32"/>
      <c r="F67" s="33"/>
      <c r="G67" s="33"/>
      <c r="H67" s="33"/>
      <c r="I67" s="137"/>
      <c r="J67" s="33"/>
      <c r="K67" s="34"/>
      <c r="L67" s="128">
        <f>IF(Dommere!$C$12&gt;4,ROUND(SUM(E67:I67)-P67-Q67,1)/(Dommere!$C$12-2),SUM(E67:I67)/Dommere!$C$12)</f>
        <v>0</v>
      </c>
      <c r="M67" s="56">
        <f t="shared" si="14"/>
        <v>0</v>
      </c>
      <c r="N67" s="33"/>
      <c r="O67" s="19"/>
      <c r="P67" s="19">
        <f t="shared" si="11"/>
        <v>0</v>
      </c>
      <c r="Q67" s="19">
        <f t="shared" si="12"/>
        <v>0</v>
      </c>
      <c r="R67" s="19">
        <f t="shared" si="13"/>
        <v>0</v>
      </c>
    </row>
    <row r="68" spans="1:18" x14ac:dyDescent="0.2">
      <c r="A68" s="20">
        <f>+Oversikt!A68</f>
        <v>13</v>
      </c>
      <c r="B68" s="16" t="str">
        <f>IF(O$55&gt;7,IF('2. Runde'!N68="","",Oversikt!B68),IF(O$55&gt;5,IF('1. Runde'!N68="","",Oversikt!B68),Oversikt!B68))</f>
        <v/>
      </c>
      <c r="C68" s="16" t="str">
        <f>IF(Oversikt!E68="","",Oversikt!E68)</f>
        <v/>
      </c>
      <c r="D68" s="17" t="str">
        <f>IF('2. Runde'!N68="","",IF(Oversikt!B68="","",VLOOKUP(Oversikt!#REF!,Mønster!$A$4:$B$21,2)))</f>
        <v/>
      </c>
      <c r="E68" s="32"/>
      <c r="F68" s="33"/>
      <c r="G68" s="33"/>
      <c r="H68" s="33"/>
      <c r="I68" s="137"/>
      <c r="J68" s="33"/>
      <c r="K68" s="34"/>
      <c r="L68" s="128">
        <f>IF(Dommere!$C$12&gt;4,ROUND(SUM(E68:I68)-P68-Q68,1)/(Dommere!$C$12-2),SUM(E68:I68)/Dommere!$C$12)</f>
        <v>0</v>
      </c>
      <c r="M68" s="56">
        <f t="shared" si="14"/>
        <v>0</v>
      </c>
      <c r="N68" s="33"/>
      <c r="O68" s="19"/>
      <c r="P68" s="19">
        <f t="shared" ref="P68:P83" si="15">MAX(E68:K68)</f>
        <v>0</v>
      </c>
      <c r="Q68" s="19">
        <f t="shared" ref="Q68:Q83" si="16">MIN(E68:K68)</f>
        <v>0</v>
      </c>
      <c r="R68" s="19">
        <f t="shared" ref="R68:R83" si="17">SUM(E68:K68)</f>
        <v>0</v>
      </c>
    </row>
    <row r="69" spans="1:18" x14ac:dyDescent="0.2">
      <c r="A69" s="20">
        <f>+Oversikt!A69</f>
        <v>14</v>
      </c>
      <c r="B69" s="16" t="str">
        <f>IF(O$55&gt;7,IF('2. Runde'!N69="","",Oversikt!B69),IF(O$55&gt;5,IF('1. Runde'!N69="","",Oversikt!B69),Oversikt!B69))</f>
        <v/>
      </c>
      <c r="C69" s="16" t="str">
        <f>IF(Oversikt!E69="","",Oversikt!E69)</f>
        <v/>
      </c>
      <c r="D69" s="17" t="str">
        <f>IF('2. Runde'!N69="","",IF(Oversikt!B69="","",VLOOKUP(Oversikt!#REF!,Mønster!$A$4:$B$21,2)))</f>
        <v/>
      </c>
      <c r="E69" s="32"/>
      <c r="F69" s="33"/>
      <c r="G69" s="33"/>
      <c r="H69" s="33"/>
      <c r="I69" s="137"/>
      <c r="J69" s="33"/>
      <c r="K69" s="34"/>
      <c r="L69" s="128">
        <f>IF(Dommere!$C$12&gt;4,ROUND(SUM(E69:I69)-P69-Q69,1)/(Dommere!$C$12-2),SUM(E69:I69)/Dommere!$C$12)</f>
        <v>0</v>
      </c>
      <c r="M69" s="56">
        <f t="shared" si="14"/>
        <v>0</v>
      </c>
      <c r="N69" s="33"/>
      <c r="O69" s="19"/>
      <c r="P69" s="19">
        <f t="shared" si="15"/>
        <v>0</v>
      </c>
      <c r="Q69" s="19">
        <f t="shared" si="16"/>
        <v>0</v>
      </c>
      <c r="R69" s="19">
        <f t="shared" si="17"/>
        <v>0</v>
      </c>
    </row>
    <row r="70" spans="1:18" x14ac:dyDescent="0.2">
      <c r="A70" s="20">
        <f>+Oversikt!A70</f>
        <v>15</v>
      </c>
      <c r="B70" s="16" t="str">
        <f>IF(O$55&gt;7,IF('2. Runde'!N70="","",Oversikt!B70),IF(O$55&gt;5,IF('1. Runde'!N70="","",Oversikt!B70),Oversikt!B70))</f>
        <v/>
      </c>
      <c r="C70" s="16" t="str">
        <f>IF(Oversikt!E70="","",Oversikt!E70)</f>
        <v/>
      </c>
      <c r="D70" s="17" t="str">
        <f>IF('2. Runde'!N70="","",IF(Oversikt!B70="","",VLOOKUP(Oversikt!#REF!,Mønster!$A$4:$B$21,2)))</f>
        <v/>
      </c>
      <c r="E70" s="32"/>
      <c r="F70" s="33"/>
      <c r="G70" s="33"/>
      <c r="H70" s="33"/>
      <c r="I70" s="137"/>
      <c r="J70" s="33"/>
      <c r="K70" s="34"/>
      <c r="L70" s="128">
        <f>IF(Dommere!$C$12&gt;4,ROUND(SUM(E70:I70)-P70-Q70,1)/(Dommere!$C$12-2),SUM(E70:I70)/Dommere!$C$12)</f>
        <v>0</v>
      </c>
      <c r="M70" s="56">
        <f t="shared" si="14"/>
        <v>0</v>
      </c>
      <c r="N70" s="33"/>
      <c r="O70" s="19"/>
      <c r="P70" s="19">
        <f t="shared" si="15"/>
        <v>0</v>
      </c>
      <c r="Q70" s="19">
        <f t="shared" si="16"/>
        <v>0</v>
      </c>
      <c r="R70" s="19">
        <f t="shared" si="17"/>
        <v>0</v>
      </c>
    </row>
    <row r="71" spans="1:18" x14ac:dyDescent="0.2">
      <c r="A71" s="20">
        <f>+Oversikt!A71</f>
        <v>16</v>
      </c>
      <c r="B71" s="16" t="str">
        <f>IF(O$55&gt;7,IF('2. Runde'!N71="","",Oversikt!B71),IF(O$55&gt;5,IF('1. Runde'!N71="","",Oversikt!B71),Oversikt!B71))</f>
        <v/>
      </c>
      <c r="C71" s="16" t="str">
        <f>IF(Oversikt!E71="","",Oversikt!E71)</f>
        <v/>
      </c>
      <c r="D71" s="17" t="str">
        <f>IF('2. Runde'!N71="","",IF(Oversikt!B71="","",VLOOKUP(Oversikt!#REF!,Mønster!$A$4:$B$21,2)))</f>
        <v/>
      </c>
      <c r="E71" s="32"/>
      <c r="F71" s="33"/>
      <c r="G71" s="33"/>
      <c r="H71" s="33"/>
      <c r="I71" s="137"/>
      <c r="J71" s="33"/>
      <c r="K71" s="34"/>
      <c r="L71" s="128">
        <f>IF(Dommere!$C$12&gt;4,ROUND(SUM(E71:I71)-P71-Q71,1)/(Dommere!$C$12-2),SUM(E71:I71)/Dommere!$C$12)</f>
        <v>0</v>
      </c>
      <c r="M71" s="56">
        <f t="shared" si="14"/>
        <v>0</v>
      </c>
      <c r="N71" s="33"/>
      <c r="O71" s="19"/>
      <c r="P71" s="19">
        <f t="shared" si="15"/>
        <v>0</v>
      </c>
      <c r="Q71" s="19">
        <f t="shared" si="16"/>
        <v>0</v>
      </c>
      <c r="R71" s="19">
        <f t="shared" si="17"/>
        <v>0</v>
      </c>
    </row>
    <row r="72" spans="1:18" x14ac:dyDescent="0.2">
      <c r="A72" s="20">
        <f>+Oversikt!A72</f>
        <v>17</v>
      </c>
      <c r="B72" s="16" t="str">
        <f>IF(O$55&gt;7,IF('2. Runde'!N72="","",Oversikt!B72),IF(O$55&gt;5,IF('1. Runde'!N72="","",Oversikt!B72),Oversikt!B72))</f>
        <v/>
      </c>
      <c r="C72" s="16" t="str">
        <f>IF(Oversikt!E72="","",Oversikt!E72)</f>
        <v/>
      </c>
      <c r="D72" s="17" t="str">
        <f>IF('2. Runde'!N72="","",IF(Oversikt!B72="","",VLOOKUP(Oversikt!#REF!,Mønster!$A$4:$B$21,2)))</f>
        <v/>
      </c>
      <c r="E72" s="32"/>
      <c r="F72" s="33"/>
      <c r="G72" s="33"/>
      <c r="H72" s="33"/>
      <c r="I72" s="137"/>
      <c r="J72" s="33"/>
      <c r="K72" s="34"/>
      <c r="L72" s="128">
        <f>IF(Dommere!$C$12&gt;4,ROUND(SUM(E72:I72)-P72-Q72,1)/(Dommere!$C$12-2),SUM(E72:I72)/Dommere!$C$12)</f>
        <v>0</v>
      </c>
      <c r="M72" s="56">
        <f t="shared" si="14"/>
        <v>0</v>
      </c>
      <c r="N72" s="33"/>
      <c r="O72" s="19"/>
      <c r="P72" s="19">
        <f t="shared" si="15"/>
        <v>0</v>
      </c>
      <c r="Q72" s="19">
        <f t="shared" si="16"/>
        <v>0</v>
      </c>
      <c r="R72" s="19">
        <f t="shared" si="17"/>
        <v>0</v>
      </c>
    </row>
    <row r="73" spans="1:18" x14ac:dyDescent="0.2">
      <c r="A73" s="20">
        <f>+Oversikt!A73</f>
        <v>18</v>
      </c>
      <c r="B73" s="16" t="str">
        <f>IF(O$55&gt;7,IF('2. Runde'!N73="","",Oversikt!B73),IF(O$55&gt;5,IF('1. Runde'!N73="","",Oversikt!B73),Oversikt!B73))</f>
        <v/>
      </c>
      <c r="C73" s="16" t="str">
        <f>IF(Oversikt!E73="","",Oversikt!E73)</f>
        <v/>
      </c>
      <c r="D73" s="17" t="str">
        <f>IF('2. Runde'!N73="","",IF(Oversikt!B73="","",VLOOKUP(Oversikt!#REF!,Mønster!$A$4:$B$21,2)))</f>
        <v/>
      </c>
      <c r="E73" s="32"/>
      <c r="F73" s="33"/>
      <c r="G73" s="33"/>
      <c r="H73" s="33"/>
      <c r="I73" s="137"/>
      <c r="J73" s="33"/>
      <c r="K73" s="34"/>
      <c r="L73" s="128">
        <f>IF(Dommere!$C$12&gt;4,ROUND(SUM(E73:I73)-P73-Q73,1)/(Dommere!$C$12-2),SUM(E73:I73)/Dommere!$C$12)</f>
        <v>0</v>
      </c>
      <c r="M73" s="56">
        <f t="shared" si="14"/>
        <v>0</v>
      </c>
      <c r="N73" s="33"/>
      <c r="O73" s="19"/>
      <c r="P73" s="19">
        <f t="shared" si="15"/>
        <v>0</v>
      </c>
      <c r="Q73" s="19">
        <f t="shared" si="16"/>
        <v>0</v>
      </c>
      <c r="R73" s="19">
        <f t="shared" si="17"/>
        <v>0</v>
      </c>
    </row>
    <row r="74" spans="1:18" x14ac:dyDescent="0.2">
      <c r="A74" s="20">
        <f>+Oversikt!A74</f>
        <v>19</v>
      </c>
      <c r="B74" s="16" t="str">
        <f>IF(O$55&gt;7,IF('2. Runde'!N74="","",Oversikt!B74),IF(O$55&gt;5,IF('1. Runde'!N74="","",Oversikt!B74),Oversikt!B74))</f>
        <v/>
      </c>
      <c r="C74" s="16" t="str">
        <f>IF(Oversikt!E74="","",Oversikt!E74)</f>
        <v/>
      </c>
      <c r="D74" s="17" t="str">
        <f>IF('2. Runde'!N74="","",IF(Oversikt!B74="","",VLOOKUP(Oversikt!#REF!,Mønster!$A$4:$B$21,2)))</f>
        <v/>
      </c>
      <c r="E74" s="32"/>
      <c r="F74" s="33"/>
      <c r="G74" s="33"/>
      <c r="H74" s="33"/>
      <c r="I74" s="137"/>
      <c r="J74" s="33"/>
      <c r="K74" s="34"/>
      <c r="L74" s="128">
        <f>IF(Dommere!$C$12&gt;4,ROUND(SUM(E74:I74)-P74-Q74,1)/(Dommere!$C$12-2),SUM(E74:I74)/Dommere!$C$12)</f>
        <v>0</v>
      </c>
      <c r="M74" s="56">
        <f t="shared" si="14"/>
        <v>0</v>
      </c>
      <c r="N74" s="33"/>
      <c r="O74" s="19"/>
      <c r="P74" s="19">
        <f t="shared" si="15"/>
        <v>0</v>
      </c>
      <c r="Q74" s="19">
        <f t="shared" si="16"/>
        <v>0</v>
      </c>
      <c r="R74" s="19">
        <f t="shared" si="17"/>
        <v>0</v>
      </c>
    </row>
    <row r="75" spans="1:18" x14ac:dyDescent="0.2">
      <c r="A75" s="20">
        <f>+Oversikt!A75</f>
        <v>20</v>
      </c>
      <c r="B75" s="16" t="str">
        <f>IF(O$55&gt;7,IF('2. Runde'!N75="","",Oversikt!B75),IF(O$55&gt;5,IF('1. Runde'!N75="","",Oversikt!B75),Oversikt!B75))</f>
        <v/>
      </c>
      <c r="C75" s="16" t="str">
        <f>IF(Oversikt!E75="","",Oversikt!E75)</f>
        <v/>
      </c>
      <c r="D75" s="17" t="str">
        <f>IF('2. Runde'!N75="","",IF(Oversikt!B75="","",VLOOKUP(Oversikt!#REF!,Mønster!$A$4:$B$21,2)))</f>
        <v/>
      </c>
      <c r="E75" s="32"/>
      <c r="F75" s="33"/>
      <c r="G75" s="33"/>
      <c r="H75" s="33"/>
      <c r="I75" s="137"/>
      <c r="J75" s="33"/>
      <c r="K75" s="34"/>
      <c r="L75" s="128">
        <f>IF(Dommere!$C$12&gt;4,ROUND(SUM(E75:I75)-P75-Q75,1)/(Dommere!$C$12-2),SUM(E75:I75)/Dommere!$C$12)</f>
        <v>0</v>
      </c>
      <c r="M75" s="56">
        <f t="shared" si="14"/>
        <v>0</v>
      </c>
      <c r="N75" s="33"/>
      <c r="O75" s="19"/>
      <c r="P75" s="19">
        <f t="shared" si="15"/>
        <v>0</v>
      </c>
      <c r="Q75" s="19">
        <f t="shared" si="16"/>
        <v>0</v>
      </c>
      <c r="R75" s="19">
        <f t="shared" si="17"/>
        <v>0</v>
      </c>
    </row>
    <row r="76" spans="1:18" x14ac:dyDescent="0.2">
      <c r="A76" s="20">
        <f>+Oversikt!A76</f>
        <v>21</v>
      </c>
      <c r="B76" s="16" t="str">
        <f>IF(O$55&gt;7,IF('2. Runde'!N76="","",Oversikt!B76),IF(O$55&gt;5,IF('1. Runde'!N76="","",Oversikt!B76),Oversikt!B76))</f>
        <v/>
      </c>
      <c r="C76" s="16" t="str">
        <f>IF(Oversikt!E76="","",Oversikt!E76)</f>
        <v/>
      </c>
      <c r="D76" s="17" t="str">
        <f>IF('2. Runde'!N76="","",IF(Oversikt!B76="","",VLOOKUP(Oversikt!#REF!,Mønster!$A$4:$B$21,2)))</f>
        <v/>
      </c>
      <c r="E76" s="32"/>
      <c r="F76" s="33"/>
      <c r="G76" s="33"/>
      <c r="H76" s="33"/>
      <c r="I76" s="137"/>
      <c r="J76" s="33"/>
      <c r="K76" s="34"/>
      <c r="L76" s="128">
        <f>IF(Dommere!$C$12&gt;4,ROUND(SUM(E76:I76)-P76-Q76,1)/(Dommere!$C$12-2),SUM(E76:I76)/Dommere!$C$12)</f>
        <v>0</v>
      </c>
      <c r="M76" s="56">
        <f t="shared" si="14"/>
        <v>0</v>
      </c>
      <c r="N76" s="33"/>
      <c r="O76" s="19"/>
      <c r="P76" s="19">
        <f t="shared" si="15"/>
        <v>0</v>
      </c>
      <c r="Q76" s="19">
        <f t="shared" si="16"/>
        <v>0</v>
      </c>
      <c r="R76" s="19">
        <f t="shared" si="17"/>
        <v>0</v>
      </c>
    </row>
    <row r="77" spans="1:18" x14ac:dyDescent="0.2">
      <c r="A77" s="20">
        <f>+Oversikt!A77</f>
        <v>22</v>
      </c>
      <c r="B77" s="16" t="str">
        <f>IF(O$55&gt;7,IF('2. Runde'!N77="","",Oversikt!B77),IF(O$55&gt;5,IF('1. Runde'!N77="","",Oversikt!B77),Oversikt!B77))</f>
        <v/>
      </c>
      <c r="C77" s="16" t="str">
        <f>IF(Oversikt!E77="","",Oversikt!E77)</f>
        <v/>
      </c>
      <c r="D77" s="17" t="str">
        <f>IF('2. Runde'!N77="","",IF(Oversikt!B77="","",VLOOKUP(Oversikt!#REF!,Mønster!$A$4:$B$21,2)))</f>
        <v/>
      </c>
      <c r="E77" s="32"/>
      <c r="F77" s="33"/>
      <c r="G77" s="33"/>
      <c r="H77" s="33"/>
      <c r="I77" s="137"/>
      <c r="J77" s="33"/>
      <c r="K77" s="34"/>
      <c r="L77" s="128">
        <f>IF(Dommere!$C$12&gt;4,ROUND(SUM(E77:I77)-P77-Q77,1)/(Dommere!$C$12-2),SUM(E77:I77)/Dommere!$C$12)</f>
        <v>0</v>
      </c>
      <c r="M77" s="56">
        <f t="shared" si="14"/>
        <v>0</v>
      </c>
      <c r="N77" s="33"/>
      <c r="O77" s="19"/>
      <c r="P77" s="19">
        <f t="shared" si="15"/>
        <v>0</v>
      </c>
      <c r="Q77" s="19">
        <f t="shared" si="16"/>
        <v>0</v>
      </c>
      <c r="R77" s="19">
        <f t="shared" si="17"/>
        <v>0</v>
      </c>
    </row>
    <row r="78" spans="1:18" x14ac:dyDescent="0.2">
      <c r="A78" s="20">
        <f>+Oversikt!A78</f>
        <v>23</v>
      </c>
      <c r="B78" s="16" t="str">
        <f>IF(O$55&gt;7,IF('2. Runde'!N78="","",Oversikt!B78),IF(O$55&gt;5,IF('1. Runde'!N78="","",Oversikt!B78),Oversikt!B78))</f>
        <v/>
      </c>
      <c r="C78" s="16" t="str">
        <f>IF(Oversikt!E78="","",Oversikt!E78)</f>
        <v/>
      </c>
      <c r="D78" s="17" t="str">
        <f>IF('2. Runde'!N78="","",IF(Oversikt!B78="","",VLOOKUP(Oversikt!#REF!,Mønster!$A$4:$B$21,2)))</f>
        <v/>
      </c>
      <c r="E78" s="32"/>
      <c r="F78" s="33"/>
      <c r="G78" s="33"/>
      <c r="H78" s="33"/>
      <c r="I78" s="137"/>
      <c r="J78" s="33"/>
      <c r="K78" s="34"/>
      <c r="L78" s="128">
        <f>IF(Dommere!$C$12&gt;4,ROUND(SUM(E78:I78)-P78-Q78,1)/(Dommere!$C$12-2),SUM(E78:I78)/Dommere!$C$12)</f>
        <v>0</v>
      </c>
      <c r="M78" s="56">
        <f t="shared" si="14"/>
        <v>0</v>
      </c>
      <c r="N78" s="33"/>
      <c r="O78" s="19"/>
      <c r="P78" s="19">
        <f t="shared" si="15"/>
        <v>0</v>
      </c>
      <c r="Q78" s="19">
        <f t="shared" si="16"/>
        <v>0</v>
      </c>
      <c r="R78" s="19">
        <f t="shared" si="17"/>
        <v>0</v>
      </c>
    </row>
    <row r="79" spans="1:18" x14ac:dyDescent="0.2">
      <c r="A79" s="20">
        <f>+Oversikt!A79</f>
        <v>24</v>
      </c>
      <c r="B79" s="16" t="str">
        <f>IF(O$55&gt;7,IF('2. Runde'!N79="","",Oversikt!B79),IF(O$55&gt;5,IF('1. Runde'!N79="","",Oversikt!B79),Oversikt!B79))</f>
        <v/>
      </c>
      <c r="C79" s="16" t="str">
        <f>IF(Oversikt!E79="","",Oversikt!E79)</f>
        <v/>
      </c>
      <c r="D79" s="17" t="str">
        <f>IF('2. Runde'!N79="","",IF(Oversikt!B79="","",VLOOKUP(Oversikt!#REF!,Mønster!$A$4:$B$21,2)))</f>
        <v/>
      </c>
      <c r="E79" s="32"/>
      <c r="F79" s="33"/>
      <c r="G79" s="33"/>
      <c r="H79" s="33"/>
      <c r="I79" s="137"/>
      <c r="J79" s="33"/>
      <c r="K79" s="34"/>
      <c r="L79" s="128">
        <f>IF(Dommere!$C$12&gt;4,ROUND(SUM(E79:I79)-P79-Q79,1)/(Dommere!$C$12-2),SUM(E79:I79)/Dommere!$C$12)</f>
        <v>0</v>
      </c>
      <c r="M79" s="56">
        <f t="shared" si="14"/>
        <v>0</v>
      </c>
      <c r="N79" s="33"/>
      <c r="O79" s="19"/>
      <c r="P79" s="19">
        <f t="shared" si="15"/>
        <v>0</v>
      </c>
      <c r="Q79" s="19">
        <f t="shared" si="16"/>
        <v>0</v>
      </c>
      <c r="R79" s="19">
        <f t="shared" si="17"/>
        <v>0</v>
      </c>
    </row>
    <row r="80" spans="1:18" x14ac:dyDescent="0.2">
      <c r="A80" s="20">
        <f>+Oversikt!A80</f>
        <v>25</v>
      </c>
      <c r="B80" s="16" t="str">
        <f>IF(O$55&gt;7,IF('2. Runde'!N80="","",Oversikt!B80),IF(O$55&gt;5,IF('1. Runde'!N80="","",Oversikt!B80),Oversikt!B80))</f>
        <v/>
      </c>
      <c r="C80" s="16" t="str">
        <f>IF(Oversikt!E80="","",Oversikt!E80)</f>
        <v/>
      </c>
      <c r="D80" s="17" t="str">
        <f>IF('2. Runde'!N80="","",IF(Oversikt!B80="","",VLOOKUP(Oversikt!#REF!,Mønster!$A$4:$B$21,2)))</f>
        <v/>
      </c>
      <c r="E80" s="32"/>
      <c r="F80" s="33"/>
      <c r="G80" s="33"/>
      <c r="H80" s="33"/>
      <c r="I80" s="137"/>
      <c r="J80" s="33"/>
      <c r="K80" s="34"/>
      <c r="L80" s="128">
        <f>IF(Dommere!$C$12&gt;4,ROUND(SUM(E80:I80)-P80-Q80,1)/(Dommere!$C$12-2),SUM(E80:I80)/Dommere!$C$12)</f>
        <v>0</v>
      </c>
      <c r="M80" s="56">
        <f t="shared" si="14"/>
        <v>0</v>
      </c>
      <c r="N80" s="33"/>
      <c r="O80" s="19"/>
      <c r="P80" s="19">
        <f t="shared" si="15"/>
        <v>0</v>
      </c>
      <c r="Q80" s="19">
        <f t="shared" si="16"/>
        <v>0</v>
      </c>
      <c r="R80" s="19">
        <f t="shared" si="17"/>
        <v>0</v>
      </c>
    </row>
    <row r="81" spans="1:18" ht="20.25" customHeight="1" x14ac:dyDescent="0.2">
      <c r="A81" s="21" t="str">
        <f>+Oversikt!A81</f>
        <v>Klasse 120 - Ungdom - Gutter cup lav</v>
      </c>
      <c r="B81" s="40"/>
      <c r="C81" s="16"/>
      <c r="D81" s="41"/>
      <c r="E81" s="42"/>
      <c r="F81" s="43"/>
      <c r="G81" s="43"/>
      <c r="H81" s="43"/>
      <c r="I81" s="138"/>
      <c r="J81" s="43"/>
      <c r="K81" s="44"/>
      <c r="L81" s="128">
        <f>IF(Dommere!$C$12&gt;4,ROUND(SUM(E81:I81)-P81-Q81,1)/(Dommere!$C$12-2),SUM(E81:I81)/Dommere!$C$12)</f>
        <v>0</v>
      </c>
      <c r="M81" s="55"/>
      <c r="N81" s="43"/>
      <c r="O81" s="136">
        <f>25-COUNTBLANK(Oversikt!B82:'Oversikt'!B106)</f>
        <v>6</v>
      </c>
      <c r="P81" s="37"/>
      <c r="Q81" s="37"/>
      <c r="R81" s="37"/>
    </row>
    <row r="82" spans="1:18" x14ac:dyDescent="0.2">
      <c r="A82" s="20">
        <f>+Oversikt!A82</f>
        <v>1</v>
      </c>
      <c r="B82" s="16" t="str">
        <f>IF(O$81&gt;7,IF('2. Runde'!N82="","",Oversikt!B82),IF(O$81&gt;5,IF('1. Runde'!N82="","",Oversikt!B82),Oversikt!B82))</f>
        <v xml:space="preserve">Thomas Monsen </v>
      </c>
      <c r="C82" s="16" t="str">
        <f>IF(Oversikt!E82="","",Oversikt!E82)</f>
        <v>Hamar Taekwondo Klubb</v>
      </c>
      <c r="D82" s="17" t="e">
        <f>IF('2. Runde'!N82="","",IF(Oversikt!B82="","",VLOOKUP(Oversikt!#REF!,Mønster!$A$4:$B$21,2)))</f>
        <v>#REF!</v>
      </c>
      <c r="E82" s="32">
        <v>5.5</v>
      </c>
      <c r="F82" s="33">
        <v>5.3</v>
      </c>
      <c r="G82" s="33">
        <v>5.2</v>
      </c>
      <c r="H82" s="33"/>
      <c r="I82" s="137"/>
      <c r="J82" s="33"/>
      <c r="K82" s="34"/>
      <c r="L82" s="128">
        <f>IF(Dommere!$C$12&gt;4,ROUND(SUM(E82:I82)-P82-Q82,1)/(Dommere!$C$12-2),SUM(E82:I82)/Dommere!$C$12)</f>
        <v>5.333333333333333</v>
      </c>
      <c r="M82" s="56">
        <f t="shared" ref="M82:M106" si="18">IF(L82=0,,RANK(L82,L$82:L$106,0))</f>
        <v>5</v>
      </c>
      <c r="N82" s="33"/>
      <c r="O82" s="19"/>
      <c r="P82" s="19">
        <f t="shared" si="15"/>
        <v>5.5</v>
      </c>
      <c r="Q82" s="19">
        <f t="shared" si="16"/>
        <v>5.2</v>
      </c>
      <c r="R82" s="19">
        <f t="shared" si="17"/>
        <v>16</v>
      </c>
    </row>
    <row r="83" spans="1:18" x14ac:dyDescent="0.2">
      <c r="A83" s="20">
        <f>+Oversikt!A83</f>
        <v>2</v>
      </c>
      <c r="B83" s="16" t="str">
        <f>IF(O$81&gt;7,IF('2. Runde'!N83="","",Oversikt!B83),IF(O$81&gt;5,IF('1. Runde'!N83="","",Oversikt!B83),Oversikt!B83))</f>
        <v xml:space="preserve">Jørgen Eide </v>
      </c>
      <c r="C83" s="16" t="str">
        <f>IF(Oversikt!E83="","",Oversikt!E83)</f>
        <v>Keum Gang Taekwondo - St.hanshaugen</v>
      </c>
      <c r="D83" s="17" t="e">
        <f>IF('2. Runde'!N83="","",IF(Oversikt!B83="","",VLOOKUP(Oversikt!#REF!,Mønster!$A$4:$B$21,2)))</f>
        <v>#REF!</v>
      </c>
      <c r="E83" s="32">
        <v>6</v>
      </c>
      <c r="F83" s="33">
        <v>5.5</v>
      </c>
      <c r="G83" s="33">
        <v>5.6</v>
      </c>
      <c r="H83" s="33"/>
      <c r="I83" s="137"/>
      <c r="J83" s="33"/>
      <c r="K83" s="34"/>
      <c r="L83" s="128">
        <f>IF(Dommere!$C$12&gt;4,ROUND(SUM(E83:I83)-P83-Q83,1)/(Dommere!$C$12-2),SUM(E83:I83)/Dommere!$C$12)</f>
        <v>5.7</v>
      </c>
      <c r="M83" s="56">
        <f t="shared" si="18"/>
        <v>4</v>
      </c>
      <c r="N83" s="33"/>
      <c r="O83" s="19"/>
      <c r="P83" s="19">
        <f t="shared" si="15"/>
        <v>6</v>
      </c>
      <c r="Q83" s="19">
        <f t="shared" si="16"/>
        <v>5.5</v>
      </c>
      <c r="R83" s="19">
        <f t="shared" si="17"/>
        <v>17.100000000000001</v>
      </c>
    </row>
    <row r="84" spans="1:18" x14ac:dyDescent="0.2">
      <c r="A84" s="20">
        <f>+Oversikt!A84</f>
        <v>3</v>
      </c>
      <c r="B84" s="16" t="str">
        <f>IF(O$81&gt;7,IF('2. Runde'!N84="","",Oversikt!B84),IF(O$81&gt;5,IF('1. Runde'!N84="","",Oversikt!B84),Oversikt!B84))</f>
        <v xml:space="preserve">Shaban Kiqina </v>
      </c>
      <c r="C84" s="16" t="str">
        <f>IF(Oversikt!E84="","",Oversikt!E84)</f>
        <v>Oslo Nord Taekwondo klubb</v>
      </c>
      <c r="D84" s="17" t="e">
        <f>IF('2. Runde'!N84="","",IF(Oversikt!B84="","",VLOOKUP(Oversikt!#REF!,Mønster!$A$4:$B$21,2)))</f>
        <v>#REF!</v>
      </c>
      <c r="E84" s="32">
        <v>5.7</v>
      </c>
      <c r="F84" s="33">
        <v>5.6</v>
      </c>
      <c r="G84" s="33">
        <v>5.9</v>
      </c>
      <c r="H84" s="33"/>
      <c r="I84" s="137"/>
      <c r="J84" s="33"/>
      <c r="K84" s="34"/>
      <c r="L84" s="128">
        <f>IF(Dommere!$C$12&gt;4,ROUND(SUM(E84:I84)-P84-Q84,1)/(Dommere!$C$12-2),SUM(E84:I84)/Dommere!$C$12)</f>
        <v>5.7333333333333343</v>
      </c>
      <c r="M84" s="56">
        <f t="shared" si="18"/>
        <v>3</v>
      </c>
      <c r="N84" s="33"/>
      <c r="O84" s="19"/>
      <c r="P84" s="19">
        <f t="shared" ref="P84:P99" si="19">MAX(E84:K84)</f>
        <v>5.9</v>
      </c>
      <c r="Q84" s="19">
        <f t="shared" ref="Q84:Q99" si="20">MIN(E84:K84)</f>
        <v>5.6</v>
      </c>
      <c r="R84" s="19">
        <f t="shared" ref="R84:R99" si="21">SUM(E84:K84)</f>
        <v>17.200000000000003</v>
      </c>
    </row>
    <row r="85" spans="1:18" x14ac:dyDescent="0.2">
      <c r="A85" s="20">
        <f>+Oversikt!A85</f>
        <v>4</v>
      </c>
      <c r="B85" s="16" t="str">
        <f>IF(O$81&gt;7,IF('2. Runde'!N85="","",Oversikt!B85),IF(O$81&gt;5,IF('1. Runde'!N85="","",Oversikt!B85),Oversikt!B85))</f>
        <v xml:space="preserve">Erik Tran </v>
      </c>
      <c r="C85" s="16" t="str">
        <f>IF(Oversikt!E85="","",Oversikt!E85)</f>
        <v>Oslo Nord Taekwondo klubb</v>
      </c>
      <c r="D85" s="17" t="e">
        <f>IF('2. Runde'!N85="","",IF(Oversikt!B85="","",VLOOKUP(Oversikt!#REF!,Mønster!$A$4:$B$21,2)))</f>
        <v>#REF!</v>
      </c>
      <c r="E85" s="32">
        <v>6.2</v>
      </c>
      <c r="F85" s="33">
        <v>6.1</v>
      </c>
      <c r="G85" s="33">
        <v>6.2</v>
      </c>
      <c r="H85" s="33"/>
      <c r="I85" s="137"/>
      <c r="J85" s="33"/>
      <c r="K85" s="34"/>
      <c r="L85" s="128">
        <f>IF(Dommere!$C$12&gt;4,ROUND(SUM(E85:I85)-P85-Q85,1)/(Dommere!$C$12-2),SUM(E85:I85)/Dommere!$C$12)</f>
        <v>6.166666666666667</v>
      </c>
      <c r="M85" s="56">
        <f t="shared" si="18"/>
        <v>1</v>
      </c>
      <c r="N85" s="33"/>
      <c r="O85" s="19"/>
      <c r="P85" s="19">
        <f t="shared" si="19"/>
        <v>6.2</v>
      </c>
      <c r="Q85" s="19">
        <f t="shared" si="20"/>
        <v>6.1</v>
      </c>
      <c r="R85" s="19">
        <f t="shared" si="21"/>
        <v>18.5</v>
      </c>
    </row>
    <row r="86" spans="1:18" x14ac:dyDescent="0.2">
      <c r="A86" s="20">
        <f>+Oversikt!A86</f>
        <v>5</v>
      </c>
      <c r="B86" s="16" t="str">
        <f>IF(O$81&gt;7,IF('2. Runde'!N86="","",Oversikt!B86),IF(O$81&gt;5,IF('1. Runde'!N86="","",Oversikt!B86),Oversikt!B86))</f>
        <v xml:space="preserve">William Furuli Mats </v>
      </c>
      <c r="C86" s="16" t="str">
        <f>IF(Oversikt!E86="","",Oversikt!E86)</f>
        <v>Solør Tae Kwondoklubb</v>
      </c>
      <c r="D86" s="17" t="e">
        <f>IF('2. Runde'!N86="","",IF(Oversikt!B86="","",VLOOKUP(Oversikt!#REF!,Mønster!$A$4:$B$21,2)))</f>
        <v>#REF!</v>
      </c>
      <c r="E86" s="32">
        <v>5.8</v>
      </c>
      <c r="F86" s="33">
        <v>5.9</v>
      </c>
      <c r="G86" s="33">
        <v>5.8</v>
      </c>
      <c r="H86" s="33"/>
      <c r="I86" s="137"/>
      <c r="J86" s="33"/>
      <c r="K86" s="34"/>
      <c r="L86" s="128">
        <f>IF(Dommere!$C$12&gt;4,ROUND(SUM(E86:I86)-P86-Q86,1)/(Dommere!$C$12-2),SUM(E86:I86)/Dommere!$C$12)</f>
        <v>5.833333333333333</v>
      </c>
      <c r="M86" s="56">
        <f t="shared" si="18"/>
        <v>2</v>
      </c>
      <c r="N86" s="33"/>
      <c r="O86" s="19"/>
      <c r="P86" s="19">
        <f t="shared" si="19"/>
        <v>5.9</v>
      </c>
      <c r="Q86" s="19">
        <f t="shared" si="20"/>
        <v>5.8</v>
      </c>
      <c r="R86" s="19">
        <f t="shared" si="21"/>
        <v>17.5</v>
      </c>
    </row>
    <row r="87" spans="1:18" x14ac:dyDescent="0.2">
      <c r="A87" s="20">
        <f>+Oversikt!A87</f>
        <v>6</v>
      </c>
      <c r="B87" s="16" t="str">
        <f>IF(O$81&gt;7,IF('2. Runde'!N87="","",Oversikt!B87),IF(O$81&gt;5,IF('1. Runde'!N87="","",Oversikt!B87),Oversikt!B87))</f>
        <v/>
      </c>
      <c r="C87" s="16" t="str">
        <f>IF(Oversikt!E87="","",Oversikt!E87)</f>
        <v>Mudo</v>
      </c>
      <c r="D87" s="17" t="str">
        <f>IF('2. Runde'!N87="","",IF(Oversikt!B87="","",VLOOKUP(Oversikt!#REF!,Mønster!$A$4:$B$21,2)))</f>
        <v/>
      </c>
      <c r="E87" s="32"/>
      <c r="F87" s="33"/>
      <c r="G87" s="33"/>
      <c r="H87" s="33"/>
      <c r="I87" s="137"/>
      <c r="J87" s="33"/>
      <c r="K87" s="34"/>
      <c r="L87" s="128">
        <f>IF(Dommere!$C$12&gt;4,ROUND(SUM(E87:I87)-P87-Q87,1)/(Dommere!$C$12-2),SUM(E87:I87)/Dommere!$C$12)</f>
        <v>0</v>
      </c>
      <c r="M87" s="56">
        <f t="shared" si="18"/>
        <v>0</v>
      </c>
      <c r="N87" s="33"/>
      <c r="O87" s="19"/>
      <c r="P87" s="19">
        <f t="shared" si="19"/>
        <v>0</v>
      </c>
      <c r="Q87" s="19">
        <f t="shared" si="20"/>
        <v>0</v>
      </c>
      <c r="R87" s="19">
        <f t="shared" si="21"/>
        <v>0</v>
      </c>
    </row>
    <row r="88" spans="1:18" x14ac:dyDescent="0.2">
      <c r="A88" s="20">
        <f>+Oversikt!A88</f>
        <v>7</v>
      </c>
      <c r="B88" s="16" t="str">
        <f>IF(O$81&gt;7,IF('2. Runde'!N88="","",Oversikt!B88),IF(O$81&gt;5,IF('1. Runde'!N88="","",Oversikt!B88),Oversikt!B88))</f>
        <v/>
      </c>
      <c r="C88" s="16" t="str">
        <f>IF(Oversikt!E88="","",Oversikt!E88)</f>
        <v/>
      </c>
      <c r="D88" s="17" t="str">
        <f>IF('2. Runde'!N88="","",IF(Oversikt!B88="","",VLOOKUP(Oversikt!#REF!,Mønster!$A$4:$B$21,2)))</f>
        <v/>
      </c>
      <c r="E88" s="32"/>
      <c r="F88" s="33"/>
      <c r="G88" s="33"/>
      <c r="H88" s="33"/>
      <c r="I88" s="137"/>
      <c r="J88" s="33"/>
      <c r="K88" s="34"/>
      <c r="L88" s="128">
        <f>IF(Dommere!$C$12&gt;4,ROUND(SUM(E88:I88)-P88-Q88,1)/(Dommere!$C$12-2),SUM(E88:I88)/Dommere!$C$12)</f>
        <v>0</v>
      </c>
      <c r="M88" s="56">
        <f t="shared" si="18"/>
        <v>0</v>
      </c>
      <c r="N88" s="33"/>
      <c r="O88" s="19"/>
      <c r="P88" s="19">
        <f t="shared" si="19"/>
        <v>0</v>
      </c>
      <c r="Q88" s="19">
        <f t="shared" si="20"/>
        <v>0</v>
      </c>
      <c r="R88" s="19">
        <f t="shared" si="21"/>
        <v>0</v>
      </c>
    </row>
    <row r="89" spans="1:18" x14ac:dyDescent="0.2">
      <c r="A89" s="20">
        <f>+Oversikt!A89</f>
        <v>8</v>
      </c>
      <c r="B89" s="16" t="str">
        <f>IF(O$81&gt;7,IF('2. Runde'!N89="","",Oversikt!B89),IF(O$81&gt;5,IF('1. Runde'!N89="","",Oversikt!B89),Oversikt!B89))</f>
        <v/>
      </c>
      <c r="C89" s="16" t="str">
        <f>IF(Oversikt!E89="","",Oversikt!E89)</f>
        <v/>
      </c>
      <c r="D89" s="17" t="str">
        <f>IF('2. Runde'!N89="","",IF(Oversikt!B89="","",VLOOKUP(Oversikt!#REF!,Mønster!$A$4:$B$21,2)))</f>
        <v/>
      </c>
      <c r="E89" s="32"/>
      <c r="F89" s="33"/>
      <c r="G89" s="33"/>
      <c r="H89" s="33"/>
      <c r="I89" s="137"/>
      <c r="J89" s="33"/>
      <c r="K89" s="34"/>
      <c r="L89" s="128">
        <f>IF(Dommere!$C$12&gt;4,ROUND(SUM(E89:I89)-P89-Q89,1)/(Dommere!$C$12-2),SUM(E89:I89)/Dommere!$C$12)</f>
        <v>0</v>
      </c>
      <c r="M89" s="56">
        <f t="shared" si="18"/>
        <v>0</v>
      </c>
      <c r="N89" s="33"/>
      <c r="O89" s="19"/>
      <c r="P89" s="19">
        <f t="shared" si="19"/>
        <v>0</v>
      </c>
      <c r="Q89" s="19">
        <f t="shared" si="20"/>
        <v>0</v>
      </c>
      <c r="R89" s="19">
        <f t="shared" si="21"/>
        <v>0</v>
      </c>
    </row>
    <row r="90" spans="1:18" x14ac:dyDescent="0.2">
      <c r="A90" s="20">
        <f>+Oversikt!A90</f>
        <v>9</v>
      </c>
      <c r="B90" s="16" t="str">
        <f>IF(O$81&gt;7,IF('2. Runde'!N90="","",Oversikt!B90),IF(O$81&gt;5,IF('1. Runde'!N90="","",Oversikt!B90),Oversikt!B90))</f>
        <v/>
      </c>
      <c r="C90" s="16" t="str">
        <f>IF(Oversikt!E90="","",Oversikt!E90)</f>
        <v/>
      </c>
      <c r="D90" s="17" t="str">
        <f>IF('2. Runde'!N90="","",IF(Oversikt!B90="","",VLOOKUP(Oversikt!#REF!,Mønster!$A$4:$B$21,2)))</f>
        <v/>
      </c>
      <c r="E90" s="32"/>
      <c r="F90" s="33"/>
      <c r="G90" s="33"/>
      <c r="H90" s="33"/>
      <c r="I90" s="137"/>
      <c r="J90" s="33"/>
      <c r="K90" s="34"/>
      <c r="L90" s="128">
        <f>IF(Dommere!$C$12&gt;4,ROUND(SUM(E90:I90)-P90-Q90,1)/(Dommere!$C$12-2),SUM(E90:I90)/Dommere!$C$12)</f>
        <v>0</v>
      </c>
      <c r="M90" s="56">
        <f t="shared" si="18"/>
        <v>0</v>
      </c>
      <c r="N90" s="33"/>
      <c r="O90" s="19"/>
      <c r="P90" s="19">
        <f t="shared" si="19"/>
        <v>0</v>
      </c>
      <c r="Q90" s="19">
        <f t="shared" si="20"/>
        <v>0</v>
      </c>
      <c r="R90" s="19">
        <f t="shared" si="21"/>
        <v>0</v>
      </c>
    </row>
    <row r="91" spans="1:18" x14ac:dyDescent="0.2">
      <c r="A91" s="20">
        <f>+Oversikt!A91</f>
        <v>10</v>
      </c>
      <c r="B91" s="16" t="str">
        <f>IF(O$81&gt;7,IF('2. Runde'!N91="","",Oversikt!B91),IF(O$81&gt;5,IF('1. Runde'!N91="","",Oversikt!B91),Oversikt!B91))</f>
        <v/>
      </c>
      <c r="C91" s="16" t="str">
        <f>IF(Oversikt!E91="","",Oversikt!E91)</f>
        <v/>
      </c>
      <c r="D91" s="17" t="str">
        <f>IF('2. Runde'!N91="","",IF(Oversikt!B91="","",VLOOKUP(Oversikt!#REF!,Mønster!$A$4:$B$21,2)))</f>
        <v/>
      </c>
      <c r="E91" s="32"/>
      <c r="F91" s="33"/>
      <c r="G91" s="33"/>
      <c r="H91" s="33"/>
      <c r="I91" s="137"/>
      <c r="J91" s="33"/>
      <c r="K91" s="34"/>
      <c r="L91" s="128">
        <f>IF(Dommere!$C$12&gt;4,ROUND(SUM(E91:I91)-P91-Q91,1)/(Dommere!$C$12-2),SUM(E91:I91)/Dommere!$C$12)</f>
        <v>0</v>
      </c>
      <c r="M91" s="56">
        <f t="shared" si="18"/>
        <v>0</v>
      </c>
      <c r="N91" s="33"/>
      <c r="O91" s="19"/>
      <c r="P91" s="19">
        <f t="shared" si="19"/>
        <v>0</v>
      </c>
      <c r="Q91" s="19">
        <f t="shared" si="20"/>
        <v>0</v>
      </c>
      <c r="R91" s="19">
        <f t="shared" si="21"/>
        <v>0</v>
      </c>
    </row>
    <row r="92" spans="1:18" x14ac:dyDescent="0.2">
      <c r="A92" s="20">
        <f>+Oversikt!A92</f>
        <v>11</v>
      </c>
      <c r="B92" s="16" t="str">
        <f>IF(O$81&gt;7,IF('2. Runde'!N92="","",Oversikt!B92),IF(O$81&gt;5,IF('1. Runde'!N92="","",Oversikt!B92),Oversikt!B92))</f>
        <v/>
      </c>
      <c r="C92" s="16" t="str">
        <f>IF(Oversikt!E92="","",Oversikt!E92)</f>
        <v/>
      </c>
      <c r="D92" s="17" t="str">
        <f>IF('2. Runde'!N92="","",IF(Oversikt!B92="","",VLOOKUP(Oversikt!#REF!,Mønster!$A$4:$B$21,2)))</f>
        <v/>
      </c>
      <c r="E92" s="32"/>
      <c r="F92" s="33"/>
      <c r="G92" s="33"/>
      <c r="H92" s="33"/>
      <c r="I92" s="137"/>
      <c r="J92" s="33"/>
      <c r="K92" s="34"/>
      <c r="L92" s="128">
        <f>IF(Dommere!$C$12&gt;4,ROUND(SUM(E92:I92)-P92-Q92,1)/(Dommere!$C$12-2),SUM(E92:I92)/Dommere!$C$12)</f>
        <v>0</v>
      </c>
      <c r="M92" s="56">
        <f t="shared" si="18"/>
        <v>0</v>
      </c>
      <c r="N92" s="33"/>
      <c r="O92" s="19"/>
      <c r="P92" s="19">
        <f t="shared" si="19"/>
        <v>0</v>
      </c>
      <c r="Q92" s="19">
        <f t="shared" si="20"/>
        <v>0</v>
      </c>
      <c r="R92" s="19">
        <f t="shared" si="21"/>
        <v>0</v>
      </c>
    </row>
    <row r="93" spans="1:18" x14ac:dyDescent="0.2">
      <c r="A93" s="20">
        <f>+Oversikt!A93</f>
        <v>12</v>
      </c>
      <c r="B93" s="16" t="str">
        <f>IF(O$81&gt;7,IF('2. Runde'!N93="","",Oversikt!B93),IF(O$81&gt;5,IF('1. Runde'!N93="","",Oversikt!B93),Oversikt!B93))</f>
        <v/>
      </c>
      <c r="C93" s="16" t="str">
        <f>IF(Oversikt!E93="","",Oversikt!E93)</f>
        <v/>
      </c>
      <c r="D93" s="17" t="str">
        <f>IF('2. Runde'!N93="","",IF(Oversikt!B93="","",VLOOKUP(Oversikt!#REF!,Mønster!$A$4:$B$21,2)))</f>
        <v/>
      </c>
      <c r="E93" s="32"/>
      <c r="F93" s="33"/>
      <c r="G93" s="33"/>
      <c r="H93" s="33"/>
      <c r="I93" s="137"/>
      <c r="J93" s="33"/>
      <c r="K93" s="34"/>
      <c r="L93" s="128">
        <f>IF(Dommere!$C$12&gt;4,ROUND(SUM(E93:I93)-P93-Q93,1)/(Dommere!$C$12-2),SUM(E93:I93)/Dommere!$C$12)</f>
        <v>0</v>
      </c>
      <c r="M93" s="56">
        <f t="shared" si="18"/>
        <v>0</v>
      </c>
      <c r="N93" s="33"/>
      <c r="O93" s="19"/>
      <c r="P93" s="19">
        <f t="shared" si="19"/>
        <v>0</v>
      </c>
      <c r="Q93" s="19">
        <f t="shared" si="20"/>
        <v>0</v>
      </c>
      <c r="R93" s="19">
        <f t="shared" si="21"/>
        <v>0</v>
      </c>
    </row>
    <row r="94" spans="1:18" x14ac:dyDescent="0.2">
      <c r="A94" s="20">
        <f>+Oversikt!A94</f>
        <v>13</v>
      </c>
      <c r="B94" s="16" t="str">
        <f>IF(O$81&gt;7,IF('2. Runde'!N94="","",Oversikt!B94),IF(O$81&gt;5,IF('1. Runde'!N94="","",Oversikt!B94),Oversikt!B94))</f>
        <v/>
      </c>
      <c r="C94" s="16" t="str">
        <f>IF(Oversikt!E94="","",Oversikt!E94)</f>
        <v/>
      </c>
      <c r="D94" s="17" t="str">
        <f>IF('2. Runde'!N94="","",IF(Oversikt!B94="","",VLOOKUP(Oversikt!#REF!,Mønster!$A$4:$B$21,2)))</f>
        <v/>
      </c>
      <c r="E94" s="32"/>
      <c r="F94" s="33"/>
      <c r="G94" s="33"/>
      <c r="H94" s="33"/>
      <c r="I94" s="137"/>
      <c r="J94" s="33"/>
      <c r="K94" s="34"/>
      <c r="L94" s="128">
        <f>IF(Dommere!$C$12&gt;4,ROUND(SUM(E94:I94)-P94-Q94,1)/(Dommere!$C$12-2),SUM(E94:I94)/Dommere!$C$12)</f>
        <v>0</v>
      </c>
      <c r="M94" s="56">
        <f t="shared" si="18"/>
        <v>0</v>
      </c>
      <c r="N94" s="33"/>
      <c r="O94" s="19"/>
      <c r="P94" s="19">
        <f t="shared" si="19"/>
        <v>0</v>
      </c>
      <c r="Q94" s="19">
        <f t="shared" si="20"/>
        <v>0</v>
      </c>
      <c r="R94" s="19">
        <f t="shared" si="21"/>
        <v>0</v>
      </c>
    </row>
    <row r="95" spans="1:18" x14ac:dyDescent="0.2">
      <c r="A95" s="20">
        <f>+Oversikt!A95</f>
        <v>14</v>
      </c>
      <c r="B95" s="16" t="str">
        <f>IF(O$81&gt;7,IF('2. Runde'!N95="","",Oversikt!B95),IF(O$81&gt;5,IF('1. Runde'!N95="","",Oversikt!B95),Oversikt!B95))</f>
        <v/>
      </c>
      <c r="C95" s="16" t="str">
        <f>IF(Oversikt!E95="","",Oversikt!E95)</f>
        <v/>
      </c>
      <c r="D95" s="17" t="str">
        <f>IF('2. Runde'!N95="","",IF(Oversikt!B95="","",VLOOKUP(Oversikt!#REF!,Mønster!$A$4:$B$21,2)))</f>
        <v/>
      </c>
      <c r="E95" s="32"/>
      <c r="F95" s="33"/>
      <c r="G95" s="33"/>
      <c r="H95" s="33"/>
      <c r="I95" s="137"/>
      <c r="J95" s="33"/>
      <c r="K95" s="34"/>
      <c r="L95" s="128">
        <f>IF(Dommere!$C$12&gt;4,ROUND(SUM(E95:I95)-P95-Q95,1)/(Dommere!$C$12-2),SUM(E95:I95)/Dommere!$C$12)</f>
        <v>0</v>
      </c>
      <c r="M95" s="56">
        <f t="shared" si="18"/>
        <v>0</v>
      </c>
      <c r="N95" s="33"/>
      <c r="O95" s="19"/>
      <c r="P95" s="19">
        <f t="shared" si="19"/>
        <v>0</v>
      </c>
      <c r="Q95" s="19">
        <f t="shared" si="20"/>
        <v>0</v>
      </c>
      <c r="R95" s="19">
        <f t="shared" si="21"/>
        <v>0</v>
      </c>
    </row>
    <row r="96" spans="1:18" x14ac:dyDescent="0.2">
      <c r="A96" s="20">
        <f>+Oversikt!A96</f>
        <v>15</v>
      </c>
      <c r="B96" s="16" t="str">
        <f>IF(O$81&gt;7,IF('2. Runde'!N96="","",Oversikt!B96),IF(O$81&gt;5,IF('1. Runde'!N96="","",Oversikt!B96),Oversikt!B96))</f>
        <v/>
      </c>
      <c r="C96" s="16" t="str">
        <f>IF(Oversikt!E96="","",Oversikt!E96)</f>
        <v/>
      </c>
      <c r="D96" s="17" t="str">
        <f>IF('2. Runde'!N96="","",IF(Oversikt!B96="","",VLOOKUP(Oversikt!#REF!,Mønster!$A$4:$B$21,2)))</f>
        <v/>
      </c>
      <c r="E96" s="32"/>
      <c r="F96" s="33"/>
      <c r="G96" s="33"/>
      <c r="H96" s="33"/>
      <c r="I96" s="137"/>
      <c r="J96" s="33"/>
      <c r="K96" s="34"/>
      <c r="L96" s="128">
        <f>IF(Dommere!$C$12&gt;4,ROUND(SUM(E96:I96)-P96-Q96,1)/(Dommere!$C$12-2),SUM(E96:I96)/Dommere!$C$12)</f>
        <v>0</v>
      </c>
      <c r="M96" s="56">
        <f t="shared" si="18"/>
        <v>0</v>
      </c>
      <c r="N96" s="33"/>
      <c r="O96" s="19"/>
      <c r="P96" s="19">
        <f t="shared" si="19"/>
        <v>0</v>
      </c>
      <c r="Q96" s="19">
        <f t="shared" si="20"/>
        <v>0</v>
      </c>
      <c r="R96" s="19">
        <f t="shared" si="21"/>
        <v>0</v>
      </c>
    </row>
    <row r="97" spans="1:18" x14ac:dyDescent="0.2">
      <c r="A97" s="20">
        <f>+Oversikt!A97</f>
        <v>16</v>
      </c>
      <c r="B97" s="16" t="str">
        <f>IF(O$81&gt;7,IF('2. Runde'!N97="","",Oversikt!B97),IF(O$81&gt;5,IF('1. Runde'!N97="","",Oversikt!B97),Oversikt!B97))</f>
        <v/>
      </c>
      <c r="C97" s="16" t="str">
        <f>IF(Oversikt!E97="","",Oversikt!E97)</f>
        <v/>
      </c>
      <c r="D97" s="17" t="str">
        <f>IF('2. Runde'!N97="","",IF(Oversikt!B97="","",VLOOKUP(Oversikt!#REF!,Mønster!$A$4:$B$21,2)))</f>
        <v/>
      </c>
      <c r="E97" s="32"/>
      <c r="F97" s="33"/>
      <c r="G97" s="33"/>
      <c r="H97" s="33"/>
      <c r="I97" s="137"/>
      <c r="J97" s="33"/>
      <c r="K97" s="34"/>
      <c r="L97" s="128">
        <f>IF(Dommere!$C$12&gt;4,ROUND(SUM(E97:I97)-P97-Q97,1)/(Dommere!$C$12-2),SUM(E97:I97)/Dommere!$C$12)</f>
        <v>0</v>
      </c>
      <c r="M97" s="56">
        <f t="shared" si="18"/>
        <v>0</v>
      </c>
      <c r="N97" s="33"/>
      <c r="O97" s="19"/>
      <c r="P97" s="19">
        <f t="shared" si="19"/>
        <v>0</v>
      </c>
      <c r="Q97" s="19">
        <f t="shared" si="20"/>
        <v>0</v>
      </c>
      <c r="R97" s="19">
        <f t="shared" si="21"/>
        <v>0</v>
      </c>
    </row>
    <row r="98" spans="1:18" x14ac:dyDescent="0.2">
      <c r="A98" s="20">
        <f>+Oversikt!A98</f>
        <v>17</v>
      </c>
      <c r="B98" s="16" t="str">
        <f>IF(O$81&gt;7,IF('2. Runde'!N98="","",Oversikt!B98),IF(O$81&gt;5,IF('1. Runde'!N98="","",Oversikt!B98),Oversikt!B98))</f>
        <v/>
      </c>
      <c r="C98" s="16" t="str">
        <f>IF(Oversikt!E98="","",Oversikt!E98)</f>
        <v/>
      </c>
      <c r="D98" s="17" t="str">
        <f>IF('2. Runde'!N98="","",IF(Oversikt!B98="","",VLOOKUP(Oversikt!#REF!,Mønster!$A$4:$B$21,2)))</f>
        <v/>
      </c>
      <c r="E98" s="32"/>
      <c r="F98" s="33"/>
      <c r="G98" s="33"/>
      <c r="H98" s="33"/>
      <c r="I98" s="137"/>
      <c r="J98" s="33"/>
      <c r="K98" s="34"/>
      <c r="L98" s="128">
        <f>IF(Dommere!$C$12&gt;4,ROUND(SUM(E98:I98)-P98-Q98,1)/(Dommere!$C$12-2),SUM(E98:I98)/Dommere!$C$12)</f>
        <v>0</v>
      </c>
      <c r="M98" s="56">
        <f t="shared" si="18"/>
        <v>0</v>
      </c>
      <c r="N98" s="33"/>
      <c r="O98" s="19"/>
      <c r="P98" s="19">
        <f t="shared" si="19"/>
        <v>0</v>
      </c>
      <c r="Q98" s="19">
        <f t="shared" si="20"/>
        <v>0</v>
      </c>
      <c r="R98" s="19">
        <f t="shared" si="21"/>
        <v>0</v>
      </c>
    </row>
    <row r="99" spans="1:18" x14ac:dyDescent="0.2">
      <c r="A99" s="20">
        <f>+Oversikt!A99</f>
        <v>18</v>
      </c>
      <c r="B99" s="16" t="str">
        <f>IF(O$81&gt;7,IF('2. Runde'!N99="","",Oversikt!B99),IF(O$81&gt;5,IF('1. Runde'!N99="","",Oversikt!B99),Oversikt!B99))</f>
        <v/>
      </c>
      <c r="C99" s="16" t="str">
        <f>IF(Oversikt!E99="","",Oversikt!E99)</f>
        <v/>
      </c>
      <c r="D99" s="17" t="str">
        <f>IF('2. Runde'!N99="","",IF(Oversikt!B99="","",VLOOKUP(Oversikt!#REF!,Mønster!$A$4:$B$21,2)))</f>
        <v/>
      </c>
      <c r="E99" s="32"/>
      <c r="F99" s="33"/>
      <c r="G99" s="33"/>
      <c r="H99" s="33"/>
      <c r="I99" s="137"/>
      <c r="J99" s="33"/>
      <c r="K99" s="34"/>
      <c r="L99" s="128">
        <f>IF(Dommere!$C$12&gt;4,ROUND(SUM(E99:I99)-P99-Q99,1)/(Dommere!$C$12-2),SUM(E99:I99)/Dommere!$C$12)</f>
        <v>0</v>
      </c>
      <c r="M99" s="56">
        <f t="shared" si="18"/>
        <v>0</v>
      </c>
      <c r="N99" s="33"/>
      <c r="O99" s="19"/>
      <c r="P99" s="19">
        <f t="shared" si="19"/>
        <v>0</v>
      </c>
      <c r="Q99" s="19">
        <f t="shared" si="20"/>
        <v>0</v>
      </c>
      <c r="R99" s="19">
        <f t="shared" si="21"/>
        <v>0</v>
      </c>
    </row>
    <row r="100" spans="1:18" x14ac:dyDescent="0.2">
      <c r="A100" s="20">
        <f>+Oversikt!A100</f>
        <v>19</v>
      </c>
      <c r="B100" s="16" t="str">
        <f>IF(O$81&gt;7,IF('2. Runde'!N100="","",Oversikt!B100),IF(O$81&gt;5,IF('1. Runde'!N100="","",Oversikt!B100),Oversikt!B100))</f>
        <v/>
      </c>
      <c r="C100" s="16" t="str">
        <f>IF(Oversikt!E100="","",Oversikt!E100)</f>
        <v/>
      </c>
      <c r="D100" s="17" t="str">
        <f>IF('2. Runde'!N100="","",IF(Oversikt!B100="","",VLOOKUP(Oversikt!#REF!,Mønster!$A$4:$B$21,2)))</f>
        <v/>
      </c>
      <c r="E100" s="32"/>
      <c r="F100" s="33"/>
      <c r="G100" s="33"/>
      <c r="H100" s="33"/>
      <c r="I100" s="137"/>
      <c r="J100" s="33"/>
      <c r="K100" s="34"/>
      <c r="L100" s="128">
        <f>IF(Dommere!$C$12&gt;4,ROUND(SUM(E100:I100)-P100-Q100,1)/(Dommere!$C$12-2),SUM(E100:I100)/Dommere!$C$12)</f>
        <v>0</v>
      </c>
      <c r="M100" s="56">
        <f t="shared" si="18"/>
        <v>0</v>
      </c>
      <c r="N100" s="33"/>
      <c r="O100" s="19"/>
      <c r="P100" s="19">
        <f t="shared" ref="P100:P106" si="22">MAX(E100:K100)</f>
        <v>0</v>
      </c>
      <c r="Q100" s="19">
        <f t="shared" ref="Q100:Q106" si="23">MIN(E100:K100)</f>
        <v>0</v>
      </c>
      <c r="R100" s="19">
        <f t="shared" ref="R100:R106" si="24">SUM(E100:K100)</f>
        <v>0</v>
      </c>
    </row>
    <row r="101" spans="1:18" x14ac:dyDescent="0.2">
      <c r="A101" s="20">
        <f>+Oversikt!A101</f>
        <v>20</v>
      </c>
      <c r="B101" s="16" t="str">
        <f>IF(O$81&gt;7,IF('2. Runde'!N101="","",Oversikt!B101),IF(O$81&gt;5,IF('1. Runde'!N101="","",Oversikt!B101),Oversikt!B101))</f>
        <v/>
      </c>
      <c r="C101" s="16" t="str">
        <f>IF(Oversikt!E101="","",Oversikt!E101)</f>
        <v/>
      </c>
      <c r="D101" s="17" t="str">
        <f>IF('2. Runde'!N101="","",IF(Oversikt!B101="","",VLOOKUP(Oversikt!#REF!,Mønster!$A$4:$B$21,2)))</f>
        <v/>
      </c>
      <c r="E101" s="32"/>
      <c r="F101" s="33"/>
      <c r="G101" s="33"/>
      <c r="H101" s="33"/>
      <c r="I101" s="137"/>
      <c r="J101" s="33"/>
      <c r="K101" s="34"/>
      <c r="L101" s="128">
        <f>IF(Dommere!$C$12&gt;4,ROUND(SUM(E101:I101)-P101-Q101,1)/(Dommere!$C$12-2),SUM(E101:I101)/Dommere!$C$12)</f>
        <v>0</v>
      </c>
      <c r="M101" s="56">
        <f t="shared" si="18"/>
        <v>0</v>
      </c>
      <c r="N101" s="33"/>
      <c r="O101" s="19"/>
      <c r="P101" s="19">
        <f t="shared" si="22"/>
        <v>0</v>
      </c>
      <c r="Q101" s="19">
        <f t="shared" si="23"/>
        <v>0</v>
      </c>
      <c r="R101" s="19">
        <f t="shared" si="24"/>
        <v>0</v>
      </c>
    </row>
    <row r="102" spans="1:18" x14ac:dyDescent="0.2">
      <c r="A102" s="20">
        <f>+Oversikt!A102</f>
        <v>21</v>
      </c>
      <c r="B102" s="16" t="str">
        <f>IF(O$81&gt;7,IF('2. Runde'!N102="","",Oversikt!B102),IF(O$81&gt;5,IF('1. Runde'!N102="","",Oversikt!B102),Oversikt!B102))</f>
        <v/>
      </c>
      <c r="C102" s="16" t="str">
        <f>IF(Oversikt!E102="","",Oversikt!E102)</f>
        <v/>
      </c>
      <c r="D102" s="17" t="str">
        <f>IF('2. Runde'!N102="","",IF(Oversikt!B102="","",VLOOKUP(Oversikt!#REF!,Mønster!$A$4:$B$21,2)))</f>
        <v/>
      </c>
      <c r="E102" s="32"/>
      <c r="F102" s="33"/>
      <c r="G102" s="33"/>
      <c r="H102" s="33"/>
      <c r="I102" s="137"/>
      <c r="J102" s="33"/>
      <c r="K102" s="34"/>
      <c r="L102" s="128">
        <f>IF(Dommere!$C$12&gt;4,ROUND(SUM(E102:I102)-P102-Q102,1)/(Dommere!$C$12-2),SUM(E102:I102)/Dommere!$C$12)</f>
        <v>0</v>
      </c>
      <c r="M102" s="56">
        <f t="shared" si="18"/>
        <v>0</v>
      </c>
      <c r="N102" s="33"/>
      <c r="O102" s="19"/>
      <c r="P102" s="19">
        <f t="shared" si="22"/>
        <v>0</v>
      </c>
      <c r="Q102" s="19">
        <f t="shared" si="23"/>
        <v>0</v>
      </c>
      <c r="R102" s="19">
        <f t="shared" si="24"/>
        <v>0</v>
      </c>
    </row>
    <row r="103" spans="1:18" x14ac:dyDescent="0.2">
      <c r="A103" s="20">
        <f>+Oversikt!A103</f>
        <v>22</v>
      </c>
      <c r="B103" s="16" t="str">
        <f>IF(O$81&gt;7,IF('2. Runde'!N103="","",Oversikt!B103),IF(O$81&gt;5,IF('1. Runde'!N103="","",Oversikt!B103),Oversikt!B103))</f>
        <v/>
      </c>
      <c r="C103" s="16" t="str">
        <f>IF(Oversikt!E103="","",Oversikt!E103)</f>
        <v/>
      </c>
      <c r="D103" s="17" t="str">
        <f>IF('2. Runde'!N103="","",IF(Oversikt!B103="","",VLOOKUP(Oversikt!#REF!,Mønster!$A$4:$B$21,2)))</f>
        <v/>
      </c>
      <c r="E103" s="32"/>
      <c r="F103" s="33"/>
      <c r="G103" s="33"/>
      <c r="H103" s="33"/>
      <c r="I103" s="137"/>
      <c r="J103" s="33"/>
      <c r="K103" s="34"/>
      <c r="L103" s="128">
        <f>IF(Dommere!$C$12&gt;4,ROUND(SUM(E103:I103)-P103-Q103,1)/(Dommere!$C$12-2),SUM(E103:I103)/Dommere!$C$12)</f>
        <v>0</v>
      </c>
      <c r="M103" s="56">
        <f t="shared" si="18"/>
        <v>0</v>
      </c>
      <c r="N103" s="33"/>
      <c r="O103" s="19"/>
      <c r="P103" s="19">
        <f t="shared" si="22"/>
        <v>0</v>
      </c>
      <c r="Q103" s="19">
        <f t="shared" si="23"/>
        <v>0</v>
      </c>
      <c r="R103" s="19">
        <f t="shared" si="24"/>
        <v>0</v>
      </c>
    </row>
    <row r="104" spans="1:18" x14ac:dyDescent="0.2">
      <c r="A104" s="20">
        <f>+Oversikt!A104</f>
        <v>23</v>
      </c>
      <c r="B104" s="16" t="str">
        <f>IF(O$81&gt;7,IF('2. Runde'!N104="","",Oversikt!B104),IF(O$81&gt;5,IF('1. Runde'!N104="","",Oversikt!B104),Oversikt!B104))</f>
        <v/>
      </c>
      <c r="C104" s="16" t="str">
        <f>IF(Oversikt!E104="","",Oversikt!E104)</f>
        <v/>
      </c>
      <c r="D104" s="17" t="str">
        <f>IF('2. Runde'!N104="","",IF(Oversikt!B104="","",VLOOKUP(Oversikt!#REF!,Mønster!$A$4:$B$21,2)))</f>
        <v/>
      </c>
      <c r="E104" s="32"/>
      <c r="F104" s="33"/>
      <c r="G104" s="33"/>
      <c r="H104" s="33"/>
      <c r="I104" s="137"/>
      <c r="J104" s="33"/>
      <c r="K104" s="34"/>
      <c r="L104" s="128">
        <f>IF(Dommere!$C$12&gt;4,ROUND(SUM(E104:I104)-P104-Q104,1)/(Dommere!$C$12-2),SUM(E104:I104)/Dommere!$C$12)</f>
        <v>0</v>
      </c>
      <c r="M104" s="56">
        <f t="shared" si="18"/>
        <v>0</v>
      </c>
      <c r="N104" s="33"/>
      <c r="O104" s="19"/>
      <c r="P104" s="19">
        <f t="shared" si="22"/>
        <v>0</v>
      </c>
      <c r="Q104" s="19">
        <f t="shared" si="23"/>
        <v>0</v>
      </c>
      <c r="R104" s="19">
        <f t="shared" si="24"/>
        <v>0</v>
      </c>
    </row>
    <row r="105" spans="1:18" x14ac:dyDescent="0.2">
      <c r="A105" s="20">
        <f>+Oversikt!A105</f>
        <v>24</v>
      </c>
      <c r="B105" s="16" t="str">
        <f>IF(O$81&gt;7,IF('2. Runde'!N105="","",Oversikt!B105),IF(O$81&gt;5,IF('1. Runde'!N105="","",Oversikt!B105),Oversikt!B105))</f>
        <v/>
      </c>
      <c r="C105" s="16" t="str">
        <f>IF(Oversikt!E105="","",Oversikt!E105)</f>
        <v/>
      </c>
      <c r="D105" s="17" t="str">
        <f>IF('2. Runde'!N105="","",IF(Oversikt!B105="","",VLOOKUP(Oversikt!#REF!,Mønster!$A$4:$B$21,2)))</f>
        <v/>
      </c>
      <c r="E105" s="32"/>
      <c r="F105" s="33"/>
      <c r="G105" s="33"/>
      <c r="H105" s="33"/>
      <c r="I105" s="137"/>
      <c r="J105" s="33"/>
      <c r="K105" s="34"/>
      <c r="L105" s="128">
        <f>IF(Dommere!$C$12&gt;4,ROUND(SUM(E105:I105)-P105-Q105,1)/(Dommere!$C$12-2),SUM(E105:I105)/Dommere!$C$12)</f>
        <v>0</v>
      </c>
      <c r="M105" s="56">
        <f t="shared" si="18"/>
        <v>0</v>
      </c>
      <c r="N105" s="33"/>
      <c r="O105" s="19"/>
      <c r="P105" s="19">
        <f t="shared" si="22"/>
        <v>0</v>
      </c>
      <c r="Q105" s="19">
        <f t="shared" si="23"/>
        <v>0</v>
      </c>
      <c r="R105" s="19">
        <f t="shared" si="24"/>
        <v>0</v>
      </c>
    </row>
    <row r="106" spans="1:18" x14ac:dyDescent="0.2">
      <c r="A106" s="20">
        <f>+Oversikt!A106</f>
        <v>25</v>
      </c>
      <c r="B106" s="16" t="str">
        <f>IF(O$81&gt;7,IF('2. Runde'!N106="","",Oversikt!B106),IF(O$81&gt;5,IF('1. Runde'!N106="","",Oversikt!B106),Oversikt!B106))</f>
        <v/>
      </c>
      <c r="C106" s="16" t="str">
        <f>IF(Oversikt!E106="","",Oversikt!E106)</f>
        <v/>
      </c>
      <c r="D106" s="17" t="str">
        <f>IF('2. Runde'!N106="","",IF(Oversikt!B106="","",VLOOKUP(Oversikt!#REF!,Mønster!$A$4:$B$21,2)))</f>
        <v/>
      </c>
      <c r="E106" s="32"/>
      <c r="F106" s="33"/>
      <c r="G106" s="33"/>
      <c r="H106" s="33"/>
      <c r="I106" s="137"/>
      <c r="J106" s="33"/>
      <c r="K106" s="34"/>
      <c r="L106" s="128">
        <f>IF(Dommere!$C$12&gt;4,ROUND(SUM(E106:I106)-P106-Q106,1)/(Dommere!$C$12-2),SUM(E106:I106)/Dommere!$C$12)</f>
        <v>0</v>
      </c>
      <c r="M106" s="56">
        <f t="shared" si="18"/>
        <v>0</v>
      </c>
      <c r="N106" s="33"/>
      <c r="O106" s="19"/>
      <c r="P106" s="19">
        <f t="shared" si="22"/>
        <v>0</v>
      </c>
      <c r="Q106" s="19">
        <f t="shared" si="23"/>
        <v>0</v>
      </c>
      <c r="R106" s="19">
        <f t="shared" si="24"/>
        <v>0</v>
      </c>
    </row>
    <row r="107" spans="1:18" ht="20.25" customHeight="1" x14ac:dyDescent="0.2">
      <c r="A107" s="21" t="str">
        <f>+Oversikt!A107</f>
        <v>Klasse 110 - Ungdom - Jenter cup høy</v>
      </c>
      <c r="B107" s="40"/>
      <c r="C107" s="16"/>
      <c r="D107" s="41"/>
      <c r="E107" s="42"/>
      <c r="F107" s="43"/>
      <c r="G107" s="43"/>
      <c r="H107" s="43"/>
      <c r="I107" s="138"/>
      <c r="J107" s="43"/>
      <c r="K107" s="44"/>
      <c r="L107" s="128">
        <f>IF(Dommere!$C$12&gt;4,ROUND(SUM(E107:I107)-P107-Q107,1)/(Dommere!$C$12-2),SUM(E107:I107)/Dommere!$C$12)</f>
        <v>0</v>
      </c>
      <c r="M107" s="56"/>
      <c r="N107" s="43"/>
      <c r="O107" s="136">
        <f>25-COUNTBLANK(Oversikt!B108:'Oversikt'!B132)</f>
        <v>6</v>
      </c>
      <c r="P107" s="37"/>
      <c r="Q107" s="37"/>
      <c r="R107" s="37"/>
    </row>
    <row r="108" spans="1:18" x14ac:dyDescent="0.2">
      <c r="A108" s="20">
        <f>+Oversikt!A108</f>
        <v>1</v>
      </c>
      <c r="B108" s="16" t="str">
        <f>IF(O$107&gt;7,IF('2. Runde'!N108="","",Oversikt!B108),IF(O$107&gt;5,IF('1. Runde'!N108="","",Oversikt!B108),Oversikt!B108))</f>
        <v xml:space="preserve">Madelene Hasanica Finsrud </v>
      </c>
      <c r="C108" s="16" t="str">
        <f>IF(Oversikt!E108="","",Oversikt!E108)</f>
        <v>Hwa Rang Team Drammen</v>
      </c>
      <c r="D108" s="17" t="str">
        <f>IF('2. Runde'!N108="","",IF(Oversikt!B108="","",VLOOKUP(Oversikt!#REF!,Mønster!$A$4:$B$21,2)))</f>
        <v/>
      </c>
      <c r="E108" s="32">
        <v>6.7</v>
      </c>
      <c r="F108" s="33">
        <v>6.5</v>
      </c>
      <c r="G108" s="33">
        <v>6.7</v>
      </c>
      <c r="H108" s="33"/>
      <c r="I108" s="137"/>
      <c r="J108" s="33"/>
      <c r="K108" s="34"/>
      <c r="L108" s="128">
        <f>IF(Dommere!$C$12&gt;4,ROUND(SUM(E108:I108)-P108-Q108,1)/(Dommere!$C$12-2),SUM(E108:I108)/Dommere!$C$12)</f>
        <v>6.6333333333333329</v>
      </c>
      <c r="M108" s="56">
        <f t="shared" ref="M108:M132" si="25">IF(L108=0,,RANK(L108,L$108:L$132,0))</f>
        <v>1</v>
      </c>
      <c r="N108" s="33"/>
      <c r="O108" s="19"/>
      <c r="P108" s="19">
        <f t="shared" ref="P108:P132" si="26">MAX(E108:K108)</f>
        <v>6.7</v>
      </c>
      <c r="Q108" s="19">
        <f t="shared" ref="Q108:Q132" si="27">MIN(E108:K108)</f>
        <v>6.5</v>
      </c>
      <c r="R108" s="19">
        <f t="shared" ref="R108:R132" si="28">SUM(E108:K108)</f>
        <v>19.899999999999999</v>
      </c>
    </row>
    <row r="109" spans="1:18" x14ac:dyDescent="0.2">
      <c r="A109" s="20">
        <f>+Oversikt!A109</f>
        <v>2</v>
      </c>
      <c r="B109" s="16" t="str">
        <f>IF(O$107&gt;7,IF('2. Runde'!N109="","",Oversikt!B109),IF(O$107&gt;5,IF('1. Runde'!N109="","",Oversikt!B109),Oversikt!B109))</f>
        <v xml:space="preserve">Cornelia Linder </v>
      </c>
      <c r="C109" s="16" t="str">
        <f>IF(Oversikt!E109="","",Oversikt!E109)</f>
        <v>Keum Gang Taekwondo - St.hanshaugen</v>
      </c>
      <c r="D109" s="17" t="str">
        <f>IF('2. Runde'!N109="","",IF(Oversikt!B109="","",VLOOKUP(Oversikt!#REF!,Mønster!$A$4:$B$21,2)))</f>
        <v/>
      </c>
      <c r="E109" s="32">
        <v>6.3</v>
      </c>
      <c r="F109" s="33">
        <v>6.1</v>
      </c>
      <c r="G109" s="33">
        <v>5.9</v>
      </c>
      <c r="H109" s="33"/>
      <c r="I109" s="137"/>
      <c r="J109" s="33"/>
      <c r="K109" s="34"/>
      <c r="L109" s="128">
        <f>IF(Dommere!$C$12&gt;4,ROUND(SUM(E109:I109)-P109-Q109,1)/(Dommere!$C$12-2),SUM(E109:I109)/Dommere!$C$12)</f>
        <v>6.0999999999999988</v>
      </c>
      <c r="M109" s="56">
        <f t="shared" si="25"/>
        <v>5</v>
      </c>
      <c r="N109" s="33"/>
      <c r="O109" s="19"/>
      <c r="P109" s="19">
        <f t="shared" si="26"/>
        <v>6.3</v>
      </c>
      <c r="Q109" s="19">
        <f t="shared" si="27"/>
        <v>5.9</v>
      </c>
      <c r="R109" s="19">
        <f t="shared" si="28"/>
        <v>18.299999999999997</v>
      </c>
    </row>
    <row r="110" spans="1:18" x14ac:dyDescent="0.2">
      <c r="A110" s="20">
        <f>+Oversikt!A110</f>
        <v>3</v>
      </c>
      <c r="B110" s="16" t="str">
        <f>IF(O$107&gt;7,IF('2. Runde'!N110="","",Oversikt!B110),IF(O$107&gt;5,IF('1. Runde'!N110="","",Oversikt!B110),Oversikt!B110))</f>
        <v xml:space="preserve">Marwa Nader </v>
      </c>
      <c r="C110" s="16" t="str">
        <f>IF(Oversikt!E110="","",Oversikt!E110)</f>
        <v>Keum Gang Taekwondo - St.hanshaugen</v>
      </c>
      <c r="D110" s="17" t="str">
        <f>IF('2. Runde'!N110="","",IF(Oversikt!B110="","",VLOOKUP(Oversikt!#REF!,Mønster!$A$4:$B$21,2)))</f>
        <v/>
      </c>
      <c r="E110" s="32">
        <v>6.2</v>
      </c>
      <c r="F110" s="33">
        <v>6.2</v>
      </c>
      <c r="G110" s="33">
        <v>6.1</v>
      </c>
      <c r="H110" s="33"/>
      <c r="I110" s="137"/>
      <c r="J110" s="33"/>
      <c r="K110" s="34"/>
      <c r="L110" s="128">
        <f>IF(Dommere!$C$12&gt;4,ROUND(SUM(E110:I110)-P110-Q110,1)/(Dommere!$C$12-2),SUM(E110:I110)/Dommere!$C$12)</f>
        <v>6.166666666666667</v>
      </c>
      <c r="M110" s="56">
        <f t="shared" si="25"/>
        <v>4</v>
      </c>
      <c r="N110" s="33"/>
      <c r="O110" s="19"/>
      <c r="P110" s="19">
        <f t="shared" si="26"/>
        <v>6.2</v>
      </c>
      <c r="Q110" s="19">
        <f t="shared" si="27"/>
        <v>6.1</v>
      </c>
      <c r="R110" s="19">
        <f t="shared" si="28"/>
        <v>18.5</v>
      </c>
    </row>
    <row r="111" spans="1:18" x14ac:dyDescent="0.2">
      <c r="A111" s="20">
        <f>+Oversikt!A111</f>
        <v>4</v>
      </c>
      <c r="B111" s="16" t="str">
        <f>IF(O$107&gt;7,IF('2. Runde'!N111="","",Oversikt!B111),IF(O$107&gt;5,IF('1. Runde'!N111="","",Oversikt!B111),Oversikt!B111))</f>
        <v/>
      </c>
      <c r="C111" s="16" t="str">
        <f>IF(Oversikt!E111="","",Oversikt!E111)</f>
        <v>Keum Gang Taekwondo - St.hanshaugen</v>
      </c>
      <c r="D111" s="17" t="str">
        <f>IF('2. Runde'!N111="","",IF(Oversikt!B111="","",VLOOKUP(Oversikt!#REF!,Mønster!$A$4:$B$21,2)))</f>
        <v/>
      </c>
      <c r="E111" s="32"/>
      <c r="F111" s="33"/>
      <c r="G111" s="33"/>
      <c r="H111" s="33"/>
      <c r="I111" s="137"/>
      <c r="J111" s="33"/>
      <c r="K111" s="34"/>
      <c r="L111" s="128">
        <f>IF(Dommere!$C$12&gt;4,ROUND(SUM(E111:I111)-P111-Q111,1)/(Dommere!$C$12-2),SUM(E111:I111)/Dommere!$C$12)</f>
        <v>0</v>
      </c>
      <c r="M111" s="56">
        <f t="shared" si="25"/>
        <v>0</v>
      </c>
      <c r="N111" s="33"/>
      <c r="O111" s="19"/>
      <c r="P111" s="19">
        <f t="shared" si="26"/>
        <v>0</v>
      </c>
      <c r="Q111" s="19">
        <f t="shared" si="27"/>
        <v>0</v>
      </c>
      <c r="R111" s="19">
        <f t="shared" si="28"/>
        <v>0</v>
      </c>
    </row>
    <row r="112" spans="1:18" x14ac:dyDescent="0.2">
      <c r="A112" s="20">
        <f>+Oversikt!A112</f>
        <v>5</v>
      </c>
      <c r="B112" s="16" t="str">
        <f>IF(O$107&gt;7,IF('2. Runde'!N112="","",Oversikt!B112),IF(O$107&gt;5,IF('1. Runde'!N112="","",Oversikt!B112),Oversikt!B112))</f>
        <v xml:space="preserve">Mia Standal </v>
      </c>
      <c r="C112" s="16" t="str">
        <f>IF(Oversikt!E112="","",Oversikt!E112)</f>
        <v>Keum Gang Taekwondo - St.hanshaugen</v>
      </c>
      <c r="D112" s="17" t="str">
        <f>IF('2. Runde'!N112="","",IF(Oversikt!B112="","",VLOOKUP(Oversikt!#REF!,Mønster!$A$4:$B$21,2)))</f>
        <v/>
      </c>
      <c r="E112" s="32">
        <v>6.3</v>
      </c>
      <c r="F112" s="33">
        <v>6.2</v>
      </c>
      <c r="G112" s="33">
        <v>6.2</v>
      </c>
      <c r="H112" s="33"/>
      <c r="I112" s="137"/>
      <c r="J112" s="33"/>
      <c r="K112" s="34"/>
      <c r="L112" s="128">
        <f>IF(Dommere!$C$12&gt;4,ROUND(SUM(E112:I112)-P112-Q112,1)/(Dommere!$C$12-2),SUM(E112:I112)/Dommere!$C$12)</f>
        <v>6.2333333333333334</v>
      </c>
      <c r="M112" s="56">
        <f t="shared" si="25"/>
        <v>3</v>
      </c>
      <c r="N112" s="33"/>
      <c r="O112" s="19"/>
      <c r="P112" s="19">
        <f t="shared" si="26"/>
        <v>6.3</v>
      </c>
      <c r="Q112" s="19">
        <f t="shared" si="27"/>
        <v>6.2</v>
      </c>
      <c r="R112" s="19">
        <f t="shared" si="28"/>
        <v>18.7</v>
      </c>
    </row>
    <row r="113" spans="1:18" x14ac:dyDescent="0.2">
      <c r="A113" s="20">
        <f>+Oversikt!A113</f>
        <v>6</v>
      </c>
      <c r="B113" s="16" t="str">
        <f>IF(O$107&gt;7,IF('2. Runde'!N113="","",Oversikt!B113),IF(O$107&gt;5,IF('1. Runde'!N113="","",Oversikt!B113),Oversikt!B113))</f>
        <v>Amaranta Yessenia</v>
      </c>
      <c r="C113" s="16" t="str">
        <f>IF(Oversikt!E113="","",Oversikt!E113)</f>
        <v>Chonkwon Vestli Taekwondo Klubb</v>
      </c>
      <c r="D113" s="17" t="str">
        <f>IF('2. Runde'!N113="","",IF(Oversikt!B113="","",VLOOKUP(Oversikt!#REF!,Mønster!$A$4:$B$21,2)))</f>
        <v/>
      </c>
      <c r="E113" s="32">
        <v>6.8</v>
      </c>
      <c r="F113" s="33">
        <v>6.6</v>
      </c>
      <c r="G113" s="33">
        <v>6.4</v>
      </c>
      <c r="H113" s="33"/>
      <c r="I113" s="137"/>
      <c r="J113" s="33"/>
      <c r="K113" s="34"/>
      <c r="L113" s="128">
        <f>IF(Dommere!$C$12&gt;4,ROUND(SUM(E113:I113)-P113-Q113,1)/(Dommere!$C$12-2),SUM(E113:I113)/Dommere!$C$12)</f>
        <v>6.5999999999999988</v>
      </c>
      <c r="M113" s="56">
        <f t="shared" si="25"/>
        <v>2</v>
      </c>
      <c r="N113" s="33"/>
      <c r="O113" s="19"/>
      <c r="P113" s="19">
        <f t="shared" si="26"/>
        <v>6.8</v>
      </c>
      <c r="Q113" s="19">
        <f t="shared" si="27"/>
        <v>6.4</v>
      </c>
      <c r="R113" s="19">
        <f t="shared" si="28"/>
        <v>19.799999999999997</v>
      </c>
    </row>
    <row r="114" spans="1:18" x14ac:dyDescent="0.2">
      <c r="A114" s="20">
        <f>+Oversikt!A114</f>
        <v>7</v>
      </c>
      <c r="B114" s="16" t="str">
        <f>IF(O$107&gt;7,IF('2. Runde'!N114="","",Oversikt!B114),IF(O$107&gt;5,IF('1. Runde'!N114="","",Oversikt!B114),Oversikt!B114))</f>
        <v/>
      </c>
      <c r="C114" s="16" t="str">
        <f>IF(Oversikt!E114="","",Oversikt!E114)</f>
        <v/>
      </c>
      <c r="D114" s="17" t="str">
        <f>IF('2. Runde'!N114="","",IF(Oversikt!B114="","",VLOOKUP(Oversikt!#REF!,Mønster!$A$4:$B$21,2)))</f>
        <v/>
      </c>
      <c r="E114" s="32"/>
      <c r="F114" s="33"/>
      <c r="G114" s="33"/>
      <c r="H114" s="33"/>
      <c r="I114" s="137"/>
      <c r="J114" s="33"/>
      <c r="K114" s="34"/>
      <c r="L114" s="128">
        <f>IF(Dommere!$C$12&gt;4,ROUND(SUM(E114:I114)-P114-Q114,1)/(Dommere!$C$12-2),SUM(E114:I114)/Dommere!$C$12)</f>
        <v>0</v>
      </c>
      <c r="M114" s="56">
        <f t="shared" si="25"/>
        <v>0</v>
      </c>
      <c r="N114" s="33"/>
      <c r="O114" s="19"/>
      <c r="P114" s="19">
        <f t="shared" si="26"/>
        <v>0</v>
      </c>
      <c r="Q114" s="19">
        <f t="shared" si="27"/>
        <v>0</v>
      </c>
      <c r="R114" s="19">
        <f t="shared" si="28"/>
        <v>0</v>
      </c>
    </row>
    <row r="115" spans="1:18" x14ac:dyDescent="0.2">
      <c r="A115" s="20">
        <f>+Oversikt!A115</f>
        <v>8</v>
      </c>
      <c r="B115" s="16" t="str">
        <f>IF(O$107&gt;7,IF('2. Runde'!N115="","",Oversikt!B115),IF(O$107&gt;5,IF('1. Runde'!N115="","",Oversikt!B115),Oversikt!B115))</f>
        <v/>
      </c>
      <c r="C115" s="16" t="str">
        <f>IF(Oversikt!E115="","",Oversikt!E115)</f>
        <v/>
      </c>
      <c r="D115" s="17" t="str">
        <f>IF('2. Runde'!N115="","",IF(Oversikt!B115="","",VLOOKUP(Oversikt!#REF!,Mønster!$A$4:$B$21,2)))</f>
        <v/>
      </c>
      <c r="E115" s="32"/>
      <c r="F115" s="33"/>
      <c r="G115" s="33"/>
      <c r="H115" s="33"/>
      <c r="I115" s="137"/>
      <c r="J115" s="33"/>
      <c r="K115" s="34"/>
      <c r="L115" s="128">
        <f>IF(Dommere!$C$12&gt;4,ROUND(SUM(E115:I115)-P115-Q115,1)/(Dommere!$C$12-2),SUM(E115:I115)/Dommere!$C$12)</f>
        <v>0</v>
      </c>
      <c r="M115" s="56">
        <f t="shared" si="25"/>
        <v>0</v>
      </c>
      <c r="N115" s="33"/>
      <c r="O115" s="19"/>
      <c r="P115" s="19">
        <f t="shared" si="26"/>
        <v>0</v>
      </c>
      <c r="Q115" s="19">
        <f t="shared" si="27"/>
        <v>0</v>
      </c>
      <c r="R115" s="19">
        <f t="shared" si="28"/>
        <v>0</v>
      </c>
    </row>
    <row r="116" spans="1:18" x14ac:dyDescent="0.2">
      <c r="A116" s="20">
        <f>+Oversikt!A116</f>
        <v>9</v>
      </c>
      <c r="B116" s="16" t="str">
        <f>IF(O$107&gt;7,IF('2. Runde'!N116="","",Oversikt!B116),IF(O$107&gt;5,IF('1. Runde'!N116="","",Oversikt!B116),Oversikt!B116))</f>
        <v/>
      </c>
      <c r="C116" s="16" t="str">
        <f>IF(Oversikt!E116="","",Oversikt!E116)</f>
        <v/>
      </c>
      <c r="D116" s="17" t="str">
        <f>IF('2. Runde'!N116="","",IF(Oversikt!B116="","",VLOOKUP(Oversikt!#REF!,Mønster!$A$4:$B$21,2)))</f>
        <v/>
      </c>
      <c r="E116" s="32"/>
      <c r="F116" s="33"/>
      <c r="G116" s="33"/>
      <c r="H116" s="33"/>
      <c r="I116" s="137"/>
      <c r="J116" s="33"/>
      <c r="K116" s="34"/>
      <c r="L116" s="128">
        <f>IF(Dommere!$C$12&gt;4,ROUND(SUM(E116:I116)-P116-Q116,1)/(Dommere!$C$12-2),SUM(E116:I116)/Dommere!$C$12)</f>
        <v>0</v>
      </c>
      <c r="M116" s="56">
        <f t="shared" si="25"/>
        <v>0</v>
      </c>
      <c r="N116" s="33"/>
      <c r="O116" s="19"/>
      <c r="P116" s="19">
        <f t="shared" si="26"/>
        <v>0</v>
      </c>
      <c r="Q116" s="19">
        <f t="shared" si="27"/>
        <v>0</v>
      </c>
      <c r="R116" s="19">
        <f t="shared" si="28"/>
        <v>0</v>
      </c>
    </row>
    <row r="117" spans="1:18" x14ac:dyDescent="0.2">
      <c r="A117" s="20">
        <f>+Oversikt!A117</f>
        <v>10</v>
      </c>
      <c r="B117" s="16" t="str">
        <f>IF(O$107&gt;7,IF('2. Runde'!N117="","",Oversikt!B117),IF(O$107&gt;5,IF('1. Runde'!N117="","",Oversikt!B117),Oversikt!B117))</f>
        <v/>
      </c>
      <c r="C117" s="16" t="str">
        <f>IF(Oversikt!E117="","",Oversikt!E117)</f>
        <v/>
      </c>
      <c r="D117" s="17" t="str">
        <f>IF('2. Runde'!N117="","",IF(Oversikt!B117="","",VLOOKUP(Oversikt!#REF!,Mønster!$A$4:$B$21,2)))</f>
        <v/>
      </c>
      <c r="E117" s="32"/>
      <c r="F117" s="33"/>
      <c r="G117" s="33"/>
      <c r="H117" s="33"/>
      <c r="I117" s="137"/>
      <c r="J117" s="33"/>
      <c r="K117" s="34"/>
      <c r="L117" s="128">
        <f>IF(Dommere!$C$12&gt;4,ROUND(SUM(E117:I117)-P117-Q117,1)/(Dommere!$C$12-2),SUM(E117:I117)/Dommere!$C$12)</f>
        <v>0</v>
      </c>
      <c r="M117" s="56">
        <f t="shared" si="25"/>
        <v>0</v>
      </c>
      <c r="N117" s="33"/>
      <c r="O117" s="19"/>
      <c r="P117" s="19">
        <f t="shared" si="26"/>
        <v>0</v>
      </c>
      <c r="Q117" s="19">
        <f t="shared" si="27"/>
        <v>0</v>
      </c>
      <c r="R117" s="19">
        <f t="shared" si="28"/>
        <v>0</v>
      </c>
    </row>
    <row r="118" spans="1:18" x14ac:dyDescent="0.2">
      <c r="A118" s="20">
        <f>+Oversikt!A118</f>
        <v>11</v>
      </c>
      <c r="B118" s="16" t="str">
        <f>IF(O$107&gt;7,IF('2. Runde'!N118="","",Oversikt!B118),IF(O$107&gt;5,IF('1. Runde'!N118="","",Oversikt!B118),Oversikt!B118))</f>
        <v/>
      </c>
      <c r="C118" s="16" t="str">
        <f>IF(Oversikt!E118="","",Oversikt!E118)</f>
        <v/>
      </c>
      <c r="D118" s="17" t="str">
        <f>IF('2. Runde'!N118="","",IF(Oversikt!B118="","",VLOOKUP(Oversikt!#REF!,Mønster!$A$4:$B$21,2)))</f>
        <v/>
      </c>
      <c r="E118" s="32"/>
      <c r="F118" s="33"/>
      <c r="G118" s="33"/>
      <c r="H118" s="33"/>
      <c r="I118" s="137"/>
      <c r="J118" s="33"/>
      <c r="K118" s="34"/>
      <c r="L118" s="128">
        <f>IF(Dommere!$C$12&gt;4,ROUND(SUM(E118:I118)-P118-Q118,1)/(Dommere!$C$12-2),SUM(E118:I118)/Dommere!$C$12)</f>
        <v>0</v>
      </c>
      <c r="M118" s="56">
        <f t="shared" si="25"/>
        <v>0</v>
      </c>
      <c r="N118" s="33"/>
      <c r="O118" s="19"/>
      <c r="P118" s="19">
        <f t="shared" si="26"/>
        <v>0</v>
      </c>
      <c r="Q118" s="19">
        <f t="shared" si="27"/>
        <v>0</v>
      </c>
      <c r="R118" s="19">
        <f t="shared" si="28"/>
        <v>0</v>
      </c>
    </row>
    <row r="119" spans="1:18" x14ac:dyDescent="0.2">
      <c r="A119" s="20">
        <f>+Oversikt!A119</f>
        <v>12</v>
      </c>
      <c r="B119" s="16" t="str">
        <f>IF(O$107&gt;7,IF('2. Runde'!N119="","",Oversikt!B119),IF(O$107&gt;5,IF('1. Runde'!N119="","",Oversikt!B119),Oversikt!B119))</f>
        <v/>
      </c>
      <c r="C119" s="16" t="str">
        <f>IF(Oversikt!E119="","",Oversikt!E119)</f>
        <v/>
      </c>
      <c r="D119" s="17" t="str">
        <f>IF('2. Runde'!N119="","",IF(Oversikt!B119="","",VLOOKUP(Oversikt!#REF!,Mønster!$A$4:$B$21,2)))</f>
        <v/>
      </c>
      <c r="E119" s="32"/>
      <c r="F119" s="33"/>
      <c r="G119" s="33"/>
      <c r="H119" s="33"/>
      <c r="I119" s="137"/>
      <c r="J119" s="33"/>
      <c r="K119" s="34"/>
      <c r="L119" s="128">
        <f>IF(Dommere!$C$12&gt;4,ROUND(SUM(E119:I119)-P119-Q119,1)/(Dommere!$C$12-2),SUM(E119:I119)/Dommere!$C$12)</f>
        <v>0</v>
      </c>
      <c r="M119" s="56">
        <f t="shared" si="25"/>
        <v>0</v>
      </c>
      <c r="N119" s="33"/>
      <c r="O119" s="19"/>
      <c r="P119" s="19">
        <f t="shared" si="26"/>
        <v>0</v>
      </c>
      <c r="Q119" s="19">
        <f t="shared" si="27"/>
        <v>0</v>
      </c>
      <c r="R119" s="19">
        <f t="shared" si="28"/>
        <v>0</v>
      </c>
    </row>
    <row r="120" spans="1:18" x14ac:dyDescent="0.2">
      <c r="A120" s="20">
        <f>+Oversikt!A120</f>
        <v>13</v>
      </c>
      <c r="B120" s="16" t="str">
        <f>IF(O$107&gt;7,IF('2. Runde'!N120="","",Oversikt!B120),IF(O$107&gt;5,IF('1. Runde'!N120="","",Oversikt!B120),Oversikt!B120))</f>
        <v/>
      </c>
      <c r="C120" s="16" t="str">
        <f>IF(Oversikt!E120="","",Oversikt!E120)</f>
        <v/>
      </c>
      <c r="D120" s="17" t="str">
        <f>IF('2. Runde'!N120="","",IF(Oversikt!B120="","",VLOOKUP(Oversikt!#REF!,Mønster!$A$4:$B$21,2)))</f>
        <v/>
      </c>
      <c r="E120" s="32"/>
      <c r="F120" s="33"/>
      <c r="G120" s="33"/>
      <c r="H120" s="33"/>
      <c r="I120" s="137"/>
      <c r="J120" s="33"/>
      <c r="K120" s="34"/>
      <c r="L120" s="128">
        <f>IF(Dommere!$C$12&gt;4,ROUND(SUM(E120:I120)-P120-Q120,1)/(Dommere!$C$12-2),SUM(E120:I120)/Dommere!$C$12)</f>
        <v>0</v>
      </c>
      <c r="M120" s="56">
        <f t="shared" si="25"/>
        <v>0</v>
      </c>
      <c r="N120" s="33"/>
      <c r="O120" s="19"/>
      <c r="P120" s="19">
        <f t="shared" si="26"/>
        <v>0</v>
      </c>
      <c r="Q120" s="19">
        <f t="shared" si="27"/>
        <v>0</v>
      </c>
      <c r="R120" s="19">
        <f t="shared" si="28"/>
        <v>0</v>
      </c>
    </row>
    <row r="121" spans="1:18" x14ac:dyDescent="0.2">
      <c r="A121" s="20">
        <f>+Oversikt!A121</f>
        <v>14</v>
      </c>
      <c r="B121" s="16" t="str">
        <f>IF(O$107&gt;7,IF('2. Runde'!N121="","",Oversikt!B121),IF(O$107&gt;5,IF('1. Runde'!N121="","",Oversikt!B121),Oversikt!B121))</f>
        <v/>
      </c>
      <c r="C121" s="16" t="str">
        <f>IF(Oversikt!E121="","",Oversikt!E121)</f>
        <v/>
      </c>
      <c r="D121" s="17" t="str">
        <f>IF('2. Runde'!N121="","",IF(Oversikt!B121="","",VLOOKUP(Oversikt!#REF!,Mønster!$A$4:$B$21,2)))</f>
        <v/>
      </c>
      <c r="E121" s="32"/>
      <c r="F121" s="33"/>
      <c r="G121" s="33"/>
      <c r="H121" s="33"/>
      <c r="I121" s="137"/>
      <c r="J121" s="33"/>
      <c r="K121" s="34"/>
      <c r="L121" s="128">
        <f>IF(Dommere!$C$12&gt;4,ROUND(SUM(E121:I121)-P121-Q121,1)/(Dommere!$C$12-2),SUM(E121:I121)/Dommere!$C$12)</f>
        <v>0</v>
      </c>
      <c r="M121" s="56">
        <f t="shared" si="25"/>
        <v>0</v>
      </c>
      <c r="N121" s="33"/>
      <c r="O121" s="19"/>
      <c r="P121" s="19">
        <f t="shared" si="26"/>
        <v>0</v>
      </c>
      <c r="Q121" s="19">
        <f t="shared" si="27"/>
        <v>0</v>
      </c>
      <c r="R121" s="19">
        <f t="shared" si="28"/>
        <v>0</v>
      </c>
    </row>
    <row r="122" spans="1:18" x14ac:dyDescent="0.2">
      <c r="A122" s="20">
        <f>+Oversikt!A122</f>
        <v>15</v>
      </c>
      <c r="B122" s="16" t="str">
        <f>IF(O$107&gt;7,IF('2. Runde'!N122="","",Oversikt!B122),IF(O$107&gt;5,IF('1. Runde'!N122="","",Oversikt!B122),Oversikt!B122))</f>
        <v/>
      </c>
      <c r="C122" s="16" t="str">
        <f>IF(Oversikt!E122="","",Oversikt!E122)</f>
        <v/>
      </c>
      <c r="D122" s="17" t="str">
        <f>IF('2. Runde'!N122="","",IF(Oversikt!B122="","",VLOOKUP(Oversikt!#REF!,Mønster!$A$4:$B$21,2)))</f>
        <v/>
      </c>
      <c r="E122" s="32"/>
      <c r="F122" s="33"/>
      <c r="G122" s="33"/>
      <c r="H122" s="33"/>
      <c r="I122" s="137"/>
      <c r="J122" s="33"/>
      <c r="K122" s="34"/>
      <c r="L122" s="128">
        <f>IF(Dommere!$C$12&gt;4,ROUND(SUM(E122:I122)-P122-Q122,1)/(Dommere!$C$12-2),SUM(E122:I122)/Dommere!$C$12)</f>
        <v>0</v>
      </c>
      <c r="M122" s="56">
        <f t="shared" si="25"/>
        <v>0</v>
      </c>
      <c r="N122" s="33"/>
      <c r="O122" s="19"/>
      <c r="P122" s="19">
        <f t="shared" si="26"/>
        <v>0</v>
      </c>
      <c r="Q122" s="19">
        <f t="shared" si="27"/>
        <v>0</v>
      </c>
      <c r="R122" s="19">
        <f t="shared" si="28"/>
        <v>0</v>
      </c>
    </row>
    <row r="123" spans="1:18" x14ac:dyDescent="0.2">
      <c r="A123" s="20">
        <f>+Oversikt!A123</f>
        <v>16</v>
      </c>
      <c r="B123" s="16" t="str">
        <f>IF(O$107&gt;7,IF('2. Runde'!N123="","",Oversikt!B123),IF(O$107&gt;5,IF('1. Runde'!N123="","",Oversikt!B123),Oversikt!B123))</f>
        <v/>
      </c>
      <c r="C123" s="16" t="str">
        <f>IF(Oversikt!E123="","",Oversikt!E123)</f>
        <v/>
      </c>
      <c r="D123" s="17" t="str">
        <f>IF('2. Runde'!N123="","",IF(Oversikt!B123="","",VLOOKUP(Oversikt!#REF!,Mønster!$A$4:$B$21,2)))</f>
        <v/>
      </c>
      <c r="E123" s="32"/>
      <c r="F123" s="33"/>
      <c r="G123" s="33"/>
      <c r="H123" s="33"/>
      <c r="I123" s="137"/>
      <c r="J123" s="33"/>
      <c r="K123" s="34"/>
      <c r="L123" s="128">
        <f>IF(Dommere!$C$12&gt;4,ROUND(SUM(E123:I123)-P123-Q123,1)/(Dommere!$C$12-2),SUM(E123:I123)/Dommere!$C$12)</f>
        <v>0</v>
      </c>
      <c r="M123" s="56">
        <f t="shared" si="25"/>
        <v>0</v>
      </c>
      <c r="N123" s="33"/>
      <c r="O123" s="19"/>
      <c r="P123" s="19">
        <f t="shared" si="26"/>
        <v>0</v>
      </c>
      <c r="Q123" s="19">
        <f t="shared" si="27"/>
        <v>0</v>
      </c>
      <c r="R123" s="19">
        <f t="shared" si="28"/>
        <v>0</v>
      </c>
    </row>
    <row r="124" spans="1:18" x14ac:dyDescent="0.2">
      <c r="A124" s="20">
        <f>+Oversikt!A124</f>
        <v>17</v>
      </c>
      <c r="B124" s="16" t="str">
        <f>IF(O$107&gt;7,IF('2. Runde'!N124="","",Oversikt!B124),IF(O$107&gt;5,IF('1. Runde'!N124="","",Oversikt!B124),Oversikt!B124))</f>
        <v/>
      </c>
      <c r="C124" s="16" t="str">
        <f>IF(Oversikt!E124="","",Oversikt!E124)</f>
        <v/>
      </c>
      <c r="D124" s="17" t="str">
        <f>IF('2. Runde'!N124="","",IF(Oversikt!B124="","",VLOOKUP(Oversikt!#REF!,Mønster!$A$4:$B$21,2)))</f>
        <v/>
      </c>
      <c r="E124" s="32"/>
      <c r="F124" s="33"/>
      <c r="G124" s="33"/>
      <c r="H124" s="33"/>
      <c r="I124" s="137"/>
      <c r="J124" s="33"/>
      <c r="K124" s="34"/>
      <c r="L124" s="128">
        <f>IF(Dommere!$C$12&gt;4,ROUND(SUM(E124:I124)-P124-Q124,1)/(Dommere!$C$12-2),SUM(E124:I124)/Dommere!$C$12)</f>
        <v>0</v>
      </c>
      <c r="M124" s="56">
        <f t="shared" si="25"/>
        <v>0</v>
      </c>
      <c r="N124" s="33"/>
      <c r="O124" s="19"/>
      <c r="P124" s="19">
        <f t="shared" si="26"/>
        <v>0</v>
      </c>
      <c r="Q124" s="19">
        <f t="shared" si="27"/>
        <v>0</v>
      </c>
      <c r="R124" s="19">
        <f t="shared" si="28"/>
        <v>0</v>
      </c>
    </row>
    <row r="125" spans="1:18" x14ac:dyDescent="0.2">
      <c r="A125" s="20">
        <f>+Oversikt!A125</f>
        <v>18</v>
      </c>
      <c r="B125" s="16" t="str">
        <f>IF(O$107&gt;7,IF('2. Runde'!N125="","",Oversikt!B125),IF(O$107&gt;5,IF('1. Runde'!N125="","",Oversikt!B125),Oversikt!B125))</f>
        <v/>
      </c>
      <c r="C125" s="16" t="str">
        <f>IF(Oversikt!E125="","",Oversikt!E125)</f>
        <v/>
      </c>
      <c r="D125" s="17" t="str">
        <f>IF('2. Runde'!N125="","",IF(Oversikt!B125="","",VLOOKUP(Oversikt!#REF!,Mønster!$A$4:$B$21,2)))</f>
        <v/>
      </c>
      <c r="E125" s="32"/>
      <c r="F125" s="33"/>
      <c r="G125" s="33"/>
      <c r="H125" s="33"/>
      <c r="I125" s="137"/>
      <c r="J125" s="33"/>
      <c r="K125" s="34"/>
      <c r="L125" s="128">
        <f>IF(Dommere!$C$12&gt;4,ROUND(SUM(E125:I125)-P125-Q125,1)/(Dommere!$C$12-2),SUM(E125:I125)/Dommere!$C$12)</f>
        <v>0</v>
      </c>
      <c r="M125" s="56">
        <f t="shared" si="25"/>
        <v>0</v>
      </c>
      <c r="N125" s="33"/>
      <c r="O125" s="19"/>
      <c r="P125" s="19">
        <f t="shared" si="26"/>
        <v>0</v>
      </c>
      <c r="Q125" s="19">
        <f t="shared" si="27"/>
        <v>0</v>
      </c>
      <c r="R125" s="19">
        <f t="shared" si="28"/>
        <v>0</v>
      </c>
    </row>
    <row r="126" spans="1:18" x14ac:dyDescent="0.2">
      <c r="A126" s="20">
        <f>+Oversikt!A126</f>
        <v>19</v>
      </c>
      <c r="B126" s="16" t="str">
        <f>IF(O$107&gt;7,IF('2. Runde'!N126="","",Oversikt!B126),IF(O$107&gt;5,IF('1. Runde'!N126="","",Oversikt!B126),Oversikt!B126))</f>
        <v/>
      </c>
      <c r="C126" s="16" t="str">
        <f>IF(Oversikt!E126="","",Oversikt!E126)</f>
        <v/>
      </c>
      <c r="D126" s="17" t="str">
        <f>IF('2. Runde'!N126="","",IF(Oversikt!B126="","",VLOOKUP(Oversikt!#REF!,Mønster!$A$4:$B$21,2)))</f>
        <v/>
      </c>
      <c r="E126" s="32"/>
      <c r="F126" s="33"/>
      <c r="G126" s="33"/>
      <c r="H126" s="33"/>
      <c r="I126" s="137"/>
      <c r="J126" s="33"/>
      <c r="K126" s="34"/>
      <c r="L126" s="128">
        <f>IF(Dommere!$C$12&gt;4,ROUND(SUM(E126:I126)-P126-Q126,1)/(Dommere!$C$12-2),SUM(E126:I126)/Dommere!$C$12)</f>
        <v>0</v>
      </c>
      <c r="M126" s="56">
        <f t="shared" si="25"/>
        <v>0</v>
      </c>
      <c r="N126" s="33"/>
      <c r="O126" s="19"/>
      <c r="P126" s="19">
        <f t="shared" si="26"/>
        <v>0</v>
      </c>
      <c r="Q126" s="19">
        <f t="shared" si="27"/>
        <v>0</v>
      </c>
      <c r="R126" s="19">
        <f t="shared" si="28"/>
        <v>0</v>
      </c>
    </row>
    <row r="127" spans="1:18" x14ac:dyDescent="0.2">
      <c r="A127" s="20">
        <f>+Oversikt!A127</f>
        <v>20</v>
      </c>
      <c r="B127" s="16" t="str">
        <f>IF(O$107&gt;7,IF('2. Runde'!N127="","",Oversikt!B127),IF(O$107&gt;5,IF('1. Runde'!N127="","",Oversikt!B127),Oversikt!B127))</f>
        <v/>
      </c>
      <c r="C127" s="16" t="str">
        <f>IF(Oversikt!E127="","",Oversikt!E127)</f>
        <v/>
      </c>
      <c r="D127" s="17" t="str">
        <f>IF('2. Runde'!N127="","",IF(Oversikt!B127="","",VLOOKUP(Oversikt!#REF!,Mønster!$A$4:$B$21,2)))</f>
        <v/>
      </c>
      <c r="E127" s="32"/>
      <c r="F127" s="33"/>
      <c r="G127" s="33"/>
      <c r="H127" s="33"/>
      <c r="I127" s="137"/>
      <c r="J127" s="33"/>
      <c r="K127" s="34"/>
      <c r="L127" s="128">
        <f>IF(Dommere!$C$12&gt;4,ROUND(SUM(E127:I127)-P127-Q127,1)/(Dommere!$C$12-2),SUM(E127:I127)/Dommere!$C$12)</f>
        <v>0</v>
      </c>
      <c r="M127" s="56">
        <f t="shared" si="25"/>
        <v>0</v>
      </c>
      <c r="N127" s="33"/>
      <c r="O127" s="19"/>
      <c r="P127" s="19">
        <f t="shared" si="26"/>
        <v>0</v>
      </c>
      <c r="Q127" s="19">
        <f t="shared" si="27"/>
        <v>0</v>
      </c>
      <c r="R127" s="19">
        <f t="shared" si="28"/>
        <v>0</v>
      </c>
    </row>
    <row r="128" spans="1:18" x14ac:dyDescent="0.2">
      <c r="A128" s="20">
        <f>+Oversikt!A128</f>
        <v>21</v>
      </c>
      <c r="B128" s="16" t="str">
        <f>IF(O$107&gt;7,IF('2. Runde'!N128="","",Oversikt!B128),IF(O$107&gt;5,IF('1. Runde'!N128="","",Oversikt!B128),Oversikt!B128))</f>
        <v/>
      </c>
      <c r="C128" s="16" t="str">
        <f>IF(Oversikt!E128="","",Oversikt!E128)</f>
        <v/>
      </c>
      <c r="D128" s="17" t="str">
        <f>IF('2. Runde'!N128="","",IF(Oversikt!B128="","",VLOOKUP(Oversikt!#REF!,Mønster!$A$4:$B$21,2)))</f>
        <v/>
      </c>
      <c r="E128" s="32"/>
      <c r="F128" s="33"/>
      <c r="G128" s="33"/>
      <c r="H128" s="33"/>
      <c r="I128" s="137"/>
      <c r="J128" s="33"/>
      <c r="K128" s="34"/>
      <c r="L128" s="128">
        <f>IF(Dommere!$C$12&gt;4,ROUND(SUM(E128:I128)-P128-Q128,1)/(Dommere!$C$12-2),SUM(E128:I128)/Dommere!$C$12)</f>
        <v>0</v>
      </c>
      <c r="M128" s="56">
        <f t="shared" si="25"/>
        <v>0</v>
      </c>
      <c r="N128" s="33"/>
      <c r="O128" s="19"/>
      <c r="P128" s="19">
        <f t="shared" si="26"/>
        <v>0</v>
      </c>
      <c r="Q128" s="19">
        <f t="shared" si="27"/>
        <v>0</v>
      </c>
      <c r="R128" s="19">
        <f t="shared" si="28"/>
        <v>0</v>
      </c>
    </row>
    <row r="129" spans="1:18" x14ac:dyDescent="0.2">
      <c r="A129" s="20">
        <f>+Oversikt!A129</f>
        <v>22</v>
      </c>
      <c r="B129" s="16" t="str">
        <f>IF(O$107&gt;7,IF('2. Runde'!N129="","",Oversikt!B129),IF(O$107&gt;5,IF('1. Runde'!N129="","",Oversikt!B129),Oversikt!B129))</f>
        <v/>
      </c>
      <c r="C129" s="16" t="str">
        <f>IF(Oversikt!E129="","",Oversikt!E129)</f>
        <v/>
      </c>
      <c r="D129" s="17" t="str">
        <f>IF('2. Runde'!N129="","",IF(Oversikt!B129="","",VLOOKUP(Oversikt!#REF!,Mønster!$A$4:$B$21,2)))</f>
        <v/>
      </c>
      <c r="E129" s="32"/>
      <c r="F129" s="33"/>
      <c r="G129" s="33"/>
      <c r="H129" s="33"/>
      <c r="I129" s="137"/>
      <c r="J129" s="33"/>
      <c r="K129" s="34"/>
      <c r="L129" s="128">
        <f>IF(Dommere!$C$12&gt;4,ROUND(SUM(E129:I129)-P129-Q129,1)/(Dommere!$C$12-2),SUM(E129:I129)/Dommere!$C$12)</f>
        <v>0</v>
      </c>
      <c r="M129" s="56">
        <f t="shared" si="25"/>
        <v>0</v>
      </c>
      <c r="N129" s="33"/>
      <c r="O129" s="19"/>
      <c r="P129" s="19">
        <f t="shared" si="26"/>
        <v>0</v>
      </c>
      <c r="Q129" s="19">
        <f t="shared" si="27"/>
        <v>0</v>
      </c>
      <c r="R129" s="19">
        <f t="shared" si="28"/>
        <v>0</v>
      </c>
    </row>
    <row r="130" spans="1:18" x14ac:dyDescent="0.2">
      <c r="A130" s="20">
        <f>+Oversikt!A130</f>
        <v>23</v>
      </c>
      <c r="B130" s="16" t="str">
        <f>IF(O$107&gt;7,IF('2. Runde'!N130="","",Oversikt!B130),IF(O$107&gt;5,IF('1. Runde'!N130="","",Oversikt!B130),Oversikt!B130))</f>
        <v/>
      </c>
      <c r="C130" s="16" t="str">
        <f>IF(Oversikt!E130="","",Oversikt!E130)</f>
        <v/>
      </c>
      <c r="D130" s="17" t="str">
        <f>IF('2. Runde'!N130="","",IF(Oversikt!B130="","",VLOOKUP(Oversikt!#REF!,Mønster!$A$4:$B$21,2)))</f>
        <v/>
      </c>
      <c r="E130" s="32"/>
      <c r="F130" s="33"/>
      <c r="G130" s="33"/>
      <c r="H130" s="33"/>
      <c r="I130" s="137"/>
      <c r="J130" s="33"/>
      <c r="K130" s="34"/>
      <c r="L130" s="128">
        <f>IF(Dommere!$C$12&gt;4,ROUND(SUM(E130:I130)-P130-Q130,1)/(Dommere!$C$12-2),SUM(E130:I130)/Dommere!$C$12)</f>
        <v>0</v>
      </c>
      <c r="M130" s="56">
        <f t="shared" si="25"/>
        <v>0</v>
      </c>
      <c r="N130" s="33"/>
      <c r="O130" s="19"/>
      <c r="P130" s="19">
        <f t="shared" si="26"/>
        <v>0</v>
      </c>
      <c r="Q130" s="19">
        <f t="shared" si="27"/>
        <v>0</v>
      </c>
      <c r="R130" s="19">
        <f t="shared" si="28"/>
        <v>0</v>
      </c>
    </row>
    <row r="131" spans="1:18" x14ac:dyDescent="0.2">
      <c r="A131" s="20">
        <f>+Oversikt!A131</f>
        <v>24</v>
      </c>
      <c r="B131" s="16" t="str">
        <f>IF(O$107&gt;7,IF('2. Runde'!N131="","",Oversikt!B131),IF(O$107&gt;5,IF('1. Runde'!N131="","",Oversikt!B131),Oversikt!B131))</f>
        <v/>
      </c>
      <c r="C131" s="16" t="str">
        <f>IF(Oversikt!E131="","",Oversikt!E131)</f>
        <v/>
      </c>
      <c r="D131" s="17" t="str">
        <f>IF('2. Runde'!N131="","",IF(Oversikt!B131="","",VLOOKUP(Oversikt!#REF!,Mønster!$A$4:$B$21,2)))</f>
        <v/>
      </c>
      <c r="E131" s="32"/>
      <c r="F131" s="33"/>
      <c r="G131" s="33"/>
      <c r="H131" s="33"/>
      <c r="I131" s="137"/>
      <c r="J131" s="33"/>
      <c r="K131" s="34"/>
      <c r="L131" s="128">
        <f>IF(Dommere!$C$12&gt;4,ROUND(SUM(E131:I131)-P131-Q131,1)/(Dommere!$C$12-2),SUM(E131:I131)/Dommere!$C$12)</f>
        <v>0</v>
      </c>
      <c r="M131" s="56">
        <f t="shared" si="25"/>
        <v>0</v>
      </c>
      <c r="N131" s="33"/>
      <c r="O131" s="19"/>
      <c r="P131" s="19">
        <f t="shared" si="26"/>
        <v>0</v>
      </c>
      <c r="Q131" s="19">
        <f t="shared" si="27"/>
        <v>0</v>
      </c>
      <c r="R131" s="19">
        <f t="shared" si="28"/>
        <v>0</v>
      </c>
    </row>
    <row r="132" spans="1:18" x14ac:dyDescent="0.2">
      <c r="A132" s="20">
        <f>+Oversikt!A132</f>
        <v>25</v>
      </c>
      <c r="B132" s="16" t="str">
        <f>IF(O$107&gt;7,IF('2. Runde'!N132="","",Oversikt!B132),IF(O$107&gt;5,IF('1. Runde'!N132="","",Oversikt!B132),Oversikt!B132))</f>
        <v/>
      </c>
      <c r="C132" s="16" t="str">
        <f>IF(Oversikt!E132="","",Oversikt!E132)</f>
        <v/>
      </c>
      <c r="D132" s="17" t="str">
        <f>IF('2. Runde'!N132="","",IF(Oversikt!B132="","",VLOOKUP(Oversikt!#REF!,Mønster!$A$4:$B$21,2)))</f>
        <v/>
      </c>
      <c r="E132" s="32"/>
      <c r="F132" s="33"/>
      <c r="G132" s="33"/>
      <c r="H132" s="33"/>
      <c r="I132" s="137"/>
      <c r="J132" s="33"/>
      <c r="K132" s="34"/>
      <c r="L132" s="128">
        <f>IF(Dommere!$C$12&gt;4,ROUND(SUM(E132:I132)-P132-Q132,1)/(Dommere!$C$12-2),SUM(E132:I132)/Dommere!$C$12)</f>
        <v>0</v>
      </c>
      <c r="M132" s="56">
        <f t="shared" si="25"/>
        <v>0</v>
      </c>
      <c r="N132" s="33"/>
      <c r="O132" s="19"/>
      <c r="P132" s="19">
        <f t="shared" si="26"/>
        <v>0</v>
      </c>
      <c r="Q132" s="19">
        <f t="shared" si="27"/>
        <v>0</v>
      </c>
      <c r="R132" s="19">
        <f t="shared" si="28"/>
        <v>0</v>
      </c>
    </row>
    <row r="133" spans="1:18" ht="20.25" customHeight="1" x14ac:dyDescent="0.2">
      <c r="A133" s="21" t="str">
        <f>+Oversikt!A133</f>
        <v>Klasse 120 - Ungdom - Gutter cup høy</v>
      </c>
      <c r="B133" s="40"/>
      <c r="C133" s="16"/>
      <c r="D133" s="41"/>
      <c r="E133" s="42"/>
      <c r="F133" s="43"/>
      <c r="G133" s="43"/>
      <c r="H133" s="43"/>
      <c r="I133" s="138"/>
      <c r="J133" s="43"/>
      <c r="K133" s="44"/>
      <c r="L133" s="128">
        <f>IF(Dommere!$C$12&gt;4,ROUND(SUM(E133:I133)-P133-Q133,1)/(Dommere!$C$12-2),SUM(E133:I133)/Dommere!$C$12)</f>
        <v>0</v>
      </c>
      <c r="M133" s="56"/>
      <c r="N133" s="43"/>
      <c r="O133" s="136">
        <f>25-COUNTBLANK(Oversikt!B134:'Oversikt'!B158)</f>
        <v>7</v>
      </c>
      <c r="P133" s="37"/>
      <c r="Q133" s="37"/>
      <c r="R133" s="37"/>
    </row>
    <row r="134" spans="1:18" x14ac:dyDescent="0.2">
      <c r="A134" s="20">
        <f>+Oversikt!A134</f>
        <v>1</v>
      </c>
      <c r="B134" s="16" t="str">
        <f>IF(O$133&gt;7,IF('2. Runde'!N134="","",Oversikt!B134),IF(O$133&gt;5,IF('1. Runde'!N134="","",Oversikt!B134),Oversikt!B134))</f>
        <v>Daniel Ngo</v>
      </c>
      <c r="C134" s="16" t="str">
        <f>IF(Oversikt!E134="","",Oversikt!E134)</f>
        <v>Hwa Rang Team Drammen</v>
      </c>
      <c r="D134" s="17" t="e">
        <f>IF('2. Runde'!N134="","",IF(Oversikt!B134="","",VLOOKUP(Oversikt!#REF!,Mønster!$A$4:$B$21,2)))</f>
        <v>#REF!</v>
      </c>
      <c r="E134" s="32">
        <v>6.5</v>
      </c>
      <c r="F134" s="33">
        <v>6.6</v>
      </c>
      <c r="G134" s="33">
        <v>7</v>
      </c>
      <c r="H134" s="33"/>
      <c r="I134" s="137"/>
      <c r="J134" s="33"/>
      <c r="K134" s="34"/>
      <c r="L134" s="128">
        <f>IF(Dommere!$C$12&gt;4,ROUND(SUM(E134:I134)-P134-Q134,1)/(Dommere!$C$12-2),SUM(E134:I134)/Dommere!$C$12)</f>
        <v>6.7</v>
      </c>
      <c r="M134" s="56">
        <f t="shared" ref="M134:M158" si="29">IF(L134=0,,RANK(L134,L$134:L$158,0))</f>
        <v>2</v>
      </c>
      <c r="N134" s="33"/>
      <c r="O134" s="19"/>
      <c r="P134" s="19">
        <f t="shared" ref="P134:P158" si="30">MAX(E134:K134)</f>
        <v>7</v>
      </c>
      <c r="Q134" s="19">
        <f t="shared" ref="Q134:Q158" si="31">MIN(E134:K134)</f>
        <v>6.5</v>
      </c>
      <c r="R134" s="19">
        <f t="shared" ref="R134:R158" si="32">SUM(E134:K134)</f>
        <v>20.100000000000001</v>
      </c>
    </row>
    <row r="135" spans="1:18" x14ac:dyDescent="0.2">
      <c r="A135" s="20">
        <f>+Oversikt!A135</f>
        <v>2</v>
      </c>
      <c r="B135" s="16" t="str">
        <f>IF(O$133&gt;7,IF('2. Runde'!N135="","",Oversikt!B135),IF(O$133&gt;5,IF('1. Runde'!N135="","",Oversikt!B135),Oversikt!B135))</f>
        <v/>
      </c>
      <c r="C135" s="16" t="str">
        <f>IF(Oversikt!E135="","",Oversikt!E135)</f>
        <v/>
      </c>
      <c r="D135" s="17" t="str">
        <f>IF('2. Runde'!N135="","",IF(Oversikt!B135="","",VLOOKUP(Oversikt!#REF!,Mønster!$A$4:$B$21,2)))</f>
        <v/>
      </c>
      <c r="E135" s="32"/>
      <c r="F135" s="33"/>
      <c r="G135" s="33"/>
      <c r="H135" s="33"/>
      <c r="I135" s="137"/>
      <c r="J135" s="33"/>
      <c r="K135" s="34"/>
      <c r="L135" s="128">
        <f>IF(Dommere!$C$12&gt;4,ROUND(SUM(E135:I135)-P135-Q135,1)/(Dommere!$C$12-2),SUM(E135:I135)/Dommere!$C$12)</f>
        <v>0</v>
      </c>
      <c r="M135" s="56">
        <f t="shared" si="29"/>
        <v>0</v>
      </c>
      <c r="N135" s="33"/>
      <c r="O135" s="19"/>
      <c r="P135" s="19">
        <f t="shared" si="30"/>
        <v>0</v>
      </c>
      <c r="Q135" s="19">
        <f t="shared" si="31"/>
        <v>0</v>
      </c>
      <c r="R135" s="19">
        <f t="shared" si="32"/>
        <v>0</v>
      </c>
    </row>
    <row r="136" spans="1:18" x14ac:dyDescent="0.2">
      <c r="A136" s="20">
        <f>+Oversikt!A136</f>
        <v>3</v>
      </c>
      <c r="B136" s="16" t="str">
        <f>IF(O$133&gt;7,IF('2. Runde'!N136="","",Oversikt!B136),IF(O$133&gt;5,IF('1. Runde'!N136="","",Oversikt!B136),Oversikt!B136))</f>
        <v/>
      </c>
      <c r="C136" s="16" t="str">
        <f>IF(Oversikt!E136="","",Oversikt!E136)</f>
        <v/>
      </c>
      <c r="D136" s="17" t="str">
        <f>IF('2. Runde'!N136="","",IF(Oversikt!B136="","",VLOOKUP(Oversikt!#REF!,Mønster!$A$4:$B$21,2)))</f>
        <v/>
      </c>
      <c r="E136" s="32"/>
      <c r="F136" s="33"/>
      <c r="G136" s="33"/>
      <c r="H136" s="33"/>
      <c r="I136" s="137"/>
      <c r="J136" s="33"/>
      <c r="K136" s="34"/>
      <c r="L136" s="128">
        <f>IF(Dommere!$C$12&gt;4,ROUND(SUM(E136:I136)-P136-Q136,1)/(Dommere!$C$12-2),SUM(E136:I136)/Dommere!$C$12)</f>
        <v>0</v>
      </c>
      <c r="M136" s="56">
        <f t="shared" si="29"/>
        <v>0</v>
      </c>
      <c r="N136" s="33"/>
      <c r="O136" s="19"/>
      <c r="P136" s="19">
        <f t="shared" si="30"/>
        <v>0</v>
      </c>
      <c r="Q136" s="19">
        <f t="shared" si="31"/>
        <v>0</v>
      </c>
      <c r="R136" s="19">
        <f t="shared" si="32"/>
        <v>0</v>
      </c>
    </row>
    <row r="137" spans="1:18" x14ac:dyDescent="0.2">
      <c r="A137" s="20">
        <f>+Oversikt!A137</f>
        <v>4</v>
      </c>
      <c r="B137" s="16" t="str">
        <f>IF(O$133&gt;7,IF('2. Runde'!N137="","",Oversikt!B137),IF(O$133&gt;5,IF('1. Runde'!N137="","",Oversikt!B137),Oversikt!B137))</f>
        <v>Pål Simon S. Pål Simon S.</v>
      </c>
      <c r="C137" s="16" t="str">
        <f>IF(Oversikt!E137="","",Oversikt!E137)</f>
        <v>Oslo Nord Taekwondo klubb</v>
      </c>
      <c r="D137" s="17" t="e">
        <f>IF('2. Runde'!N137="","",IF(Oversikt!B137="","",VLOOKUP(Oversikt!#REF!,Mønster!$A$4:$B$21,2)))</f>
        <v>#REF!</v>
      </c>
      <c r="E137" s="32">
        <v>6</v>
      </c>
      <c r="F137" s="33">
        <v>6.1</v>
      </c>
      <c r="G137" s="33">
        <v>6.8</v>
      </c>
      <c r="H137" s="33"/>
      <c r="I137" s="137"/>
      <c r="J137" s="33"/>
      <c r="K137" s="34"/>
      <c r="L137" s="128">
        <f>IF(Dommere!$C$12&gt;4,ROUND(SUM(E137:I137)-P137-Q137,1)/(Dommere!$C$12-2),SUM(E137:I137)/Dommere!$C$12)</f>
        <v>6.3</v>
      </c>
      <c r="M137" s="56">
        <f t="shared" si="29"/>
        <v>5</v>
      </c>
      <c r="N137" s="33"/>
      <c r="O137" s="19"/>
      <c r="P137" s="19">
        <f t="shared" si="30"/>
        <v>6.8</v>
      </c>
      <c r="Q137" s="19">
        <f t="shared" si="31"/>
        <v>6</v>
      </c>
      <c r="R137" s="19">
        <f t="shared" si="32"/>
        <v>18.899999999999999</v>
      </c>
    </row>
    <row r="138" spans="1:18" x14ac:dyDescent="0.2">
      <c r="A138" s="20">
        <f>+Oversikt!A138</f>
        <v>5</v>
      </c>
      <c r="B138" s="16" t="str">
        <f>IF(O$133&gt;7,IF('2. Runde'!N138="","",Oversikt!B138),IF(O$133&gt;5,IF('1. Runde'!N138="","",Oversikt!B138),Oversikt!B138))</f>
        <v/>
      </c>
      <c r="C138" s="16" t="str">
        <f>IF(Oversikt!E138="","",Oversikt!E138)</f>
        <v>Solør Tae Kwondoklubb</v>
      </c>
      <c r="D138" s="17" t="str">
        <f>IF('2. Runde'!N138="","",IF(Oversikt!B138="","",VLOOKUP(Oversikt!#REF!,Mønster!$A$4:$B$21,2)))</f>
        <v/>
      </c>
      <c r="E138" s="32"/>
      <c r="F138" s="33"/>
      <c r="G138" s="33"/>
      <c r="H138" s="33"/>
      <c r="I138" s="137"/>
      <c r="J138" s="33"/>
      <c r="K138" s="34"/>
      <c r="L138" s="128">
        <f>IF(Dommere!$C$12&gt;4,ROUND(SUM(E138:I138)-P138-Q138,1)/(Dommere!$C$12-2),SUM(E138:I138)/Dommere!$C$12)</f>
        <v>0</v>
      </c>
      <c r="M138" s="56">
        <f t="shared" si="29"/>
        <v>0</v>
      </c>
      <c r="N138" s="33"/>
      <c r="O138" s="19"/>
      <c r="P138" s="19">
        <f t="shared" si="30"/>
        <v>0</v>
      </c>
      <c r="Q138" s="19">
        <f t="shared" si="31"/>
        <v>0</v>
      </c>
      <c r="R138" s="19">
        <f t="shared" si="32"/>
        <v>0</v>
      </c>
    </row>
    <row r="139" spans="1:18" x14ac:dyDescent="0.2">
      <c r="A139" s="20">
        <f>+Oversikt!A139</f>
        <v>6</v>
      </c>
      <c r="B139" s="16" t="str">
        <f>IF(O$133&gt;7,IF('2. Runde'!N139="","",Oversikt!B139),IF(O$133&gt;5,IF('1. Runde'!N139="","",Oversikt!B139),Oversikt!B139))</f>
        <v>Duy Vo</v>
      </c>
      <c r="C139" s="16" t="str">
        <f>IF(Oversikt!E139="","",Oversikt!E139)</f>
        <v>Oslo Nord Taekwondo klubb</v>
      </c>
      <c r="D139" s="17" t="e">
        <f>IF('2. Runde'!N139="","",IF(Oversikt!B139="","",VLOOKUP(Oversikt!#REF!,Mønster!$A$4:$B$21,2)))</f>
        <v>#REF!</v>
      </c>
      <c r="E139" s="32">
        <v>7</v>
      </c>
      <c r="F139" s="33">
        <v>6.5</v>
      </c>
      <c r="G139" s="33">
        <v>7.1</v>
      </c>
      <c r="H139" s="33"/>
      <c r="I139" s="137"/>
      <c r="J139" s="33"/>
      <c r="K139" s="34"/>
      <c r="L139" s="128">
        <f>IF(Dommere!$C$12&gt;4,ROUND(SUM(E139:I139)-P139-Q139,1)/(Dommere!$C$12-2),SUM(E139:I139)/Dommere!$C$12)</f>
        <v>6.8666666666666671</v>
      </c>
      <c r="M139" s="56">
        <f t="shared" si="29"/>
        <v>1</v>
      </c>
      <c r="N139" s="33"/>
      <c r="O139" s="19"/>
      <c r="P139" s="19">
        <f t="shared" si="30"/>
        <v>7.1</v>
      </c>
      <c r="Q139" s="19">
        <f t="shared" si="31"/>
        <v>6.5</v>
      </c>
      <c r="R139" s="19">
        <f t="shared" si="32"/>
        <v>20.6</v>
      </c>
    </row>
    <row r="140" spans="1:18" x14ac:dyDescent="0.2">
      <c r="A140" s="20">
        <f>+Oversikt!A140</f>
        <v>7</v>
      </c>
      <c r="B140" s="16" t="str">
        <f>IF(O$133&gt;7,IF('2. Runde'!N140="","",Oversikt!B140),IF(O$133&gt;5,IF('1. Runde'!N140="","",Oversikt!B140),Oversikt!B140))</f>
        <v>Chris Bakkebråthen</v>
      </c>
      <c r="C140" s="16" t="str">
        <f>IF(Oversikt!E140="","",Oversikt!E140)</f>
        <v>Chonkwon Vestli Taekwondo Klubb</v>
      </c>
      <c r="D140" s="17" t="e">
        <f>IF('2. Runde'!N140="","",IF(Oversikt!B140="","",VLOOKUP(Oversikt!#REF!,Mønster!$A$4:$B$21,2)))</f>
        <v>#REF!</v>
      </c>
      <c r="E140" s="32">
        <v>6.6</v>
      </c>
      <c r="F140" s="33">
        <v>6.2</v>
      </c>
      <c r="G140" s="33">
        <v>6.3</v>
      </c>
      <c r="H140" s="33"/>
      <c r="I140" s="137"/>
      <c r="J140" s="33"/>
      <c r="K140" s="34"/>
      <c r="L140" s="128">
        <f>IF(Dommere!$C$12&gt;4,ROUND(SUM(E140:I140)-P140-Q140,1)/(Dommere!$C$12-2),SUM(E140:I140)/Dommere!$C$12)</f>
        <v>6.3666666666666671</v>
      </c>
      <c r="M140" s="56">
        <f t="shared" si="29"/>
        <v>3</v>
      </c>
      <c r="N140" s="33"/>
      <c r="O140" s="19"/>
      <c r="P140" s="19">
        <f t="shared" si="30"/>
        <v>6.6</v>
      </c>
      <c r="Q140" s="19">
        <f t="shared" si="31"/>
        <v>6.2</v>
      </c>
      <c r="R140" s="19">
        <f t="shared" si="32"/>
        <v>19.100000000000001</v>
      </c>
    </row>
    <row r="141" spans="1:18" x14ac:dyDescent="0.2">
      <c r="A141" s="20">
        <f>+Oversikt!A141</f>
        <v>8</v>
      </c>
      <c r="B141" s="16" t="str">
        <f>IF(O$133&gt;7,IF('2. Runde'!N141="","",Oversikt!B141),IF(O$133&gt;5,IF('1. Runde'!N141="","",Oversikt!B141),Oversikt!B141))</f>
        <v/>
      </c>
      <c r="C141" s="16" t="str">
        <f>IF(Oversikt!E141="","",Oversikt!E141)</f>
        <v>Chonkwon Vestli Taekwondo Klubb</v>
      </c>
      <c r="D141" s="17" t="str">
        <f>IF('2. Runde'!N141="","",IF(Oversikt!B141="","",VLOOKUP(Oversikt!#REF!,Mønster!$A$4:$B$21,2)))</f>
        <v/>
      </c>
      <c r="E141" s="32"/>
      <c r="F141" s="33"/>
      <c r="G141" s="33"/>
      <c r="H141" s="33"/>
      <c r="I141" s="137"/>
      <c r="J141" s="33"/>
      <c r="K141" s="34"/>
      <c r="L141" s="128">
        <f>IF(Dommere!$C$12&gt;4,ROUND(SUM(E141:I141)-P141-Q141,1)/(Dommere!$C$12-2),SUM(E141:I141)/Dommere!$C$12)</f>
        <v>0</v>
      </c>
      <c r="M141" s="56">
        <f t="shared" si="29"/>
        <v>0</v>
      </c>
      <c r="N141" s="33"/>
      <c r="O141" s="19"/>
      <c r="P141" s="19">
        <f t="shared" si="30"/>
        <v>0</v>
      </c>
      <c r="Q141" s="19">
        <f t="shared" si="31"/>
        <v>0</v>
      </c>
      <c r="R141" s="19">
        <f t="shared" si="32"/>
        <v>0</v>
      </c>
    </row>
    <row r="142" spans="1:18" x14ac:dyDescent="0.2">
      <c r="A142" s="20">
        <f>+Oversikt!A142</f>
        <v>9</v>
      </c>
      <c r="B142" s="16" t="str">
        <f>IF(O$133&gt;7,IF('2. Runde'!N142="","",Oversikt!B142),IF(O$133&gt;5,IF('1. Runde'!N142="","",Oversikt!B142),Oversikt!B142))</f>
        <v>Didrik Wilkens</v>
      </c>
      <c r="C142" s="16" t="str">
        <f>IF(Oversikt!E142="","",Oversikt!E142)</f>
        <v/>
      </c>
      <c r="D142" s="17" t="e">
        <f>IF('2. Runde'!N142="","",IF(Oversikt!B142="","",VLOOKUP(Oversikt!#REF!,Mønster!$A$4:$B$21,2)))</f>
        <v>#REF!</v>
      </c>
      <c r="E142" s="32">
        <v>6.5</v>
      </c>
      <c r="F142" s="33">
        <v>6.3</v>
      </c>
      <c r="G142" s="33">
        <v>6.2</v>
      </c>
      <c r="H142" s="33"/>
      <c r="I142" s="137"/>
      <c r="J142" s="33"/>
      <c r="K142" s="34"/>
      <c r="L142" s="128">
        <f>IF(Dommere!$C$12&gt;4,ROUND(SUM(E142:I142)-P142-Q142,1)/(Dommere!$C$12-2),SUM(E142:I142)/Dommere!$C$12)</f>
        <v>6.333333333333333</v>
      </c>
      <c r="M142" s="56">
        <f t="shared" si="29"/>
        <v>4</v>
      </c>
      <c r="N142" s="33"/>
      <c r="O142" s="19"/>
      <c r="P142" s="19">
        <f t="shared" si="30"/>
        <v>6.5</v>
      </c>
      <c r="Q142" s="19">
        <f t="shared" si="31"/>
        <v>6.2</v>
      </c>
      <c r="R142" s="19">
        <f t="shared" si="32"/>
        <v>19</v>
      </c>
    </row>
    <row r="143" spans="1:18" x14ac:dyDescent="0.2">
      <c r="A143" s="20">
        <f>+Oversikt!A143</f>
        <v>10</v>
      </c>
      <c r="B143" s="16" t="str">
        <f>IF(O$133&gt;7,IF('2. Runde'!N143="","",Oversikt!B143),IF(O$133&gt;5,IF('1. Runde'!N143="","",Oversikt!B143),Oversikt!B143))</f>
        <v/>
      </c>
      <c r="C143" s="16" t="str">
        <f>IF(Oversikt!E143="","",Oversikt!E143)</f>
        <v/>
      </c>
      <c r="D143" s="17" t="str">
        <f>IF('2. Runde'!N143="","",IF(Oversikt!B143="","",VLOOKUP(Oversikt!#REF!,Mønster!$A$4:$B$21,2)))</f>
        <v/>
      </c>
      <c r="E143" s="32"/>
      <c r="F143" s="33"/>
      <c r="G143" s="33"/>
      <c r="H143" s="33"/>
      <c r="I143" s="137"/>
      <c r="J143" s="33"/>
      <c r="K143" s="34"/>
      <c r="L143" s="128">
        <f>IF(Dommere!$C$12&gt;4,ROUND(SUM(E143:I143)-P143-Q143,1)/(Dommere!$C$12-2),SUM(E143:I143)/Dommere!$C$12)</f>
        <v>0</v>
      </c>
      <c r="M143" s="56">
        <f t="shared" si="29"/>
        <v>0</v>
      </c>
      <c r="N143" s="33"/>
      <c r="O143" s="19"/>
      <c r="P143" s="19">
        <f t="shared" si="30"/>
        <v>0</v>
      </c>
      <c r="Q143" s="19">
        <f t="shared" si="31"/>
        <v>0</v>
      </c>
      <c r="R143" s="19">
        <f t="shared" si="32"/>
        <v>0</v>
      </c>
    </row>
    <row r="144" spans="1:18" x14ac:dyDescent="0.2">
      <c r="A144" s="20">
        <f>+Oversikt!A144</f>
        <v>11</v>
      </c>
      <c r="B144" s="16" t="str">
        <f>IF(O$133&gt;7,IF('2. Runde'!N144="","",Oversikt!B144),IF(O$133&gt;5,IF('1. Runde'!N144="","",Oversikt!B144),Oversikt!B144))</f>
        <v/>
      </c>
      <c r="C144" s="16" t="str">
        <f>IF(Oversikt!E144="","",Oversikt!E144)</f>
        <v/>
      </c>
      <c r="D144" s="17" t="str">
        <f>IF('2. Runde'!N144="","",IF(Oversikt!B144="","",VLOOKUP(Oversikt!#REF!,Mønster!$A$4:$B$21,2)))</f>
        <v/>
      </c>
      <c r="E144" s="32"/>
      <c r="F144" s="33"/>
      <c r="G144" s="33"/>
      <c r="H144" s="33"/>
      <c r="I144" s="137"/>
      <c r="J144" s="33"/>
      <c r="K144" s="34"/>
      <c r="L144" s="128">
        <f>IF(Dommere!$C$12&gt;4,ROUND(SUM(E144:I144)-P144-Q144,1)/(Dommere!$C$12-2),SUM(E144:I144)/Dommere!$C$12)</f>
        <v>0</v>
      </c>
      <c r="M144" s="56">
        <f t="shared" si="29"/>
        <v>0</v>
      </c>
      <c r="N144" s="33"/>
      <c r="O144" s="19"/>
      <c r="P144" s="19">
        <f t="shared" si="30"/>
        <v>0</v>
      </c>
      <c r="Q144" s="19">
        <f t="shared" si="31"/>
        <v>0</v>
      </c>
      <c r="R144" s="19">
        <f t="shared" si="32"/>
        <v>0</v>
      </c>
    </row>
    <row r="145" spans="1:18" x14ac:dyDescent="0.2">
      <c r="A145" s="20">
        <f>+Oversikt!A145</f>
        <v>12</v>
      </c>
      <c r="B145" s="16" t="str">
        <f>IF(O$133&gt;7,IF('2. Runde'!N145="","",Oversikt!B145),IF(O$133&gt;5,IF('1. Runde'!N145="","",Oversikt!B145),Oversikt!B145))</f>
        <v/>
      </c>
      <c r="C145" s="16" t="str">
        <f>IF(Oversikt!E145="","",Oversikt!E145)</f>
        <v/>
      </c>
      <c r="D145" s="17" t="str">
        <f>IF('2. Runde'!N145="","",IF(Oversikt!B145="","",VLOOKUP(Oversikt!#REF!,Mønster!$A$4:$B$21,2)))</f>
        <v/>
      </c>
      <c r="E145" s="32"/>
      <c r="F145" s="33"/>
      <c r="G145" s="33"/>
      <c r="H145" s="33"/>
      <c r="I145" s="137"/>
      <c r="J145" s="33"/>
      <c r="K145" s="34"/>
      <c r="L145" s="128">
        <f>IF(Dommere!$C$12&gt;4,ROUND(SUM(E145:I145)-P145-Q145,1)/(Dommere!$C$12-2),SUM(E145:I145)/Dommere!$C$12)</f>
        <v>0</v>
      </c>
      <c r="M145" s="56">
        <f t="shared" si="29"/>
        <v>0</v>
      </c>
      <c r="N145" s="33"/>
      <c r="O145" s="19"/>
      <c r="P145" s="19">
        <f t="shared" si="30"/>
        <v>0</v>
      </c>
      <c r="Q145" s="19">
        <f t="shared" si="31"/>
        <v>0</v>
      </c>
      <c r="R145" s="19">
        <f t="shared" si="32"/>
        <v>0</v>
      </c>
    </row>
    <row r="146" spans="1:18" x14ac:dyDescent="0.2">
      <c r="A146" s="20">
        <f>+Oversikt!A146</f>
        <v>13</v>
      </c>
      <c r="B146" s="16" t="str">
        <f>IF(O$133&gt;7,IF('2. Runde'!N146="","",Oversikt!B146),IF(O$133&gt;5,IF('1. Runde'!N146="","",Oversikt!B146),Oversikt!B146))</f>
        <v/>
      </c>
      <c r="C146" s="16" t="str">
        <f>IF(Oversikt!E146="","",Oversikt!E146)</f>
        <v/>
      </c>
      <c r="D146" s="17" t="str">
        <f>IF('2. Runde'!N146="","",IF(Oversikt!B146="","",VLOOKUP(Oversikt!#REF!,Mønster!$A$4:$B$21,2)))</f>
        <v/>
      </c>
      <c r="E146" s="32"/>
      <c r="F146" s="33"/>
      <c r="G146" s="33"/>
      <c r="H146" s="33"/>
      <c r="I146" s="137"/>
      <c r="J146" s="33"/>
      <c r="K146" s="34"/>
      <c r="L146" s="128">
        <f>IF(Dommere!$C$12&gt;4,ROUND(SUM(E146:I146)-P146-Q146,1)/(Dommere!$C$12-2),SUM(E146:I146)/Dommere!$C$12)</f>
        <v>0</v>
      </c>
      <c r="M146" s="56">
        <f t="shared" si="29"/>
        <v>0</v>
      </c>
      <c r="N146" s="33"/>
      <c r="O146" s="19"/>
      <c r="P146" s="19">
        <f t="shared" si="30"/>
        <v>0</v>
      </c>
      <c r="Q146" s="19">
        <f t="shared" si="31"/>
        <v>0</v>
      </c>
      <c r="R146" s="19">
        <f t="shared" si="32"/>
        <v>0</v>
      </c>
    </row>
    <row r="147" spans="1:18" x14ac:dyDescent="0.2">
      <c r="A147" s="20">
        <f>+Oversikt!A147</f>
        <v>14</v>
      </c>
      <c r="B147" s="16" t="str">
        <f>IF(O$133&gt;7,IF('2. Runde'!N147="","",Oversikt!B147),IF(O$133&gt;5,IF('1. Runde'!N147="","",Oversikt!B147),Oversikt!B147))</f>
        <v/>
      </c>
      <c r="C147" s="16" t="str">
        <f>IF(Oversikt!E147="","",Oversikt!E147)</f>
        <v/>
      </c>
      <c r="D147" s="17" t="str">
        <f>IF('2. Runde'!N147="","",IF(Oversikt!B147="","",VLOOKUP(Oversikt!#REF!,Mønster!$A$4:$B$21,2)))</f>
        <v/>
      </c>
      <c r="E147" s="32"/>
      <c r="F147" s="33"/>
      <c r="G147" s="33"/>
      <c r="H147" s="33"/>
      <c r="I147" s="137"/>
      <c r="J147" s="33"/>
      <c r="K147" s="34"/>
      <c r="L147" s="128">
        <f>IF(Dommere!$C$12&gt;4,ROUND(SUM(E147:I147)-P147-Q147,1)/(Dommere!$C$12-2),SUM(E147:I147)/Dommere!$C$12)</f>
        <v>0</v>
      </c>
      <c r="M147" s="56">
        <f t="shared" si="29"/>
        <v>0</v>
      </c>
      <c r="N147" s="33"/>
      <c r="O147" s="19"/>
      <c r="P147" s="19">
        <f t="shared" si="30"/>
        <v>0</v>
      </c>
      <c r="Q147" s="19">
        <f t="shared" si="31"/>
        <v>0</v>
      </c>
      <c r="R147" s="19">
        <f t="shared" si="32"/>
        <v>0</v>
      </c>
    </row>
    <row r="148" spans="1:18" x14ac:dyDescent="0.2">
      <c r="A148" s="20">
        <f>+Oversikt!A148</f>
        <v>15</v>
      </c>
      <c r="B148" s="16" t="str">
        <f>IF(O$133&gt;7,IF('2. Runde'!N148="","",Oversikt!B148),IF(O$133&gt;5,IF('1. Runde'!N148="","",Oversikt!B148),Oversikt!B148))</f>
        <v/>
      </c>
      <c r="C148" s="16" t="str">
        <f>IF(Oversikt!E148="","",Oversikt!E148)</f>
        <v/>
      </c>
      <c r="D148" s="17" t="str">
        <f>IF('2. Runde'!N148="","",IF(Oversikt!B148="","",VLOOKUP(Oversikt!#REF!,Mønster!$A$4:$B$21,2)))</f>
        <v/>
      </c>
      <c r="E148" s="32"/>
      <c r="F148" s="33"/>
      <c r="G148" s="33"/>
      <c r="H148" s="33"/>
      <c r="I148" s="137"/>
      <c r="J148" s="33"/>
      <c r="K148" s="34"/>
      <c r="L148" s="128">
        <f>IF(Dommere!$C$12&gt;4,ROUND(SUM(E148:I148)-P148-Q148,1)/(Dommere!$C$12-2),SUM(E148:I148)/Dommere!$C$12)</f>
        <v>0</v>
      </c>
      <c r="M148" s="56">
        <f t="shared" si="29"/>
        <v>0</v>
      </c>
      <c r="N148" s="33"/>
      <c r="O148" s="19"/>
      <c r="P148" s="19">
        <f t="shared" si="30"/>
        <v>0</v>
      </c>
      <c r="Q148" s="19">
        <f t="shared" si="31"/>
        <v>0</v>
      </c>
      <c r="R148" s="19">
        <f t="shared" si="32"/>
        <v>0</v>
      </c>
    </row>
    <row r="149" spans="1:18" x14ac:dyDescent="0.2">
      <c r="A149" s="20">
        <f>+Oversikt!A149</f>
        <v>16</v>
      </c>
      <c r="B149" s="16" t="str">
        <f>IF(O$133&gt;7,IF('2. Runde'!N149="","",Oversikt!B149),IF(O$133&gt;5,IF('1. Runde'!N149="","",Oversikt!B149),Oversikt!B149))</f>
        <v/>
      </c>
      <c r="C149" s="16" t="str">
        <f>IF(Oversikt!E149="","",Oversikt!E149)</f>
        <v/>
      </c>
      <c r="D149" s="17" t="str">
        <f>IF('2. Runde'!N149="","",IF(Oversikt!B149="","",VLOOKUP(Oversikt!#REF!,Mønster!$A$4:$B$21,2)))</f>
        <v/>
      </c>
      <c r="E149" s="32"/>
      <c r="F149" s="33"/>
      <c r="G149" s="33"/>
      <c r="H149" s="33"/>
      <c r="I149" s="137"/>
      <c r="J149" s="33"/>
      <c r="K149" s="34"/>
      <c r="L149" s="128">
        <f>IF(Dommere!$C$12&gt;4,ROUND(SUM(E149:I149)-P149-Q149,1)/(Dommere!$C$12-2),SUM(E149:I149)/Dommere!$C$12)</f>
        <v>0</v>
      </c>
      <c r="M149" s="56">
        <f t="shared" si="29"/>
        <v>0</v>
      </c>
      <c r="N149" s="33"/>
      <c r="O149" s="19"/>
      <c r="P149" s="19">
        <f t="shared" si="30"/>
        <v>0</v>
      </c>
      <c r="Q149" s="19">
        <f t="shared" si="31"/>
        <v>0</v>
      </c>
      <c r="R149" s="19">
        <f t="shared" si="32"/>
        <v>0</v>
      </c>
    </row>
    <row r="150" spans="1:18" x14ac:dyDescent="0.2">
      <c r="A150" s="20">
        <f>+Oversikt!A150</f>
        <v>17</v>
      </c>
      <c r="B150" s="16" t="str">
        <f>IF(O$133&gt;7,IF('2. Runde'!N150="","",Oversikt!B150),IF(O$133&gt;5,IF('1. Runde'!N150="","",Oversikt!B150),Oversikt!B150))</f>
        <v/>
      </c>
      <c r="C150" s="16" t="str">
        <f>IF(Oversikt!E150="","",Oversikt!E150)</f>
        <v/>
      </c>
      <c r="D150" s="17" t="str">
        <f>IF('2. Runde'!N150="","",IF(Oversikt!B150="","",VLOOKUP(Oversikt!#REF!,Mønster!$A$4:$B$21,2)))</f>
        <v/>
      </c>
      <c r="E150" s="32"/>
      <c r="F150" s="33"/>
      <c r="G150" s="33"/>
      <c r="H150" s="33"/>
      <c r="I150" s="137"/>
      <c r="J150" s="33"/>
      <c r="K150" s="34"/>
      <c r="L150" s="128">
        <f>IF(Dommere!$C$12&gt;4,ROUND(SUM(E150:I150)-P150-Q150,1)/(Dommere!$C$12-2),SUM(E150:I150)/Dommere!$C$12)</f>
        <v>0</v>
      </c>
      <c r="M150" s="56">
        <f t="shared" si="29"/>
        <v>0</v>
      </c>
      <c r="N150" s="33"/>
      <c r="O150" s="19"/>
      <c r="P150" s="19">
        <f t="shared" si="30"/>
        <v>0</v>
      </c>
      <c r="Q150" s="19">
        <f t="shared" si="31"/>
        <v>0</v>
      </c>
      <c r="R150" s="19">
        <f t="shared" si="32"/>
        <v>0</v>
      </c>
    </row>
    <row r="151" spans="1:18" x14ac:dyDescent="0.2">
      <c r="A151" s="20">
        <f>+Oversikt!A151</f>
        <v>18</v>
      </c>
      <c r="B151" s="16" t="str">
        <f>IF(O$133&gt;7,IF('2. Runde'!N151="","",Oversikt!B151),IF(O$133&gt;5,IF('1. Runde'!N151="","",Oversikt!B151),Oversikt!B151))</f>
        <v/>
      </c>
      <c r="C151" s="16" t="str">
        <f>IF(Oversikt!E151="","",Oversikt!E151)</f>
        <v/>
      </c>
      <c r="D151" s="17" t="str">
        <f>IF('2. Runde'!N151="","",IF(Oversikt!B151="","",VLOOKUP(Oversikt!#REF!,Mønster!$A$4:$B$21,2)))</f>
        <v/>
      </c>
      <c r="E151" s="32"/>
      <c r="F151" s="33"/>
      <c r="G151" s="33"/>
      <c r="H151" s="33"/>
      <c r="I151" s="137"/>
      <c r="J151" s="33"/>
      <c r="K151" s="34"/>
      <c r="L151" s="128">
        <f>IF(Dommere!$C$12&gt;4,ROUND(SUM(E151:I151)-P151-Q151,1)/(Dommere!$C$12-2),SUM(E151:I151)/Dommere!$C$12)</f>
        <v>0</v>
      </c>
      <c r="M151" s="56">
        <f t="shared" si="29"/>
        <v>0</v>
      </c>
      <c r="N151" s="33"/>
      <c r="O151" s="19"/>
      <c r="P151" s="19">
        <f t="shared" si="30"/>
        <v>0</v>
      </c>
      <c r="Q151" s="19">
        <f t="shared" si="31"/>
        <v>0</v>
      </c>
      <c r="R151" s="19">
        <f t="shared" si="32"/>
        <v>0</v>
      </c>
    </row>
    <row r="152" spans="1:18" x14ac:dyDescent="0.2">
      <c r="A152" s="20">
        <f>+Oversikt!A152</f>
        <v>19</v>
      </c>
      <c r="B152" s="16" t="str">
        <f>IF(O$133&gt;7,IF('2. Runde'!N152="","",Oversikt!B152),IF(O$133&gt;5,IF('1. Runde'!N152="","",Oversikt!B152),Oversikt!B152))</f>
        <v/>
      </c>
      <c r="C152" s="16" t="str">
        <f>IF(Oversikt!E152="","",Oversikt!E152)</f>
        <v/>
      </c>
      <c r="D152" s="17" t="str">
        <f>IF('2. Runde'!N152="","",IF(Oversikt!B152="","",VLOOKUP(Oversikt!#REF!,Mønster!$A$4:$B$21,2)))</f>
        <v/>
      </c>
      <c r="E152" s="32"/>
      <c r="F152" s="33"/>
      <c r="G152" s="33"/>
      <c r="H152" s="33"/>
      <c r="I152" s="137"/>
      <c r="J152" s="33"/>
      <c r="K152" s="34"/>
      <c r="L152" s="128">
        <f>IF(Dommere!$C$12&gt;4,ROUND(SUM(E152:I152)-P152-Q152,1)/(Dommere!$C$12-2),SUM(E152:I152)/Dommere!$C$12)</f>
        <v>0</v>
      </c>
      <c r="M152" s="56">
        <f t="shared" si="29"/>
        <v>0</v>
      </c>
      <c r="N152" s="33"/>
      <c r="O152" s="19"/>
      <c r="P152" s="19">
        <f t="shared" si="30"/>
        <v>0</v>
      </c>
      <c r="Q152" s="19">
        <f t="shared" si="31"/>
        <v>0</v>
      </c>
      <c r="R152" s="19">
        <f t="shared" si="32"/>
        <v>0</v>
      </c>
    </row>
    <row r="153" spans="1:18" x14ac:dyDescent="0.2">
      <c r="A153" s="20">
        <f>+Oversikt!A153</f>
        <v>20</v>
      </c>
      <c r="B153" s="16" t="str">
        <f>IF(O$133&gt;7,IF('2. Runde'!N153="","",Oversikt!B153),IF(O$133&gt;5,IF('1. Runde'!N153="","",Oversikt!B153),Oversikt!B153))</f>
        <v/>
      </c>
      <c r="C153" s="16" t="str">
        <f>IF(Oversikt!E153="","",Oversikt!E153)</f>
        <v/>
      </c>
      <c r="D153" s="17" t="str">
        <f>IF('2. Runde'!N153="","",IF(Oversikt!B153="","",VLOOKUP(Oversikt!#REF!,Mønster!$A$4:$B$21,2)))</f>
        <v/>
      </c>
      <c r="E153" s="32"/>
      <c r="F153" s="33"/>
      <c r="G153" s="33"/>
      <c r="H153" s="33"/>
      <c r="I153" s="137"/>
      <c r="J153" s="33"/>
      <c r="K153" s="34"/>
      <c r="L153" s="128">
        <f>IF(Dommere!$C$12&gt;4,ROUND(SUM(E153:I153)-P153-Q153,1)/(Dommere!$C$12-2),SUM(E153:I153)/Dommere!$C$12)</f>
        <v>0</v>
      </c>
      <c r="M153" s="56">
        <f t="shared" si="29"/>
        <v>0</v>
      </c>
      <c r="N153" s="33"/>
      <c r="O153" s="19"/>
      <c r="P153" s="19">
        <f t="shared" si="30"/>
        <v>0</v>
      </c>
      <c r="Q153" s="19">
        <f t="shared" si="31"/>
        <v>0</v>
      </c>
      <c r="R153" s="19">
        <f t="shared" si="32"/>
        <v>0</v>
      </c>
    </row>
    <row r="154" spans="1:18" x14ac:dyDescent="0.2">
      <c r="A154" s="20">
        <f>+Oversikt!A154</f>
        <v>21</v>
      </c>
      <c r="B154" s="16" t="str">
        <f>IF(O$133&gt;7,IF('2. Runde'!N154="","",Oversikt!B154),IF(O$133&gt;5,IF('1. Runde'!N154="","",Oversikt!B154),Oversikt!B154))</f>
        <v/>
      </c>
      <c r="C154" s="16" t="str">
        <f>IF(Oversikt!E154="","",Oversikt!E154)</f>
        <v/>
      </c>
      <c r="D154" s="17" t="str">
        <f>IF('2. Runde'!N154="","",IF(Oversikt!B154="","",VLOOKUP(Oversikt!#REF!,Mønster!$A$4:$B$21,2)))</f>
        <v/>
      </c>
      <c r="E154" s="32"/>
      <c r="F154" s="33"/>
      <c r="G154" s="33"/>
      <c r="H154" s="33"/>
      <c r="I154" s="137"/>
      <c r="J154" s="33"/>
      <c r="K154" s="34"/>
      <c r="L154" s="128">
        <f>IF(Dommere!$C$12&gt;4,ROUND(SUM(E154:I154)-P154-Q154,1)/(Dommere!$C$12-2),SUM(E154:I154)/Dommere!$C$12)</f>
        <v>0</v>
      </c>
      <c r="M154" s="56">
        <f t="shared" si="29"/>
        <v>0</v>
      </c>
      <c r="N154" s="33"/>
      <c r="O154" s="19"/>
      <c r="P154" s="19">
        <f t="shared" si="30"/>
        <v>0</v>
      </c>
      <c r="Q154" s="19">
        <f t="shared" si="31"/>
        <v>0</v>
      </c>
      <c r="R154" s="19">
        <f t="shared" si="32"/>
        <v>0</v>
      </c>
    </row>
    <row r="155" spans="1:18" x14ac:dyDescent="0.2">
      <c r="A155" s="20">
        <f>+Oversikt!A155</f>
        <v>22</v>
      </c>
      <c r="B155" s="16" t="str">
        <f>IF(O$133&gt;7,IF('2. Runde'!N155="","",Oversikt!B155),IF(O$133&gt;5,IF('1. Runde'!N155="","",Oversikt!B155),Oversikt!B155))</f>
        <v/>
      </c>
      <c r="C155" s="16" t="str">
        <f>IF(Oversikt!E155="","",Oversikt!E155)</f>
        <v/>
      </c>
      <c r="D155" s="17" t="str">
        <f>IF('2. Runde'!N155="","",IF(Oversikt!B155="","",VLOOKUP(Oversikt!#REF!,Mønster!$A$4:$B$21,2)))</f>
        <v/>
      </c>
      <c r="E155" s="32"/>
      <c r="F155" s="33"/>
      <c r="G155" s="33"/>
      <c r="H155" s="33"/>
      <c r="I155" s="137"/>
      <c r="J155" s="33"/>
      <c r="K155" s="34"/>
      <c r="L155" s="128">
        <f>IF(Dommere!$C$12&gt;4,ROUND(SUM(E155:I155)-P155-Q155,1)/(Dommere!$C$12-2),SUM(E155:I155)/Dommere!$C$12)</f>
        <v>0</v>
      </c>
      <c r="M155" s="56">
        <f t="shared" si="29"/>
        <v>0</v>
      </c>
      <c r="N155" s="33"/>
      <c r="O155" s="19"/>
      <c r="P155" s="19">
        <f t="shared" si="30"/>
        <v>0</v>
      </c>
      <c r="Q155" s="19">
        <f t="shared" si="31"/>
        <v>0</v>
      </c>
      <c r="R155" s="19">
        <f t="shared" si="32"/>
        <v>0</v>
      </c>
    </row>
    <row r="156" spans="1:18" x14ac:dyDescent="0.2">
      <c r="A156" s="20">
        <f>+Oversikt!A156</f>
        <v>23</v>
      </c>
      <c r="B156" s="16" t="str">
        <f>IF(O$133&gt;7,IF('2. Runde'!N156="","",Oversikt!B156),IF(O$133&gt;5,IF('1. Runde'!N156="","",Oversikt!B156),Oversikt!B156))</f>
        <v/>
      </c>
      <c r="C156" s="16" t="str">
        <f>IF(Oversikt!E156="","",Oversikt!E156)</f>
        <v/>
      </c>
      <c r="D156" s="17" t="str">
        <f>IF('2. Runde'!N156="","",IF(Oversikt!B156="","",VLOOKUP(Oversikt!#REF!,Mønster!$A$4:$B$21,2)))</f>
        <v/>
      </c>
      <c r="E156" s="32"/>
      <c r="F156" s="33"/>
      <c r="G156" s="33"/>
      <c r="H156" s="33"/>
      <c r="I156" s="137"/>
      <c r="J156" s="33"/>
      <c r="K156" s="34"/>
      <c r="L156" s="128">
        <f>IF(Dommere!$C$12&gt;4,ROUND(SUM(E156:I156)-P156-Q156,1)/(Dommere!$C$12-2),SUM(E156:I156)/Dommere!$C$12)</f>
        <v>0</v>
      </c>
      <c r="M156" s="56">
        <f t="shared" si="29"/>
        <v>0</v>
      </c>
      <c r="N156" s="33"/>
      <c r="O156" s="19"/>
      <c r="P156" s="19">
        <f t="shared" si="30"/>
        <v>0</v>
      </c>
      <c r="Q156" s="19">
        <f t="shared" si="31"/>
        <v>0</v>
      </c>
      <c r="R156" s="19">
        <f t="shared" si="32"/>
        <v>0</v>
      </c>
    </row>
    <row r="157" spans="1:18" x14ac:dyDescent="0.2">
      <c r="A157" s="20">
        <f>+Oversikt!A157</f>
        <v>24</v>
      </c>
      <c r="B157" s="16" t="str">
        <f>IF(O$133&gt;7,IF('2. Runde'!N157="","",Oversikt!B157),IF(O$133&gt;5,IF('1. Runde'!N157="","",Oversikt!B157),Oversikt!B157))</f>
        <v/>
      </c>
      <c r="C157" s="16" t="str">
        <f>IF(Oversikt!E157="","",Oversikt!E157)</f>
        <v/>
      </c>
      <c r="D157" s="17" t="str">
        <f>IF('2. Runde'!N157="","",IF(Oversikt!B157="","",VLOOKUP(Oversikt!#REF!,Mønster!$A$4:$B$21,2)))</f>
        <v/>
      </c>
      <c r="E157" s="32"/>
      <c r="F157" s="33"/>
      <c r="G157" s="33"/>
      <c r="H157" s="33"/>
      <c r="I157" s="137"/>
      <c r="J157" s="33"/>
      <c r="K157" s="34"/>
      <c r="L157" s="128">
        <f>IF(Dommere!$C$12&gt;4,ROUND(SUM(E157:I157)-P157-Q157,1)/(Dommere!$C$12-2),SUM(E157:I157)/Dommere!$C$12)</f>
        <v>0</v>
      </c>
      <c r="M157" s="56">
        <f t="shared" si="29"/>
        <v>0</v>
      </c>
      <c r="N157" s="33"/>
      <c r="O157" s="19"/>
      <c r="P157" s="19">
        <f t="shared" si="30"/>
        <v>0</v>
      </c>
      <c r="Q157" s="19">
        <f t="shared" si="31"/>
        <v>0</v>
      </c>
      <c r="R157" s="19">
        <f t="shared" si="32"/>
        <v>0</v>
      </c>
    </row>
    <row r="158" spans="1:18" x14ac:dyDescent="0.2">
      <c r="A158" s="20">
        <f>+Oversikt!A158</f>
        <v>25</v>
      </c>
      <c r="B158" s="16" t="str">
        <f>IF(O$133&gt;7,IF('2. Runde'!N158="","",Oversikt!B158),IF(O$133&gt;5,IF('1. Runde'!N158="","",Oversikt!B158),Oversikt!B158))</f>
        <v/>
      </c>
      <c r="C158" s="16" t="str">
        <f>IF(Oversikt!E158="","",Oversikt!E158)</f>
        <v/>
      </c>
      <c r="D158" s="17" t="str">
        <f>IF('2. Runde'!N158="","",IF(Oversikt!B158="","",VLOOKUP(Oversikt!#REF!,Mønster!$A$4:$B$21,2)))</f>
        <v/>
      </c>
      <c r="E158" s="32"/>
      <c r="F158" s="33"/>
      <c r="G158" s="33"/>
      <c r="H158" s="33"/>
      <c r="I158" s="137"/>
      <c r="J158" s="33"/>
      <c r="K158" s="34"/>
      <c r="L158" s="128">
        <f>IF(Dommere!$C$12&gt;4,ROUND(SUM(E158:I158)-P158-Q158,1)/(Dommere!$C$12-2),SUM(E158:I158)/Dommere!$C$12)</f>
        <v>0</v>
      </c>
      <c r="M158" s="56">
        <f t="shared" si="29"/>
        <v>0</v>
      </c>
      <c r="N158" s="33"/>
      <c r="O158" s="19"/>
      <c r="P158" s="19">
        <f t="shared" si="30"/>
        <v>0</v>
      </c>
      <c r="Q158" s="19">
        <f t="shared" si="31"/>
        <v>0</v>
      </c>
      <c r="R158" s="19">
        <f t="shared" si="32"/>
        <v>0</v>
      </c>
    </row>
    <row r="159" spans="1:18" ht="20.25" customHeight="1" x14ac:dyDescent="0.2">
      <c r="A159" s="21" t="str">
        <f>+Oversikt!A159</f>
        <v>Klasse 331 / 333 - Senior I og Senior III cupgraderte kvinner og menn</v>
      </c>
      <c r="B159" s="40"/>
      <c r="C159" s="16"/>
      <c r="D159" s="41"/>
      <c r="E159" s="42"/>
      <c r="F159" s="43"/>
      <c r="G159" s="43"/>
      <c r="H159" s="43"/>
      <c r="I159" s="138"/>
      <c r="J159" s="43"/>
      <c r="K159" s="44"/>
      <c r="L159" s="128">
        <f>IF(Dommere!$C$12&gt;4,ROUND(SUM(E159:I159)-P159-Q159,1)/(Dommere!$C$12-2),SUM(E159:I159)/Dommere!$C$12)</f>
        <v>0</v>
      </c>
      <c r="M159" s="56"/>
      <c r="N159" s="43"/>
      <c r="O159" s="136">
        <f>25-COUNTBLANK(Oversikt!B160:'Oversikt'!B184)</f>
        <v>3</v>
      </c>
      <c r="P159" s="37"/>
      <c r="Q159" s="37"/>
      <c r="R159" s="37"/>
    </row>
    <row r="160" spans="1:18" x14ac:dyDescent="0.2">
      <c r="A160" s="20">
        <f>+Oversikt!A160</f>
        <v>1</v>
      </c>
      <c r="B160" s="16" t="str">
        <f>IF(O$159&gt;7,IF('2. Runde'!N160="","",Oversikt!B160),IF(O$159&gt;5,IF('1. Runde'!N160="","",Oversikt!B160),Oversikt!B160))</f>
        <v xml:space="preserve">Atle Nilsen Kim </v>
      </c>
      <c r="C160" s="16" t="str">
        <f>IF(Oversikt!E160="","",Oversikt!E160)</f>
        <v>Keum Gang Taekwondo - St.hanshaugen</v>
      </c>
      <c r="D160" s="17" t="str">
        <f>IF('2. Runde'!N160="","",IF(Oversikt!B160="","",VLOOKUP(Oversikt!#REF!,Mønster!$A$4:$B$21,2)))</f>
        <v/>
      </c>
      <c r="E160" s="32">
        <v>5.6</v>
      </c>
      <c r="F160" s="33">
        <v>6</v>
      </c>
      <c r="G160" s="33">
        <v>5.6</v>
      </c>
      <c r="H160" s="33"/>
      <c r="I160" s="137"/>
      <c r="J160" s="33"/>
      <c r="K160" s="34"/>
      <c r="L160" s="128">
        <f>IF(Dommere!$C$12&gt;4,ROUND(SUM(E160:I160)-P160-Q160,1)/(Dommere!$C$12-2),SUM(E160:I160)/Dommere!$C$12)</f>
        <v>5.7333333333333334</v>
      </c>
      <c r="M160" s="56">
        <f t="shared" ref="M160:M184" si="33">IF(L160=0,,RANK(L160,L$160:L$184,0))</f>
        <v>3</v>
      </c>
      <c r="N160" s="33"/>
      <c r="O160" s="19"/>
      <c r="P160" s="19">
        <f t="shared" ref="P160:P184" si="34">MAX(E160:K160)</f>
        <v>6</v>
      </c>
      <c r="Q160" s="19">
        <f t="shared" ref="Q160:Q184" si="35">MIN(E160:K160)</f>
        <v>5.6</v>
      </c>
      <c r="R160" s="19">
        <f t="shared" ref="R160:R184" si="36">SUM(E160:K160)</f>
        <v>17.2</v>
      </c>
    </row>
    <row r="161" spans="1:18" x14ac:dyDescent="0.2">
      <c r="A161" s="20">
        <f>+Oversikt!A161</f>
        <v>2</v>
      </c>
      <c r="B161" s="16" t="str">
        <f>IF(O$159&gt;7,IF('2. Runde'!N161="","",Oversikt!B161),IF(O$159&gt;5,IF('1. Runde'!N161="","",Oversikt!B161),Oversikt!B161))</f>
        <v xml:space="preserve">Rafael Golan Ronen </v>
      </c>
      <c r="C161" s="16" t="str">
        <f>IF(Oversikt!E161="","",Oversikt!E161)</f>
        <v>Nesodden Tae Kwon-Do Klubb</v>
      </c>
      <c r="D161" s="17" t="str">
        <f>IF('2. Runde'!N161="","",IF(Oversikt!B161="","",VLOOKUP(Oversikt!#REF!,Mønster!$A$4:$B$21,2)))</f>
        <v/>
      </c>
      <c r="E161" s="32">
        <v>6.1</v>
      </c>
      <c r="F161" s="33">
        <v>6.2</v>
      </c>
      <c r="G161" s="33">
        <v>6.4</v>
      </c>
      <c r="H161" s="33"/>
      <c r="I161" s="137"/>
      <c r="J161" s="33"/>
      <c r="K161" s="34"/>
      <c r="L161" s="128">
        <f>IF(Dommere!$C$12&gt;4,ROUND(SUM(E161:I161)-P161-Q161,1)/(Dommere!$C$12-2),SUM(E161:I161)/Dommere!$C$12)</f>
        <v>6.2333333333333343</v>
      </c>
      <c r="M161" s="56">
        <f t="shared" si="33"/>
        <v>2</v>
      </c>
      <c r="N161" s="33"/>
      <c r="O161" s="19"/>
      <c r="P161" s="19">
        <f t="shared" si="34"/>
        <v>6.4</v>
      </c>
      <c r="Q161" s="19">
        <f t="shared" si="35"/>
        <v>6.1</v>
      </c>
      <c r="R161" s="19">
        <f t="shared" si="36"/>
        <v>18.700000000000003</v>
      </c>
    </row>
    <row r="162" spans="1:18" x14ac:dyDescent="0.2">
      <c r="A162" s="20">
        <f>+Oversikt!A162</f>
        <v>3</v>
      </c>
      <c r="B162" s="16" t="str">
        <f>IF(O$159&gt;7,IF('2. Runde'!N162="","",Oversikt!B162),IF(O$159&gt;5,IF('1. Runde'!N162="","",Oversikt!B162),Oversikt!B162))</f>
        <v xml:space="preserve">Klaarika Siirak </v>
      </c>
      <c r="C162" s="16" t="str">
        <f>IF(Oversikt!E162="","",Oversikt!E162)</f>
        <v>Mudo</v>
      </c>
      <c r="D162" s="17" t="str">
        <f>IF('2. Runde'!N162="","",IF(Oversikt!B162="","",VLOOKUP(Oversikt!#REF!,Mønster!$A$4:$B$21,2)))</f>
        <v/>
      </c>
      <c r="E162" s="32">
        <v>6.6</v>
      </c>
      <c r="F162" s="33">
        <v>6.4</v>
      </c>
      <c r="G162" s="33">
        <v>6.9</v>
      </c>
      <c r="H162" s="33"/>
      <c r="I162" s="137"/>
      <c r="J162" s="33"/>
      <c r="K162" s="34"/>
      <c r="L162" s="128">
        <f>IF(Dommere!$C$12&gt;4,ROUND(SUM(E162:I162)-P162-Q162,1)/(Dommere!$C$12-2),SUM(E162:I162)/Dommere!$C$12)</f>
        <v>6.6333333333333329</v>
      </c>
      <c r="M162" s="56">
        <f t="shared" si="33"/>
        <v>1</v>
      </c>
      <c r="N162" s="33"/>
      <c r="O162" s="19"/>
      <c r="P162" s="19">
        <f t="shared" si="34"/>
        <v>6.9</v>
      </c>
      <c r="Q162" s="19">
        <f t="shared" si="35"/>
        <v>6.4</v>
      </c>
      <c r="R162" s="19">
        <f t="shared" si="36"/>
        <v>19.899999999999999</v>
      </c>
    </row>
    <row r="163" spans="1:18" x14ac:dyDescent="0.2">
      <c r="A163" s="20">
        <f>+Oversikt!A163</f>
        <v>4</v>
      </c>
      <c r="B163" s="16" t="str">
        <f>IF(O$159&gt;7,IF('2. Runde'!N163="","",Oversikt!B163),IF(O$159&gt;5,IF('1. Runde'!N163="","",Oversikt!B163),Oversikt!B163))</f>
        <v/>
      </c>
      <c r="C163" s="16" t="str">
        <f>IF(Oversikt!E163="","",Oversikt!E163)</f>
        <v/>
      </c>
      <c r="D163" s="17" t="str">
        <f>IF('2. Runde'!N163="","",IF(Oversikt!B163="","",VLOOKUP(Oversikt!#REF!,Mønster!$A$4:$B$21,2)))</f>
        <v/>
      </c>
      <c r="E163" s="32"/>
      <c r="F163" s="33"/>
      <c r="G163" s="33"/>
      <c r="H163" s="33"/>
      <c r="I163" s="137"/>
      <c r="J163" s="33"/>
      <c r="K163" s="34"/>
      <c r="L163" s="128">
        <f>IF(Dommere!$C$12&gt;4,ROUND(SUM(E163:I163)-P163-Q163,1)/(Dommere!$C$12-2),SUM(E163:I163)/Dommere!$C$12)</f>
        <v>0</v>
      </c>
      <c r="M163" s="56">
        <f t="shared" si="33"/>
        <v>0</v>
      </c>
      <c r="N163" s="33"/>
      <c r="O163" s="19"/>
      <c r="P163" s="19">
        <f t="shared" si="34"/>
        <v>0</v>
      </c>
      <c r="Q163" s="19">
        <f t="shared" si="35"/>
        <v>0</v>
      </c>
      <c r="R163" s="19">
        <f t="shared" si="36"/>
        <v>0</v>
      </c>
    </row>
    <row r="164" spans="1:18" x14ac:dyDescent="0.2">
      <c r="A164" s="20">
        <f>+Oversikt!A164</f>
        <v>5</v>
      </c>
      <c r="B164" s="16" t="str">
        <f>IF(O$159&gt;7,IF('2. Runde'!N164="","",Oversikt!B164),IF(O$159&gt;5,IF('1. Runde'!N164="","",Oversikt!B164),Oversikt!B164))</f>
        <v/>
      </c>
      <c r="C164" s="16" t="str">
        <f>IF(Oversikt!E164="","",Oversikt!E164)</f>
        <v/>
      </c>
      <c r="D164" s="17" t="str">
        <f>IF('2. Runde'!N164="","",IF(Oversikt!B164="","",VLOOKUP(Oversikt!#REF!,Mønster!$A$4:$B$21,2)))</f>
        <v/>
      </c>
      <c r="E164" s="32"/>
      <c r="F164" s="33"/>
      <c r="G164" s="33"/>
      <c r="H164" s="33"/>
      <c r="I164" s="137"/>
      <c r="J164" s="33"/>
      <c r="K164" s="34"/>
      <c r="L164" s="128">
        <f>IF(Dommere!$C$12&gt;4,ROUND(SUM(E164:I164)-P164-Q164,1)/(Dommere!$C$12-2),SUM(E164:I164)/Dommere!$C$12)</f>
        <v>0</v>
      </c>
      <c r="M164" s="56">
        <f t="shared" si="33"/>
        <v>0</v>
      </c>
      <c r="N164" s="33"/>
      <c r="O164" s="19"/>
      <c r="P164" s="19">
        <f t="shared" si="34"/>
        <v>0</v>
      </c>
      <c r="Q164" s="19">
        <f t="shared" si="35"/>
        <v>0</v>
      </c>
      <c r="R164" s="19">
        <f t="shared" si="36"/>
        <v>0</v>
      </c>
    </row>
    <row r="165" spans="1:18" x14ac:dyDescent="0.2">
      <c r="A165" s="20">
        <f>+Oversikt!A165</f>
        <v>6</v>
      </c>
      <c r="B165" s="16" t="str">
        <f>IF(O$159&gt;7,IF('2. Runde'!N165="","",Oversikt!B165),IF(O$159&gt;5,IF('1. Runde'!N165="","",Oversikt!B165),Oversikt!B165))</f>
        <v/>
      </c>
      <c r="C165" s="16" t="str">
        <f>IF(Oversikt!E165="","",Oversikt!E165)</f>
        <v/>
      </c>
      <c r="D165" s="17" t="str">
        <f>IF('2. Runde'!N165="","",IF(Oversikt!B165="","",VLOOKUP(Oversikt!#REF!,Mønster!$A$4:$B$21,2)))</f>
        <v/>
      </c>
      <c r="E165" s="32"/>
      <c r="F165" s="33"/>
      <c r="G165" s="33"/>
      <c r="H165" s="33"/>
      <c r="I165" s="137"/>
      <c r="J165" s="33"/>
      <c r="K165" s="34"/>
      <c r="L165" s="128">
        <f>IF(Dommere!$C$12&gt;4,ROUND(SUM(E165:I165)-P165-Q165,1)/(Dommere!$C$12-2),SUM(E165:I165)/Dommere!$C$12)</f>
        <v>0</v>
      </c>
      <c r="M165" s="56">
        <f t="shared" si="33"/>
        <v>0</v>
      </c>
      <c r="N165" s="33"/>
      <c r="O165" s="19"/>
      <c r="P165" s="19">
        <f t="shared" si="34"/>
        <v>0</v>
      </c>
      <c r="Q165" s="19">
        <f t="shared" si="35"/>
        <v>0</v>
      </c>
      <c r="R165" s="19">
        <f t="shared" si="36"/>
        <v>0</v>
      </c>
    </row>
    <row r="166" spans="1:18" x14ac:dyDescent="0.2">
      <c r="A166" s="20">
        <f>+Oversikt!A166</f>
        <v>7</v>
      </c>
      <c r="B166" s="16" t="str">
        <f>IF(O$159&gt;7,IF('2. Runde'!N166="","",Oversikt!B166),IF(O$159&gt;5,IF('1. Runde'!N166="","",Oversikt!B166),Oversikt!B166))</f>
        <v/>
      </c>
      <c r="C166" s="16" t="str">
        <f>IF(Oversikt!E166="","",Oversikt!E166)</f>
        <v/>
      </c>
      <c r="D166" s="17" t="str">
        <f>IF('2. Runde'!N166="","",IF(Oversikt!B166="","",VLOOKUP(Oversikt!#REF!,Mønster!$A$4:$B$21,2)))</f>
        <v/>
      </c>
      <c r="E166" s="32"/>
      <c r="F166" s="33"/>
      <c r="G166" s="33"/>
      <c r="H166" s="33"/>
      <c r="I166" s="137"/>
      <c r="J166" s="33"/>
      <c r="K166" s="34"/>
      <c r="L166" s="128">
        <f>IF(Dommere!$C$12&gt;4,ROUND(SUM(E166:I166)-P166-Q166,1)/(Dommere!$C$12-2),SUM(E166:I166)/Dommere!$C$12)</f>
        <v>0</v>
      </c>
      <c r="M166" s="56">
        <f t="shared" si="33"/>
        <v>0</v>
      </c>
      <c r="N166" s="33"/>
      <c r="O166" s="19"/>
      <c r="P166" s="19">
        <f t="shared" si="34"/>
        <v>0</v>
      </c>
      <c r="Q166" s="19">
        <f t="shared" si="35"/>
        <v>0</v>
      </c>
      <c r="R166" s="19">
        <f t="shared" si="36"/>
        <v>0</v>
      </c>
    </row>
    <row r="167" spans="1:18" x14ac:dyDescent="0.2">
      <c r="A167" s="20">
        <f>+Oversikt!A167</f>
        <v>8</v>
      </c>
      <c r="B167" s="16" t="str">
        <f>IF(O$159&gt;7,IF('2. Runde'!N167="","",Oversikt!B167),IF(O$159&gt;5,IF('1. Runde'!N167="","",Oversikt!B167),Oversikt!B167))</f>
        <v/>
      </c>
      <c r="C167" s="16" t="str">
        <f>IF(Oversikt!E167="","",Oversikt!E167)</f>
        <v/>
      </c>
      <c r="D167" s="17" t="str">
        <f>IF('2. Runde'!N167="","",IF(Oversikt!B167="","",VLOOKUP(Oversikt!#REF!,Mønster!$A$4:$B$21,2)))</f>
        <v/>
      </c>
      <c r="E167" s="32"/>
      <c r="F167" s="33"/>
      <c r="G167" s="33"/>
      <c r="H167" s="33"/>
      <c r="I167" s="137"/>
      <c r="J167" s="33"/>
      <c r="K167" s="34"/>
      <c r="L167" s="128">
        <f>IF(Dommere!$C$12&gt;4,ROUND(SUM(E167:I167)-P167-Q167,1)/(Dommere!$C$12-2),SUM(E167:I167)/Dommere!$C$12)</f>
        <v>0</v>
      </c>
      <c r="M167" s="56">
        <f t="shared" si="33"/>
        <v>0</v>
      </c>
      <c r="N167" s="33"/>
      <c r="O167" s="19"/>
      <c r="P167" s="19">
        <f t="shared" si="34"/>
        <v>0</v>
      </c>
      <c r="Q167" s="19">
        <f t="shared" si="35"/>
        <v>0</v>
      </c>
      <c r="R167" s="19">
        <f t="shared" si="36"/>
        <v>0</v>
      </c>
    </row>
    <row r="168" spans="1:18" x14ac:dyDescent="0.2">
      <c r="A168" s="20">
        <f>+Oversikt!A168</f>
        <v>9</v>
      </c>
      <c r="B168" s="16" t="str">
        <f>IF(O$159&gt;7,IF('2. Runde'!N168="","",Oversikt!B168),IF(O$159&gt;5,IF('1. Runde'!N168="","",Oversikt!B168),Oversikt!B168))</f>
        <v/>
      </c>
      <c r="C168" s="16" t="str">
        <f>IF(Oversikt!E168="","",Oversikt!E168)</f>
        <v/>
      </c>
      <c r="D168" s="17" t="str">
        <f>IF('2. Runde'!N168="","",IF(Oversikt!B168="","",VLOOKUP(Oversikt!#REF!,Mønster!$A$4:$B$21,2)))</f>
        <v/>
      </c>
      <c r="E168" s="32"/>
      <c r="F168" s="33"/>
      <c r="G168" s="33"/>
      <c r="H168" s="33"/>
      <c r="I168" s="137"/>
      <c r="J168" s="33"/>
      <c r="K168" s="34"/>
      <c r="L168" s="128">
        <f>IF(Dommere!$C$12&gt;4,ROUND(SUM(E168:I168)-P168-Q168,1)/(Dommere!$C$12-2),SUM(E168:I168)/Dommere!$C$12)</f>
        <v>0</v>
      </c>
      <c r="M168" s="56">
        <f t="shared" si="33"/>
        <v>0</v>
      </c>
      <c r="N168" s="33"/>
      <c r="O168" s="19"/>
      <c r="P168" s="19">
        <f t="shared" si="34"/>
        <v>0</v>
      </c>
      <c r="Q168" s="19">
        <f t="shared" si="35"/>
        <v>0</v>
      </c>
      <c r="R168" s="19">
        <f t="shared" si="36"/>
        <v>0</v>
      </c>
    </row>
    <row r="169" spans="1:18" x14ac:dyDescent="0.2">
      <c r="A169" s="20">
        <f>+Oversikt!A169</f>
        <v>10</v>
      </c>
      <c r="B169" s="16" t="str">
        <f>IF(O$159&gt;7,IF('2. Runde'!N169="","",Oversikt!B169),IF(O$159&gt;5,IF('1. Runde'!N169="","",Oversikt!B169),Oversikt!B169))</f>
        <v/>
      </c>
      <c r="C169" s="16" t="str">
        <f>IF(Oversikt!E169="","",Oversikt!E169)</f>
        <v/>
      </c>
      <c r="D169" s="17" t="str">
        <f>IF('2. Runde'!N169="","",IF(Oversikt!B169="","",VLOOKUP(Oversikt!#REF!,Mønster!$A$4:$B$21,2)))</f>
        <v/>
      </c>
      <c r="E169" s="32"/>
      <c r="F169" s="33"/>
      <c r="G169" s="33"/>
      <c r="H169" s="33"/>
      <c r="I169" s="137"/>
      <c r="J169" s="33"/>
      <c r="K169" s="34"/>
      <c r="L169" s="128">
        <f>IF(Dommere!$C$12&gt;4,ROUND(SUM(E169:I169)-P169-Q169,1)/(Dommere!$C$12-2),SUM(E169:I169)/Dommere!$C$12)</f>
        <v>0</v>
      </c>
      <c r="M169" s="56">
        <f t="shared" si="33"/>
        <v>0</v>
      </c>
      <c r="N169" s="33"/>
      <c r="O169" s="19"/>
      <c r="P169" s="19">
        <f t="shared" si="34"/>
        <v>0</v>
      </c>
      <c r="Q169" s="19">
        <f t="shared" si="35"/>
        <v>0</v>
      </c>
      <c r="R169" s="19">
        <f t="shared" si="36"/>
        <v>0</v>
      </c>
    </row>
    <row r="170" spans="1:18" x14ac:dyDescent="0.2">
      <c r="A170" s="20">
        <f>+Oversikt!A170</f>
        <v>11</v>
      </c>
      <c r="B170" s="16" t="str">
        <f>IF(O$159&gt;7,IF('2. Runde'!N170="","",Oversikt!B170),IF(O$159&gt;5,IF('1. Runde'!N170="","",Oversikt!B170),Oversikt!B170))</f>
        <v/>
      </c>
      <c r="C170" s="16" t="str">
        <f>IF(Oversikt!E170="","",Oversikt!E170)</f>
        <v/>
      </c>
      <c r="D170" s="17" t="str">
        <f>IF('2. Runde'!N170="","",IF(Oversikt!B170="","",VLOOKUP(Oversikt!#REF!,Mønster!$A$4:$B$21,2)))</f>
        <v/>
      </c>
      <c r="E170" s="32"/>
      <c r="F170" s="33"/>
      <c r="G170" s="33"/>
      <c r="H170" s="33"/>
      <c r="I170" s="137"/>
      <c r="J170" s="33"/>
      <c r="K170" s="34"/>
      <c r="L170" s="128">
        <f>IF(Dommere!$C$12&gt;4,ROUND(SUM(E170:I170)-P170-Q170,1)/(Dommere!$C$12-2),SUM(E170:I170)/Dommere!$C$12)</f>
        <v>0</v>
      </c>
      <c r="M170" s="56">
        <f t="shared" si="33"/>
        <v>0</v>
      </c>
      <c r="N170" s="33"/>
      <c r="O170" s="19"/>
      <c r="P170" s="19">
        <f t="shared" si="34"/>
        <v>0</v>
      </c>
      <c r="Q170" s="19">
        <f t="shared" si="35"/>
        <v>0</v>
      </c>
      <c r="R170" s="19">
        <f t="shared" si="36"/>
        <v>0</v>
      </c>
    </row>
    <row r="171" spans="1:18" x14ac:dyDescent="0.2">
      <c r="A171" s="20">
        <f>+Oversikt!A171</f>
        <v>12</v>
      </c>
      <c r="B171" s="16" t="str">
        <f>IF(O$159&gt;7,IF('2. Runde'!N171="","",Oversikt!B171),IF(O$159&gt;5,IF('1. Runde'!N171="","",Oversikt!B171),Oversikt!B171))</f>
        <v/>
      </c>
      <c r="C171" s="16" t="str">
        <f>IF(Oversikt!E171="","",Oversikt!E171)</f>
        <v/>
      </c>
      <c r="D171" s="17" t="str">
        <f>IF('2. Runde'!N171="","",IF(Oversikt!B171="","",VLOOKUP(Oversikt!#REF!,Mønster!$A$4:$B$21,2)))</f>
        <v/>
      </c>
      <c r="E171" s="32"/>
      <c r="F171" s="33"/>
      <c r="G171" s="33"/>
      <c r="H171" s="33"/>
      <c r="I171" s="137"/>
      <c r="J171" s="33"/>
      <c r="K171" s="34"/>
      <c r="L171" s="128">
        <f>IF(Dommere!$C$12&gt;4,ROUND(SUM(E171:I171)-P171-Q171,1)/(Dommere!$C$12-2),SUM(E171:I171)/Dommere!$C$12)</f>
        <v>0</v>
      </c>
      <c r="M171" s="56">
        <f t="shared" si="33"/>
        <v>0</v>
      </c>
      <c r="N171" s="33"/>
      <c r="O171" s="19"/>
      <c r="P171" s="19">
        <f t="shared" si="34"/>
        <v>0</v>
      </c>
      <c r="Q171" s="19">
        <f t="shared" si="35"/>
        <v>0</v>
      </c>
      <c r="R171" s="19">
        <f t="shared" si="36"/>
        <v>0</v>
      </c>
    </row>
    <row r="172" spans="1:18" x14ac:dyDescent="0.2">
      <c r="A172" s="20">
        <f>+Oversikt!A172</f>
        <v>13</v>
      </c>
      <c r="B172" s="16" t="str">
        <f>IF(O$159&gt;7,IF('2. Runde'!N172="","",Oversikt!B172),IF(O$159&gt;5,IF('1. Runde'!N172="","",Oversikt!B172),Oversikt!B172))</f>
        <v/>
      </c>
      <c r="C172" s="16" t="str">
        <f>IF(Oversikt!E172="","",Oversikt!E172)</f>
        <v/>
      </c>
      <c r="D172" s="17" t="str">
        <f>IF('2. Runde'!N172="","",IF(Oversikt!B172="","",VLOOKUP(Oversikt!#REF!,Mønster!$A$4:$B$21,2)))</f>
        <v/>
      </c>
      <c r="E172" s="32"/>
      <c r="F172" s="33"/>
      <c r="G172" s="33"/>
      <c r="H172" s="33"/>
      <c r="I172" s="137"/>
      <c r="J172" s="33"/>
      <c r="K172" s="34"/>
      <c r="L172" s="128">
        <f>IF(Dommere!$C$12&gt;4,ROUND(SUM(E172:I172)-P172-Q172,1)/(Dommere!$C$12-2),SUM(E172:I172)/Dommere!$C$12)</f>
        <v>0</v>
      </c>
      <c r="M172" s="56">
        <f t="shared" si="33"/>
        <v>0</v>
      </c>
      <c r="N172" s="33"/>
      <c r="O172" s="19"/>
      <c r="P172" s="19">
        <f t="shared" si="34"/>
        <v>0</v>
      </c>
      <c r="Q172" s="19">
        <f t="shared" si="35"/>
        <v>0</v>
      </c>
      <c r="R172" s="19">
        <f t="shared" si="36"/>
        <v>0</v>
      </c>
    </row>
    <row r="173" spans="1:18" x14ac:dyDescent="0.2">
      <c r="A173" s="20">
        <f>+Oversikt!A173</f>
        <v>14</v>
      </c>
      <c r="B173" s="16" t="str">
        <f>IF(O$159&gt;7,IF('2. Runde'!N173="","",Oversikt!B173),IF(O$159&gt;5,IF('1. Runde'!N173="","",Oversikt!B173),Oversikt!B173))</f>
        <v/>
      </c>
      <c r="C173" s="16" t="str">
        <f>IF(Oversikt!E173="","",Oversikt!E173)</f>
        <v/>
      </c>
      <c r="D173" s="17" t="str">
        <f>IF('2. Runde'!N173="","",IF(Oversikt!B173="","",VLOOKUP(Oversikt!#REF!,Mønster!$A$4:$B$21,2)))</f>
        <v/>
      </c>
      <c r="E173" s="32"/>
      <c r="F173" s="33"/>
      <c r="G173" s="33"/>
      <c r="H173" s="33"/>
      <c r="I173" s="137"/>
      <c r="J173" s="33"/>
      <c r="K173" s="34"/>
      <c r="L173" s="128">
        <f>IF(Dommere!$C$12&gt;4,ROUND(SUM(E173:I173)-P173-Q173,1)/(Dommere!$C$12-2),SUM(E173:I173)/Dommere!$C$12)</f>
        <v>0</v>
      </c>
      <c r="M173" s="56">
        <f t="shared" si="33"/>
        <v>0</v>
      </c>
      <c r="N173" s="33"/>
      <c r="O173" s="19"/>
      <c r="P173" s="19">
        <f t="shared" si="34"/>
        <v>0</v>
      </c>
      <c r="Q173" s="19">
        <f t="shared" si="35"/>
        <v>0</v>
      </c>
      <c r="R173" s="19">
        <f t="shared" si="36"/>
        <v>0</v>
      </c>
    </row>
    <row r="174" spans="1:18" x14ac:dyDescent="0.2">
      <c r="A174" s="20">
        <f>+Oversikt!A174</f>
        <v>15</v>
      </c>
      <c r="B174" s="16" t="str">
        <f>IF(O$159&gt;7,IF('2. Runde'!N174="","",Oversikt!B174),IF(O$159&gt;5,IF('1. Runde'!N174="","",Oversikt!B174),Oversikt!B174))</f>
        <v/>
      </c>
      <c r="C174" s="16" t="str">
        <f>IF(Oversikt!E174="","",Oversikt!E174)</f>
        <v/>
      </c>
      <c r="D174" s="17" t="str">
        <f>IF('2. Runde'!N174="","",IF(Oversikt!B174="","",VLOOKUP(Oversikt!#REF!,Mønster!$A$4:$B$21,2)))</f>
        <v/>
      </c>
      <c r="E174" s="32"/>
      <c r="F174" s="33"/>
      <c r="G174" s="33"/>
      <c r="H174" s="33"/>
      <c r="I174" s="137"/>
      <c r="J174" s="33"/>
      <c r="K174" s="34"/>
      <c r="L174" s="128">
        <f>IF(Dommere!$C$12&gt;4,ROUND(SUM(E174:I174)-P174-Q174,1)/(Dommere!$C$12-2),SUM(E174:I174)/Dommere!$C$12)</f>
        <v>0</v>
      </c>
      <c r="M174" s="56">
        <f t="shared" si="33"/>
        <v>0</v>
      </c>
      <c r="N174" s="33"/>
      <c r="O174" s="19"/>
      <c r="P174" s="19">
        <f t="shared" si="34"/>
        <v>0</v>
      </c>
      <c r="Q174" s="19">
        <f t="shared" si="35"/>
        <v>0</v>
      </c>
      <c r="R174" s="19">
        <f t="shared" si="36"/>
        <v>0</v>
      </c>
    </row>
    <row r="175" spans="1:18" x14ac:dyDescent="0.2">
      <c r="A175" s="20">
        <f>+Oversikt!A175</f>
        <v>16</v>
      </c>
      <c r="B175" s="16" t="str">
        <f>IF(O$159&gt;7,IF('2. Runde'!N175="","",Oversikt!B175),IF(O$159&gt;5,IF('1. Runde'!N175="","",Oversikt!B175),Oversikt!B175))</f>
        <v/>
      </c>
      <c r="C175" s="16" t="str">
        <f>IF(Oversikt!E175="","",Oversikt!E175)</f>
        <v/>
      </c>
      <c r="D175" s="17" t="str">
        <f>IF('2. Runde'!N175="","",IF(Oversikt!B175="","",VLOOKUP(Oversikt!#REF!,Mønster!$A$4:$B$21,2)))</f>
        <v/>
      </c>
      <c r="E175" s="32"/>
      <c r="F175" s="33"/>
      <c r="G175" s="33"/>
      <c r="H175" s="33"/>
      <c r="I175" s="137"/>
      <c r="J175" s="33"/>
      <c r="K175" s="34"/>
      <c r="L175" s="128">
        <f>IF(Dommere!$C$12&gt;4,ROUND(SUM(E175:I175)-P175-Q175,1)/(Dommere!$C$12-2),SUM(E175:I175)/Dommere!$C$12)</f>
        <v>0</v>
      </c>
      <c r="M175" s="56">
        <f t="shared" si="33"/>
        <v>0</v>
      </c>
      <c r="N175" s="33"/>
      <c r="O175" s="19"/>
      <c r="P175" s="19">
        <f t="shared" si="34"/>
        <v>0</v>
      </c>
      <c r="Q175" s="19">
        <f t="shared" si="35"/>
        <v>0</v>
      </c>
      <c r="R175" s="19">
        <f t="shared" si="36"/>
        <v>0</v>
      </c>
    </row>
    <row r="176" spans="1:18" x14ac:dyDescent="0.2">
      <c r="A176" s="20">
        <f>+Oversikt!A176</f>
        <v>17</v>
      </c>
      <c r="B176" s="16" t="str">
        <f>IF(O$159&gt;7,IF('2. Runde'!N176="","",Oversikt!B176),IF(O$159&gt;5,IF('1. Runde'!N176="","",Oversikt!B176),Oversikt!B176))</f>
        <v/>
      </c>
      <c r="C176" s="16" t="str">
        <f>IF(Oversikt!E176="","",Oversikt!E176)</f>
        <v/>
      </c>
      <c r="D176" s="17" t="str">
        <f>IF('2. Runde'!N176="","",IF(Oversikt!B176="","",VLOOKUP(Oversikt!#REF!,Mønster!$A$4:$B$21,2)))</f>
        <v/>
      </c>
      <c r="E176" s="32"/>
      <c r="F176" s="33"/>
      <c r="G176" s="33"/>
      <c r="H176" s="33"/>
      <c r="I176" s="137"/>
      <c r="J176" s="33"/>
      <c r="K176" s="34"/>
      <c r="L176" s="128">
        <f>IF(Dommere!$C$12&gt;4,ROUND(SUM(E176:I176)-P176-Q176,1)/(Dommere!$C$12-2),SUM(E176:I176)/Dommere!$C$12)</f>
        <v>0</v>
      </c>
      <c r="M176" s="56">
        <f t="shared" si="33"/>
        <v>0</v>
      </c>
      <c r="N176" s="33"/>
      <c r="O176" s="19"/>
      <c r="P176" s="19">
        <f t="shared" si="34"/>
        <v>0</v>
      </c>
      <c r="Q176" s="19">
        <f t="shared" si="35"/>
        <v>0</v>
      </c>
      <c r="R176" s="19">
        <f t="shared" si="36"/>
        <v>0</v>
      </c>
    </row>
    <row r="177" spans="1:18" x14ac:dyDescent="0.2">
      <c r="A177" s="20">
        <f>+Oversikt!A177</f>
        <v>18</v>
      </c>
      <c r="B177" s="16" t="str">
        <f>IF(O$159&gt;7,IF('2. Runde'!N177="","",Oversikt!B177),IF(O$159&gt;5,IF('1. Runde'!N177="","",Oversikt!B177),Oversikt!B177))</f>
        <v/>
      </c>
      <c r="C177" s="16" t="str">
        <f>IF(Oversikt!E177="","",Oversikt!E177)</f>
        <v/>
      </c>
      <c r="D177" s="17" t="str">
        <f>IF('2. Runde'!N177="","",IF(Oversikt!B177="","",VLOOKUP(Oversikt!#REF!,Mønster!$A$4:$B$21,2)))</f>
        <v/>
      </c>
      <c r="E177" s="32"/>
      <c r="F177" s="33"/>
      <c r="G177" s="33"/>
      <c r="H177" s="33"/>
      <c r="I177" s="137"/>
      <c r="J177" s="33"/>
      <c r="K177" s="34"/>
      <c r="L177" s="128">
        <f>IF(Dommere!$C$12&gt;4,ROUND(SUM(E177:I177)-P177-Q177,1)/(Dommere!$C$12-2),SUM(E177:I177)/Dommere!$C$12)</f>
        <v>0</v>
      </c>
      <c r="M177" s="56">
        <f t="shared" si="33"/>
        <v>0</v>
      </c>
      <c r="N177" s="33"/>
      <c r="O177" s="19"/>
      <c r="P177" s="19">
        <f t="shared" si="34"/>
        <v>0</v>
      </c>
      <c r="Q177" s="19">
        <f t="shared" si="35"/>
        <v>0</v>
      </c>
      <c r="R177" s="19">
        <f t="shared" si="36"/>
        <v>0</v>
      </c>
    </row>
    <row r="178" spans="1:18" x14ac:dyDescent="0.2">
      <c r="A178" s="20">
        <f>+Oversikt!A178</f>
        <v>19</v>
      </c>
      <c r="B178" s="16" t="str">
        <f>IF(O$159&gt;7,IF('2. Runde'!N178="","",Oversikt!B178),IF(O$159&gt;5,IF('1. Runde'!N178="","",Oversikt!B178),Oversikt!B178))</f>
        <v/>
      </c>
      <c r="C178" s="16" t="str">
        <f>IF(Oversikt!E178="","",Oversikt!E178)</f>
        <v/>
      </c>
      <c r="D178" s="17" t="str">
        <f>IF('2. Runde'!N178="","",IF(Oversikt!B178="","",VLOOKUP(Oversikt!#REF!,Mønster!$A$4:$B$21,2)))</f>
        <v/>
      </c>
      <c r="E178" s="32"/>
      <c r="F178" s="33"/>
      <c r="G178" s="33"/>
      <c r="H178" s="33"/>
      <c r="I178" s="137"/>
      <c r="J178" s="33"/>
      <c r="K178" s="34"/>
      <c r="L178" s="128">
        <f>IF(Dommere!$C$12&gt;4,ROUND(SUM(E178:I178)-P178-Q178,1)/(Dommere!$C$12-2),SUM(E178:I178)/Dommere!$C$12)</f>
        <v>0</v>
      </c>
      <c r="M178" s="56">
        <f t="shared" si="33"/>
        <v>0</v>
      </c>
      <c r="N178" s="33"/>
      <c r="O178" s="19"/>
      <c r="P178" s="19">
        <f t="shared" si="34"/>
        <v>0</v>
      </c>
      <c r="Q178" s="19">
        <f t="shared" si="35"/>
        <v>0</v>
      </c>
      <c r="R178" s="19">
        <f t="shared" si="36"/>
        <v>0</v>
      </c>
    </row>
    <row r="179" spans="1:18" x14ac:dyDescent="0.2">
      <c r="A179" s="20">
        <f>+Oversikt!A179</f>
        <v>20</v>
      </c>
      <c r="B179" s="16" t="str">
        <f>IF(O$159&gt;7,IF('2. Runde'!N179="","",Oversikt!B179),IF(O$159&gt;5,IF('1. Runde'!N179="","",Oversikt!B179),Oversikt!B179))</f>
        <v/>
      </c>
      <c r="C179" s="16" t="str">
        <f>IF(Oversikt!E179="","",Oversikt!E179)</f>
        <v/>
      </c>
      <c r="D179" s="17" t="str">
        <f>IF('2. Runde'!N179="","",IF(Oversikt!B179="","",VLOOKUP(Oversikt!#REF!,Mønster!$A$4:$B$21,2)))</f>
        <v/>
      </c>
      <c r="E179" s="32"/>
      <c r="F179" s="33"/>
      <c r="G179" s="33"/>
      <c r="H179" s="33"/>
      <c r="I179" s="137"/>
      <c r="J179" s="33"/>
      <c r="K179" s="34"/>
      <c r="L179" s="128">
        <f>IF(Dommere!$C$12&gt;4,ROUND(SUM(E179:I179)-P179-Q179,1)/(Dommere!$C$12-2),SUM(E179:I179)/Dommere!$C$12)</f>
        <v>0</v>
      </c>
      <c r="M179" s="56">
        <f t="shared" si="33"/>
        <v>0</v>
      </c>
      <c r="N179" s="33"/>
      <c r="O179" s="19"/>
      <c r="P179" s="19">
        <f t="shared" si="34"/>
        <v>0</v>
      </c>
      <c r="Q179" s="19">
        <f t="shared" si="35"/>
        <v>0</v>
      </c>
      <c r="R179" s="19">
        <f t="shared" si="36"/>
        <v>0</v>
      </c>
    </row>
    <row r="180" spans="1:18" x14ac:dyDescent="0.2">
      <c r="A180" s="20">
        <f>+Oversikt!A180</f>
        <v>21</v>
      </c>
      <c r="B180" s="16" t="str">
        <f>IF(O$159&gt;7,IF('2. Runde'!N180="","",Oversikt!B180),IF(O$159&gt;5,IF('1. Runde'!N180="","",Oversikt!B180),Oversikt!B180))</f>
        <v/>
      </c>
      <c r="C180" s="16" t="str">
        <f>IF(Oversikt!E180="","",Oversikt!E180)</f>
        <v/>
      </c>
      <c r="D180" s="17" t="str">
        <f>IF('2. Runde'!N180="","",IF(Oversikt!B180="","",VLOOKUP(Oversikt!#REF!,Mønster!$A$4:$B$21,2)))</f>
        <v/>
      </c>
      <c r="E180" s="32"/>
      <c r="F180" s="33"/>
      <c r="G180" s="33"/>
      <c r="H180" s="33"/>
      <c r="I180" s="137"/>
      <c r="J180" s="33"/>
      <c r="K180" s="34"/>
      <c r="L180" s="128">
        <f>IF(Dommere!$C$12&gt;4,ROUND(SUM(E180:I180)-P180-Q180,1)/(Dommere!$C$12-2),SUM(E180:I180)/Dommere!$C$12)</f>
        <v>0</v>
      </c>
      <c r="M180" s="56">
        <f t="shared" si="33"/>
        <v>0</v>
      </c>
      <c r="N180" s="33"/>
      <c r="O180" s="19"/>
      <c r="P180" s="19">
        <f t="shared" si="34"/>
        <v>0</v>
      </c>
      <c r="Q180" s="19">
        <f t="shared" si="35"/>
        <v>0</v>
      </c>
      <c r="R180" s="19">
        <f t="shared" si="36"/>
        <v>0</v>
      </c>
    </row>
    <row r="181" spans="1:18" x14ac:dyDescent="0.2">
      <c r="A181" s="20">
        <f>+Oversikt!A181</f>
        <v>22</v>
      </c>
      <c r="B181" s="16" t="str">
        <f>IF(O$159&gt;7,IF('2. Runde'!N181="","",Oversikt!B181),IF(O$159&gt;5,IF('1. Runde'!N181="","",Oversikt!B181),Oversikt!B181))</f>
        <v/>
      </c>
      <c r="C181" s="16" t="str">
        <f>IF(Oversikt!E181="","",Oversikt!E181)</f>
        <v/>
      </c>
      <c r="D181" s="17" t="str">
        <f>IF('2. Runde'!N181="","",IF(Oversikt!B181="","",VLOOKUP(Oversikt!#REF!,Mønster!$A$4:$B$21,2)))</f>
        <v/>
      </c>
      <c r="E181" s="32"/>
      <c r="F181" s="33"/>
      <c r="G181" s="33"/>
      <c r="H181" s="33"/>
      <c r="I181" s="137"/>
      <c r="J181" s="33"/>
      <c r="K181" s="34"/>
      <c r="L181" s="128">
        <f>IF(Dommere!$C$12&gt;4,ROUND(SUM(E181:I181)-P181-Q181,1)/(Dommere!$C$12-2),SUM(E181:I181)/Dommere!$C$12)</f>
        <v>0</v>
      </c>
      <c r="M181" s="56">
        <f t="shared" si="33"/>
        <v>0</v>
      </c>
      <c r="N181" s="33"/>
      <c r="O181" s="19"/>
      <c r="P181" s="19">
        <f t="shared" si="34"/>
        <v>0</v>
      </c>
      <c r="Q181" s="19">
        <f t="shared" si="35"/>
        <v>0</v>
      </c>
      <c r="R181" s="19">
        <f t="shared" si="36"/>
        <v>0</v>
      </c>
    </row>
    <row r="182" spans="1:18" x14ac:dyDescent="0.2">
      <c r="A182" s="20">
        <f>+Oversikt!A182</f>
        <v>23</v>
      </c>
      <c r="B182" s="16" t="str">
        <f>IF(O$159&gt;7,IF('2. Runde'!N182="","",Oversikt!B182),IF(O$159&gt;5,IF('1. Runde'!N182="","",Oversikt!B182),Oversikt!B182))</f>
        <v/>
      </c>
      <c r="C182" s="16" t="str">
        <f>IF(Oversikt!E182="","",Oversikt!E182)</f>
        <v/>
      </c>
      <c r="D182" s="17" t="str">
        <f>IF('2. Runde'!N182="","",IF(Oversikt!B182="","",VLOOKUP(Oversikt!#REF!,Mønster!$A$4:$B$21,2)))</f>
        <v/>
      </c>
      <c r="E182" s="32"/>
      <c r="F182" s="33"/>
      <c r="G182" s="33"/>
      <c r="H182" s="33"/>
      <c r="I182" s="137"/>
      <c r="J182" s="33"/>
      <c r="K182" s="34"/>
      <c r="L182" s="128">
        <f>IF(Dommere!$C$12&gt;4,ROUND(SUM(E182:I182)-P182-Q182,1)/(Dommere!$C$12-2),SUM(E182:I182)/Dommere!$C$12)</f>
        <v>0</v>
      </c>
      <c r="M182" s="56">
        <f t="shared" si="33"/>
        <v>0</v>
      </c>
      <c r="N182" s="33"/>
      <c r="O182" s="19"/>
      <c r="P182" s="19">
        <f t="shared" si="34"/>
        <v>0</v>
      </c>
      <c r="Q182" s="19">
        <f t="shared" si="35"/>
        <v>0</v>
      </c>
      <c r="R182" s="19">
        <f t="shared" si="36"/>
        <v>0</v>
      </c>
    </row>
    <row r="183" spans="1:18" x14ac:dyDescent="0.2">
      <c r="A183" s="20">
        <f>+Oversikt!A183</f>
        <v>24</v>
      </c>
      <c r="B183" s="16" t="str">
        <f>IF(O$159&gt;7,IF('2. Runde'!N183="","",Oversikt!B183),IF(O$159&gt;5,IF('1. Runde'!N183="","",Oversikt!B183),Oversikt!B183))</f>
        <v/>
      </c>
      <c r="C183" s="16" t="str">
        <f>IF(Oversikt!E183="","",Oversikt!E183)</f>
        <v/>
      </c>
      <c r="D183" s="17" t="str">
        <f>IF('2. Runde'!N183="","",IF(Oversikt!B183="","",VLOOKUP(Oversikt!#REF!,Mønster!$A$4:$B$21,2)))</f>
        <v/>
      </c>
      <c r="E183" s="32"/>
      <c r="F183" s="33"/>
      <c r="G183" s="33"/>
      <c r="H183" s="33"/>
      <c r="I183" s="137"/>
      <c r="J183" s="33"/>
      <c r="K183" s="34"/>
      <c r="L183" s="128">
        <f>IF(Dommere!$C$12&gt;4,ROUND(SUM(E183:I183)-P183-Q183,1)/(Dommere!$C$12-2),SUM(E183:I183)/Dommere!$C$12)</f>
        <v>0</v>
      </c>
      <c r="M183" s="56">
        <f t="shared" si="33"/>
        <v>0</v>
      </c>
      <c r="N183" s="33"/>
      <c r="O183" s="19"/>
      <c r="P183" s="19">
        <f t="shared" si="34"/>
        <v>0</v>
      </c>
      <c r="Q183" s="19">
        <f t="shared" si="35"/>
        <v>0</v>
      </c>
      <c r="R183" s="19">
        <f t="shared" si="36"/>
        <v>0</v>
      </c>
    </row>
    <row r="184" spans="1:18" x14ac:dyDescent="0.2">
      <c r="A184" s="20">
        <f>+Oversikt!A184</f>
        <v>25</v>
      </c>
      <c r="B184" s="16" t="str">
        <f>IF(O$159&gt;7,IF('2. Runde'!N184="","",Oversikt!B184),IF(O$159&gt;5,IF('1. Runde'!N184="","",Oversikt!B184),Oversikt!B184))</f>
        <v/>
      </c>
      <c r="C184" s="16" t="str">
        <f>IF(Oversikt!E184="","",Oversikt!E184)</f>
        <v/>
      </c>
      <c r="D184" s="17" t="str">
        <f>IF('2. Runde'!N184="","",IF(Oversikt!B184="","",VLOOKUP(Oversikt!#REF!,Mønster!$A$4:$B$21,2)))</f>
        <v/>
      </c>
      <c r="E184" s="32"/>
      <c r="F184" s="33"/>
      <c r="G184" s="33"/>
      <c r="H184" s="33"/>
      <c r="I184" s="137"/>
      <c r="J184" s="33"/>
      <c r="K184" s="34"/>
      <c r="L184" s="128">
        <f>IF(Dommere!$C$12&gt;4,ROUND(SUM(E184:I184)-P184-Q184,1)/(Dommere!$C$12-2),SUM(E184:I184)/Dommere!$C$12)</f>
        <v>0</v>
      </c>
      <c r="M184" s="56">
        <f t="shared" si="33"/>
        <v>0</v>
      </c>
      <c r="N184" s="33"/>
      <c r="O184" s="19"/>
      <c r="P184" s="19">
        <f t="shared" si="34"/>
        <v>0</v>
      </c>
      <c r="Q184" s="19">
        <f t="shared" si="35"/>
        <v>0</v>
      </c>
      <c r="R184" s="19">
        <f t="shared" si="36"/>
        <v>0</v>
      </c>
    </row>
    <row r="185" spans="1:18" ht="20.25" customHeight="1" x14ac:dyDescent="0.2">
      <c r="A185" s="21" t="str">
        <f>+Oversikt!A185</f>
        <v>Klasse 170/270 - Ungdom og Junior - dangraderte gutter</v>
      </c>
      <c r="B185" s="40"/>
      <c r="C185" s="16"/>
      <c r="D185" s="41"/>
      <c r="E185" s="42"/>
      <c r="F185" s="43"/>
      <c r="G185" s="43"/>
      <c r="H185" s="43"/>
      <c r="I185" s="138"/>
      <c r="J185" s="43"/>
      <c r="K185" s="44"/>
      <c r="L185" s="128">
        <f>IF(Dommere!$C$12&gt;4,ROUND(SUM(E185:I185)-P185-Q185,1)/(Dommere!$C$12-2),SUM(E185:I185)/Dommere!$C$12)</f>
        <v>0</v>
      </c>
      <c r="M185" s="56"/>
      <c r="N185" s="43"/>
      <c r="O185" s="136">
        <f>25-COUNTBLANK(Oversikt!B186:'Oversikt'!B210)</f>
        <v>7</v>
      </c>
      <c r="P185" s="37"/>
      <c r="Q185" s="37"/>
      <c r="R185" s="37"/>
    </row>
    <row r="186" spans="1:18" x14ac:dyDescent="0.2">
      <c r="A186" s="20">
        <f>+Oversikt!A186</f>
        <v>1</v>
      </c>
      <c r="B186" s="16" t="str">
        <f>IF(O$185&gt;7,IF('2. Runde'!N186="","",Oversikt!B186),IF(O$185&gt;5,IF('1. Runde'!N186="","",Oversikt!B186),Oversikt!B186))</f>
        <v xml:space="preserve">Danny Dang </v>
      </c>
      <c r="C186" s="16" t="str">
        <f>IF(Oversikt!E186="","",Oversikt!E186)</f>
        <v>Hwa Rang Team Drammen</v>
      </c>
      <c r="D186" s="17" t="e">
        <f>IF('2. Runde'!N186="","",IF(Oversikt!B186="","",VLOOKUP(Oversikt!#REF!,Mønster!$A$4:$B$21,2)))</f>
        <v>#REF!</v>
      </c>
      <c r="E186" s="32">
        <v>7</v>
      </c>
      <c r="F186" s="33">
        <v>6.7</v>
      </c>
      <c r="G186" s="33">
        <v>6.2</v>
      </c>
      <c r="H186" s="33"/>
      <c r="I186" s="137"/>
      <c r="J186" s="33"/>
      <c r="K186" s="34"/>
      <c r="L186" s="128">
        <f>IF(Dommere!$C$12&gt;4,ROUND(SUM(E186:I186)-P186-Q186,1)/(Dommere!$C$12-2),SUM(E186:I186)/Dommere!$C$12)</f>
        <v>6.6333333333333329</v>
      </c>
      <c r="M186" s="56">
        <f t="shared" ref="M186:M210" si="37">IF(L186=0,,RANK(L186,L$186:L$210,0))</f>
        <v>4</v>
      </c>
      <c r="N186" s="33"/>
      <c r="O186" s="19"/>
      <c r="P186" s="19">
        <f t="shared" ref="P186:P210" si="38">MAX(E186:K186)</f>
        <v>7</v>
      </c>
      <c r="Q186" s="19">
        <f t="shared" ref="Q186:Q210" si="39">MIN(E186:K186)</f>
        <v>6.2</v>
      </c>
      <c r="R186" s="19">
        <f t="shared" ref="R186:R210" si="40">SUM(E186:K186)</f>
        <v>19.899999999999999</v>
      </c>
    </row>
    <row r="187" spans="1:18" x14ac:dyDescent="0.2">
      <c r="A187" s="20">
        <f>+Oversikt!A187</f>
        <v>2</v>
      </c>
      <c r="B187" s="16" t="str">
        <f>IF(O$185&gt;7,IF('2. Runde'!N187="","",Oversikt!B187),IF(O$185&gt;5,IF('1. Runde'!N187="","",Oversikt!B187),Oversikt!B187))</f>
        <v xml:space="preserve">Vincent Quach </v>
      </c>
      <c r="C187" s="16" t="str">
        <f>IF(Oversikt!E187="","",Oversikt!E187)</f>
        <v>Hwa Rang Team Drammen</v>
      </c>
      <c r="D187" s="17" t="e">
        <f>IF('2. Runde'!N187="","",IF(Oversikt!B187="","",VLOOKUP(Oversikt!#REF!,Mønster!$A$4:$B$21,2)))</f>
        <v>#REF!</v>
      </c>
      <c r="E187" s="32">
        <v>6.9</v>
      </c>
      <c r="F187" s="33">
        <v>6.3</v>
      </c>
      <c r="G187" s="33">
        <v>6.5</v>
      </c>
      <c r="H187" s="33"/>
      <c r="I187" s="137"/>
      <c r="J187" s="33"/>
      <c r="K187" s="34"/>
      <c r="L187" s="128">
        <f>IF(Dommere!$C$12&gt;4,ROUND(SUM(E187:I187)-P187-Q187,1)/(Dommere!$C$12-2),SUM(E187:I187)/Dommere!$C$12)</f>
        <v>6.5666666666666664</v>
      </c>
      <c r="M187" s="56">
        <f t="shared" si="37"/>
        <v>5</v>
      </c>
      <c r="N187" s="33"/>
      <c r="O187" s="19"/>
      <c r="P187" s="19">
        <f t="shared" si="38"/>
        <v>6.9</v>
      </c>
      <c r="Q187" s="19">
        <f t="shared" si="39"/>
        <v>6.3</v>
      </c>
      <c r="R187" s="19">
        <f t="shared" si="40"/>
        <v>19.7</v>
      </c>
    </row>
    <row r="188" spans="1:18" x14ac:dyDescent="0.2">
      <c r="A188" s="20">
        <f>+Oversikt!A188</f>
        <v>3</v>
      </c>
      <c r="B188" s="16" t="str">
        <f>IF(O$185&gt;7,IF('2. Runde'!N188="","",Oversikt!B188),IF(O$185&gt;5,IF('1. Runde'!N188="","",Oversikt!B188),Oversikt!B188))</f>
        <v xml:space="preserve">Sune Østli </v>
      </c>
      <c r="C188" s="16" t="str">
        <f>IF(Oversikt!E188="","",Oversikt!E188)</f>
        <v>Mudo</v>
      </c>
      <c r="D188" s="17" t="e">
        <f>IF('2. Runde'!N188="","",IF(Oversikt!B188="","",VLOOKUP(Oversikt!#REF!,Mønster!$A$4:$B$21,2)))</f>
        <v>#REF!</v>
      </c>
      <c r="E188" s="32">
        <v>6.8</v>
      </c>
      <c r="F188" s="33">
        <v>6.6</v>
      </c>
      <c r="G188" s="33">
        <v>6.7</v>
      </c>
      <c r="H188" s="33"/>
      <c r="I188" s="137"/>
      <c r="J188" s="33"/>
      <c r="K188" s="34"/>
      <c r="L188" s="128">
        <f>IF(Dommere!$C$12&gt;4,ROUND(SUM(E188:I188)-P188-Q188,1)/(Dommere!$C$12-2),SUM(E188:I188)/Dommere!$C$12)</f>
        <v>6.6999999999999993</v>
      </c>
      <c r="M188" s="56">
        <f t="shared" si="37"/>
        <v>3</v>
      </c>
      <c r="N188" s="33"/>
      <c r="O188" s="19"/>
      <c r="P188" s="19">
        <f t="shared" si="38"/>
        <v>6.8</v>
      </c>
      <c r="Q188" s="19">
        <f t="shared" si="39"/>
        <v>6.6</v>
      </c>
      <c r="R188" s="19">
        <f t="shared" si="40"/>
        <v>20.099999999999998</v>
      </c>
    </row>
    <row r="189" spans="1:18" x14ac:dyDescent="0.2">
      <c r="A189" s="20">
        <f>+Oversikt!A189</f>
        <v>4</v>
      </c>
      <c r="B189" s="16" t="str">
        <f>IF(O$185&gt;7,IF('2. Runde'!N189="","",Oversikt!B189),IF(O$185&gt;5,IF('1. Runde'!N189="","",Oversikt!B189),Oversikt!B189))</f>
        <v xml:space="preserve">Paal Anders Eilertsen </v>
      </c>
      <c r="C189" s="16" t="str">
        <f>IF(Oversikt!E189="","",Oversikt!E189)</f>
        <v>Oslo Nord Taekwondo klubb</v>
      </c>
      <c r="D189" s="17" t="e">
        <f>IF('2. Runde'!N189="","",IF(Oversikt!B189="","",VLOOKUP(Oversikt!#REF!,Mønster!$A$4:$B$21,2)))</f>
        <v>#REF!</v>
      </c>
      <c r="E189" s="32">
        <v>6.3</v>
      </c>
      <c r="F189" s="33">
        <v>6.3</v>
      </c>
      <c r="G189" s="33">
        <v>6.4</v>
      </c>
      <c r="H189" s="33"/>
      <c r="I189" s="137"/>
      <c r="J189" s="33"/>
      <c r="K189" s="34"/>
      <c r="L189" s="128">
        <f>IF(Dommere!$C$12&gt;4,ROUND(SUM(E189:I189)-P189-Q189,1)/(Dommere!$C$12-2),SUM(E189:I189)/Dommere!$C$12)</f>
        <v>6.333333333333333</v>
      </c>
      <c r="M189" s="56">
        <f t="shared" si="37"/>
        <v>6</v>
      </c>
      <c r="N189" s="33"/>
      <c r="O189" s="19"/>
      <c r="P189" s="19">
        <f t="shared" si="38"/>
        <v>6.4</v>
      </c>
      <c r="Q189" s="19">
        <f t="shared" si="39"/>
        <v>6.3</v>
      </c>
      <c r="R189" s="19">
        <f t="shared" si="40"/>
        <v>19</v>
      </c>
    </row>
    <row r="190" spans="1:18" x14ac:dyDescent="0.2">
      <c r="A190" s="20">
        <f>+Oversikt!A190</f>
        <v>5</v>
      </c>
      <c r="B190" s="16" t="str">
        <f>IF(O$185&gt;7,IF('2. Runde'!N190="","",Oversikt!B190),IF(O$185&gt;5,IF('1. Runde'!N190="","",Oversikt!B190),Oversikt!B190))</f>
        <v xml:space="preserve">Khoa Le Dahn </v>
      </c>
      <c r="C190" s="16" t="str">
        <f>IF(Oversikt!E190="","",Oversikt!E190)</f>
        <v>Oslo Nord Taekwondo klubb</v>
      </c>
      <c r="D190" s="17" t="e">
        <f>IF('2. Runde'!N190="","",IF(Oversikt!B190="","",VLOOKUP(Oversikt!#REF!,Mønster!$A$4:$B$21,2)))</f>
        <v>#REF!</v>
      </c>
      <c r="E190" s="32">
        <v>7.1</v>
      </c>
      <c r="F190" s="33">
        <v>6.7</v>
      </c>
      <c r="G190" s="33">
        <v>7</v>
      </c>
      <c r="H190" s="33"/>
      <c r="I190" s="137"/>
      <c r="J190" s="33"/>
      <c r="K190" s="34"/>
      <c r="L190" s="128">
        <f>IF(Dommere!$C$12&gt;4,ROUND(SUM(E190:I190)-P190-Q190,1)/(Dommere!$C$12-2),SUM(E190:I190)/Dommere!$C$12)</f>
        <v>6.9333333333333336</v>
      </c>
      <c r="M190" s="56">
        <f t="shared" si="37"/>
        <v>1</v>
      </c>
      <c r="N190" s="33"/>
      <c r="O190" s="19"/>
      <c r="P190" s="19">
        <f t="shared" si="38"/>
        <v>7.1</v>
      </c>
      <c r="Q190" s="19">
        <f t="shared" si="39"/>
        <v>6.7</v>
      </c>
      <c r="R190" s="19">
        <f t="shared" si="40"/>
        <v>20.8</v>
      </c>
    </row>
    <row r="191" spans="1:18" x14ac:dyDescent="0.2">
      <c r="A191" s="20">
        <f>+Oversikt!A191</f>
        <v>6</v>
      </c>
      <c r="B191" s="16" t="str">
        <f>IF(O$185&gt;7,IF('2. Runde'!N191="","",Oversikt!B191),IF(O$185&gt;5,IF('1. Runde'!N191="","",Oversikt!B191),Oversikt!B191))</f>
        <v/>
      </c>
      <c r="C191" s="16" t="str">
        <f>IF(Oversikt!E191="","",Oversikt!E191)</f>
        <v>Mudo Lørenskog</v>
      </c>
      <c r="D191" s="17" t="str">
        <f>IF('2. Runde'!N191="","",IF(Oversikt!B191="","",VLOOKUP(Oversikt!#REF!,Mønster!$A$4:$B$21,2)))</f>
        <v/>
      </c>
      <c r="E191" s="32"/>
      <c r="F191" s="33"/>
      <c r="G191" s="33"/>
      <c r="H191" s="33"/>
      <c r="I191" s="137"/>
      <c r="J191" s="33"/>
      <c r="K191" s="34"/>
      <c r="L191" s="128">
        <f>IF(Dommere!$C$12&gt;4,ROUND(SUM(E191:I191)-P191-Q191,1)/(Dommere!$C$12-2),SUM(E191:I191)/Dommere!$C$12)</f>
        <v>0</v>
      </c>
      <c r="M191" s="56">
        <f t="shared" si="37"/>
        <v>0</v>
      </c>
      <c r="N191" s="33"/>
      <c r="O191" s="19"/>
      <c r="P191" s="19">
        <f t="shared" si="38"/>
        <v>0</v>
      </c>
      <c r="Q191" s="19">
        <f t="shared" si="39"/>
        <v>0</v>
      </c>
      <c r="R191" s="19">
        <f t="shared" si="40"/>
        <v>0</v>
      </c>
    </row>
    <row r="192" spans="1:18" x14ac:dyDescent="0.2">
      <c r="A192" s="20">
        <f>+Oversikt!A192</f>
        <v>7</v>
      </c>
      <c r="B192" s="16" t="str">
        <f>IF(O$185&gt;7,IF('2. Runde'!N192="","",Oversikt!B192),IF(O$185&gt;5,IF('1. Runde'!N192="","",Oversikt!B192),Oversikt!B192))</f>
        <v>Brage Moberg</v>
      </c>
      <c r="C192" s="16" t="str">
        <f>IF(Oversikt!E192="","",Oversikt!E192)</f>
        <v/>
      </c>
      <c r="D192" s="17" t="e">
        <f>IF('2. Runde'!N192="","",IF(Oversikt!B192="","",VLOOKUP(Oversikt!#REF!,Mønster!$A$4:$B$21,2)))</f>
        <v>#REF!</v>
      </c>
      <c r="E192" s="32">
        <v>6.9</v>
      </c>
      <c r="F192" s="33">
        <v>6.5</v>
      </c>
      <c r="G192" s="33">
        <v>6.9</v>
      </c>
      <c r="H192" s="33"/>
      <c r="I192" s="137"/>
      <c r="J192" s="33"/>
      <c r="K192" s="34"/>
      <c r="L192" s="128">
        <f>IF(Dommere!$C$12&gt;4,ROUND(SUM(E192:I192)-P192-Q192,1)/(Dommere!$C$12-2),SUM(E192:I192)/Dommere!$C$12)</f>
        <v>6.7666666666666666</v>
      </c>
      <c r="M192" s="56">
        <f t="shared" si="37"/>
        <v>2</v>
      </c>
      <c r="N192" s="33"/>
      <c r="O192" s="19"/>
      <c r="P192" s="19">
        <f t="shared" si="38"/>
        <v>6.9</v>
      </c>
      <c r="Q192" s="19">
        <f t="shared" si="39"/>
        <v>6.5</v>
      </c>
      <c r="R192" s="19">
        <f t="shared" si="40"/>
        <v>20.3</v>
      </c>
    </row>
    <row r="193" spans="1:18" x14ac:dyDescent="0.2">
      <c r="A193" s="20">
        <f>+Oversikt!A193</f>
        <v>8</v>
      </c>
      <c r="B193" s="16" t="str">
        <f>IF(O$185&gt;7,IF('2. Runde'!N193="","",Oversikt!B193),IF(O$185&gt;5,IF('1. Runde'!N193="","",Oversikt!B193),Oversikt!B193))</f>
        <v/>
      </c>
      <c r="C193" s="16" t="str">
        <f>IF(Oversikt!E193="","",Oversikt!E193)</f>
        <v/>
      </c>
      <c r="D193" s="17" t="str">
        <f>IF('2. Runde'!N193="","",IF(Oversikt!B193="","",VLOOKUP(Oversikt!#REF!,Mønster!$A$4:$B$21,2)))</f>
        <v/>
      </c>
      <c r="E193" s="32"/>
      <c r="F193" s="33"/>
      <c r="G193" s="33"/>
      <c r="H193" s="33"/>
      <c r="I193" s="137"/>
      <c r="J193" s="33"/>
      <c r="K193" s="34"/>
      <c r="L193" s="128">
        <f>IF(Dommere!$C$12&gt;4,ROUND(SUM(E193:I193)-P193-Q193,1)/(Dommere!$C$12-2),SUM(E193:I193)/Dommere!$C$12)</f>
        <v>0</v>
      </c>
      <c r="M193" s="56">
        <f t="shared" si="37"/>
        <v>0</v>
      </c>
      <c r="N193" s="33"/>
      <c r="O193" s="19"/>
      <c r="P193" s="19">
        <f t="shared" si="38"/>
        <v>0</v>
      </c>
      <c r="Q193" s="19">
        <f t="shared" si="39"/>
        <v>0</v>
      </c>
      <c r="R193" s="19">
        <f t="shared" si="40"/>
        <v>0</v>
      </c>
    </row>
    <row r="194" spans="1:18" x14ac:dyDescent="0.2">
      <c r="A194" s="20">
        <f>+Oversikt!A194</f>
        <v>9</v>
      </c>
      <c r="B194" s="16" t="str">
        <f>IF(O$185&gt;7,IF('2. Runde'!N194="","",Oversikt!B194),IF(O$185&gt;5,IF('1. Runde'!N194="","",Oversikt!B194),Oversikt!B194))</f>
        <v/>
      </c>
      <c r="C194" s="16" t="str">
        <f>IF(Oversikt!E194="","",Oversikt!E194)</f>
        <v/>
      </c>
      <c r="D194" s="17" t="str">
        <f>IF('2. Runde'!N194="","",IF(Oversikt!B194="","",VLOOKUP(Oversikt!#REF!,Mønster!$A$4:$B$21,2)))</f>
        <v/>
      </c>
      <c r="E194" s="32"/>
      <c r="F194" s="33"/>
      <c r="G194" s="33"/>
      <c r="H194" s="33"/>
      <c r="I194" s="137"/>
      <c r="J194" s="33"/>
      <c r="K194" s="34"/>
      <c r="L194" s="128">
        <f>IF(Dommere!$C$12&gt;4,ROUND(SUM(E194:I194)-P194-Q194,1)/(Dommere!$C$12-2),SUM(E194:I194)/Dommere!$C$12)</f>
        <v>0</v>
      </c>
      <c r="M194" s="56">
        <f t="shared" si="37"/>
        <v>0</v>
      </c>
      <c r="N194" s="33"/>
      <c r="O194" s="19"/>
      <c r="P194" s="19">
        <f t="shared" si="38"/>
        <v>0</v>
      </c>
      <c r="Q194" s="19">
        <f t="shared" si="39"/>
        <v>0</v>
      </c>
      <c r="R194" s="19">
        <f t="shared" si="40"/>
        <v>0</v>
      </c>
    </row>
    <row r="195" spans="1:18" x14ac:dyDescent="0.2">
      <c r="A195" s="20">
        <f>+Oversikt!A195</f>
        <v>10</v>
      </c>
      <c r="B195" s="16" t="str">
        <f>IF(O$185&gt;7,IF('2. Runde'!N195="","",Oversikt!B195),IF(O$185&gt;5,IF('1. Runde'!N195="","",Oversikt!B195),Oversikt!B195))</f>
        <v/>
      </c>
      <c r="C195" s="16" t="str">
        <f>IF(Oversikt!E195="","",Oversikt!E195)</f>
        <v/>
      </c>
      <c r="D195" s="17" t="str">
        <f>IF('2. Runde'!N195="","",IF(Oversikt!B195="","",VLOOKUP(Oversikt!#REF!,Mønster!$A$4:$B$21,2)))</f>
        <v/>
      </c>
      <c r="E195" s="32"/>
      <c r="F195" s="33"/>
      <c r="G195" s="33"/>
      <c r="H195" s="33"/>
      <c r="I195" s="137"/>
      <c r="J195" s="33"/>
      <c r="K195" s="34"/>
      <c r="L195" s="128">
        <f>IF(Dommere!$C$12&gt;4,ROUND(SUM(E195:I195)-P195-Q195,1)/(Dommere!$C$12-2),SUM(E195:I195)/Dommere!$C$12)</f>
        <v>0</v>
      </c>
      <c r="M195" s="56">
        <f t="shared" si="37"/>
        <v>0</v>
      </c>
      <c r="N195" s="33"/>
      <c r="O195" s="19"/>
      <c r="P195" s="19">
        <f t="shared" si="38"/>
        <v>0</v>
      </c>
      <c r="Q195" s="19">
        <f t="shared" si="39"/>
        <v>0</v>
      </c>
      <c r="R195" s="19">
        <f t="shared" si="40"/>
        <v>0</v>
      </c>
    </row>
    <row r="196" spans="1:18" x14ac:dyDescent="0.2">
      <c r="A196" s="20">
        <f>+Oversikt!A196</f>
        <v>11</v>
      </c>
      <c r="B196" s="16" t="str">
        <f>IF(O$185&gt;7,IF('2. Runde'!N196="","",Oversikt!B196),IF(O$185&gt;5,IF('1. Runde'!N196="","",Oversikt!B196),Oversikt!B196))</f>
        <v/>
      </c>
      <c r="C196" s="16" t="str">
        <f>IF(Oversikt!E196="","",Oversikt!E196)</f>
        <v/>
      </c>
      <c r="D196" s="17" t="str">
        <f>IF('2. Runde'!N196="","",IF(Oversikt!B196="","",VLOOKUP(Oversikt!#REF!,Mønster!$A$4:$B$21,2)))</f>
        <v/>
      </c>
      <c r="E196" s="32"/>
      <c r="F196" s="33"/>
      <c r="G196" s="33"/>
      <c r="H196" s="33"/>
      <c r="I196" s="137"/>
      <c r="J196" s="33"/>
      <c r="K196" s="34"/>
      <c r="L196" s="128">
        <f>IF(Dommere!$C$12&gt;4,ROUND(SUM(E196:I196)-P196-Q196,1)/(Dommere!$C$12-2),SUM(E196:I196)/Dommere!$C$12)</f>
        <v>0</v>
      </c>
      <c r="M196" s="56">
        <f t="shared" si="37"/>
        <v>0</v>
      </c>
      <c r="N196" s="33"/>
      <c r="O196" s="19"/>
      <c r="P196" s="19">
        <f t="shared" si="38"/>
        <v>0</v>
      </c>
      <c r="Q196" s="19">
        <f t="shared" si="39"/>
        <v>0</v>
      </c>
      <c r="R196" s="19">
        <f t="shared" si="40"/>
        <v>0</v>
      </c>
    </row>
    <row r="197" spans="1:18" x14ac:dyDescent="0.2">
      <c r="A197" s="20">
        <f>+Oversikt!A197</f>
        <v>12</v>
      </c>
      <c r="B197" s="16" t="str">
        <f>IF(O$185&gt;7,IF('2. Runde'!N197="","",Oversikt!B197),IF(O$185&gt;5,IF('1. Runde'!N197="","",Oversikt!B197),Oversikt!B197))</f>
        <v/>
      </c>
      <c r="C197" s="16" t="str">
        <f>IF(Oversikt!E197="","",Oversikt!E197)</f>
        <v/>
      </c>
      <c r="D197" s="17" t="str">
        <f>IF('2. Runde'!N197="","",IF(Oversikt!B197="","",VLOOKUP(Oversikt!#REF!,Mønster!$A$4:$B$21,2)))</f>
        <v/>
      </c>
      <c r="E197" s="32"/>
      <c r="F197" s="33"/>
      <c r="G197" s="33"/>
      <c r="H197" s="33"/>
      <c r="I197" s="137"/>
      <c r="J197" s="33"/>
      <c r="K197" s="34"/>
      <c r="L197" s="128">
        <f>IF(Dommere!$C$12&gt;4,ROUND(SUM(E197:I197)-P197-Q197,1)/(Dommere!$C$12-2),SUM(E197:I197)/Dommere!$C$12)</f>
        <v>0</v>
      </c>
      <c r="M197" s="56">
        <f t="shared" si="37"/>
        <v>0</v>
      </c>
      <c r="N197" s="33"/>
      <c r="O197" s="19"/>
      <c r="P197" s="19">
        <f t="shared" si="38"/>
        <v>0</v>
      </c>
      <c r="Q197" s="19">
        <f t="shared" si="39"/>
        <v>0</v>
      </c>
      <c r="R197" s="19">
        <f t="shared" si="40"/>
        <v>0</v>
      </c>
    </row>
    <row r="198" spans="1:18" x14ac:dyDescent="0.2">
      <c r="A198" s="20">
        <f>+Oversikt!A198</f>
        <v>13</v>
      </c>
      <c r="B198" s="16" t="str">
        <f>IF(O$185&gt;7,IF('2. Runde'!N198="","",Oversikt!B198),IF(O$185&gt;5,IF('1. Runde'!N198="","",Oversikt!B198),Oversikt!B198))</f>
        <v/>
      </c>
      <c r="C198" s="16" t="str">
        <f>IF(Oversikt!E198="","",Oversikt!E198)</f>
        <v/>
      </c>
      <c r="D198" s="17" t="str">
        <f>IF('2. Runde'!N198="","",IF(Oversikt!B198="","",VLOOKUP(Oversikt!#REF!,Mønster!$A$4:$B$21,2)))</f>
        <v/>
      </c>
      <c r="E198" s="32"/>
      <c r="F198" s="33"/>
      <c r="G198" s="33"/>
      <c r="H198" s="33"/>
      <c r="I198" s="137"/>
      <c r="J198" s="33"/>
      <c r="K198" s="34"/>
      <c r="L198" s="128">
        <f>IF(Dommere!$C$12&gt;4,ROUND(SUM(E198:I198)-P198-Q198,1)/(Dommere!$C$12-2),SUM(E198:I198)/Dommere!$C$12)</f>
        <v>0</v>
      </c>
      <c r="M198" s="56">
        <f t="shared" si="37"/>
        <v>0</v>
      </c>
      <c r="N198" s="33"/>
      <c r="O198" s="19"/>
      <c r="P198" s="19">
        <f t="shared" si="38"/>
        <v>0</v>
      </c>
      <c r="Q198" s="19">
        <f t="shared" si="39"/>
        <v>0</v>
      </c>
      <c r="R198" s="19">
        <f t="shared" si="40"/>
        <v>0</v>
      </c>
    </row>
    <row r="199" spans="1:18" x14ac:dyDescent="0.2">
      <c r="A199" s="20">
        <f>+Oversikt!A199</f>
        <v>14</v>
      </c>
      <c r="B199" s="16" t="str">
        <f>IF(O$185&gt;7,IF('2. Runde'!N199="","",Oversikt!B199),IF(O$185&gt;5,IF('1. Runde'!N199="","",Oversikt!B199),Oversikt!B199))</f>
        <v/>
      </c>
      <c r="C199" s="16" t="str">
        <f>IF(Oversikt!E199="","",Oversikt!E199)</f>
        <v/>
      </c>
      <c r="D199" s="17" t="str">
        <f>IF('2. Runde'!N199="","",IF(Oversikt!B199="","",VLOOKUP(Oversikt!#REF!,Mønster!$A$4:$B$21,2)))</f>
        <v/>
      </c>
      <c r="E199" s="32"/>
      <c r="F199" s="33"/>
      <c r="G199" s="33"/>
      <c r="H199" s="33"/>
      <c r="I199" s="137"/>
      <c r="J199" s="33"/>
      <c r="K199" s="34"/>
      <c r="L199" s="128">
        <f>IF(Dommere!$C$12&gt;4,ROUND(SUM(E199:I199)-P199-Q199,1)/(Dommere!$C$12-2),SUM(E199:I199)/Dommere!$C$12)</f>
        <v>0</v>
      </c>
      <c r="M199" s="56">
        <f t="shared" si="37"/>
        <v>0</v>
      </c>
      <c r="N199" s="33"/>
      <c r="O199" s="19"/>
      <c r="P199" s="19">
        <f t="shared" si="38"/>
        <v>0</v>
      </c>
      <c r="Q199" s="19">
        <f t="shared" si="39"/>
        <v>0</v>
      </c>
      <c r="R199" s="19">
        <f t="shared" si="40"/>
        <v>0</v>
      </c>
    </row>
    <row r="200" spans="1:18" x14ac:dyDescent="0.2">
      <c r="A200" s="20">
        <f>+Oversikt!A200</f>
        <v>15</v>
      </c>
      <c r="B200" s="16" t="str">
        <f>IF(O$185&gt;7,IF('2. Runde'!N200="","",Oversikt!B200),IF(O$185&gt;5,IF('1. Runde'!N200="","",Oversikt!B200),Oversikt!B200))</f>
        <v/>
      </c>
      <c r="C200" s="16" t="str">
        <f>IF(Oversikt!E200="","",Oversikt!E200)</f>
        <v/>
      </c>
      <c r="D200" s="17" t="str">
        <f>IF('2. Runde'!N200="","",IF(Oversikt!B200="","",VLOOKUP(Oversikt!#REF!,Mønster!$A$4:$B$21,2)))</f>
        <v/>
      </c>
      <c r="E200" s="32"/>
      <c r="F200" s="33"/>
      <c r="G200" s="33"/>
      <c r="H200" s="33"/>
      <c r="I200" s="137"/>
      <c r="J200" s="33"/>
      <c r="K200" s="34"/>
      <c r="L200" s="128">
        <f>IF(Dommere!$C$12&gt;4,ROUND(SUM(E200:I200)-P200-Q200,1)/(Dommere!$C$12-2),SUM(E200:I200)/Dommere!$C$12)</f>
        <v>0</v>
      </c>
      <c r="M200" s="56">
        <f t="shared" si="37"/>
        <v>0</v>
      </c>
      <c r="N200" s="33"/>
      <c r="O200" s="19"/>
      <c r="P200" s="19">
        <f t="shared" si="38"/>
        <v>0</v>
      </c>
      <c r="Q200" s="19">
        <f t="shared" si="39"/>
        <v>0</v>
      </c>
      <c r="R200" s="19">
        <f t="shared" si="40"/>
        <v>0</v>
      </c>
    </row>
    <row r="201" spans="1:18" x14ac:dyDescent="0.2">
      <c r="A201" s="20">
        <f>+Oversikt!A201</f>
        <v>16</v>
      </c>
      <c r="B201" s="16" t="str">
        <f>IF(O$185&gt;7,IF('2. Runde'!N201="","",Oversikt!B201),IF(O$185&gt;5,IF('1. Runde'!N201="","",Oversikt!B201),Oversikt!B201))</f>
        <v/>
      </c>
      <c r="C201" s="16" t="str">
        <f>IF(Oversikt!E201="","",Oversikt!E201)</f>
        <v/>
      </c>
      <c r="D201" s="17" t="str">
        <f>IF('2. Runde'!N201="","",IF(Oversikt!B201="","",VLOOKUP(Oversikt!#REF!,Mønster!$A$4:$B$21,2)))</f>
        <v/>
      </c>
      <c r="E201" s="32"/>
      <c r="F201" s="33"/>
      <c r="G201" s="33"/>
      <c r="H201" s="33"/>
      <c r="I201" s="137"/>
      <c r="J201" s="33"/>
      <c r="K201" s="34"/>
      <c r="L201" s="128">
        <f>IF(Dommere!$C$12&gt;4,ROUND(SUM(E201:I201)-P201-Q201,1)/(Dommere!$C$12-2),SUM(E201:I201)/Dommere!$C$12)</f>
        <v>0</v>
      </c>
      <c r="M201" s="56">
        <f t="shared" si="37"/>
        <v>0</v>
      </c>
      <c r="N201" s="33"/>
      <c r="O201" s="19"/>
      <c r="P201" s="19">
        <f t="shared" si="38"/>
        <v>0</v>
      </c>
      <c r="Q201" s="19">
        <f t="shared" si="39"/>
        <v>0</v>
      </c>
      <c r="R201" s="19">
        <f t="shared" si="40"/>
        <v>0</v>
      </c>
    </row>
    <row r="202" spans="1:18" x14ac:dyDescent="0.2">
      <c r="A202" s="20">
        <f>+Oversikt!A202</f>
        <v>17</v>
      </c>
      <c r="B202" s="16" t="str">
        <f>IF(O$185&gt;7,IF('2. Runde'!N202="","",Oversikt!B202),IF(O$185&gt;5,IF('1. Runde'!N202="","",Oversikt!B202),Oversikt!B202))</f>
        <v/>
      </c>
      <c r="C202" s="16" t="str">
        <f>IF(Oversikt!E202="","",Oversikt!E202)</f>
        <v/>
      </c>
      <c r="D202" s="17" t="str">
        <f>IF('2. Runde'!N202="","",IF(Oversikt!B202="","",VLOOKUP(Oversikt!#REF!,Mønster!$A$4:$B$21,2)))</f>
        <v/>
      </c>
      <c r="E202" s="32"/>
      <c r="F202" s="33"/>
      <c r="G202" s="33"/>
      <c r="H202" s="33"/>
      <c r="I202" s="137"/>
      <c r="J202" s="33"/>
      <c r="K202" s="34"/>
      <c r="L202" s="128">
        <f>IF(Dommere!$C$12&gt;4,ROUND(SUM(E202:I202)-P202-Q202,1)/(Dommere!$C$12-2),SUM(E202:I202)/Dommere!$C$12)</f>
        <v>0</v>
      </c>
      <c r="M202" s="56">
        <f t="shared" si="37"/>
        <v>0</v>
      </c>
      <c r="N202" s="33"/>
      <c r="O202" s="19"/>
      <c r="P202" s="19">
        <f t="shared" si="38"/>
        <v>0</v>
      </c>
      <c r="Q202" s="19">
        <f t="shared" si="39"/>
        <v>0</v>
      </c>
      <c r="R202" s="19">
        <f t="shared" si="40"/>
        <v>0</v>
      </c>
    </row>
    <row r="203" spans="1:18" x14ac:dyDescent="0.2">
      <c r="A203" s="20">
        <f>+Oversikt!A203</f>
        <v>18</v>
      </c>
      <c r="B203" s="16" t="str">
        <f>IF(O$185&gt;7,IF('2. Runde'!N203="","",Oversikt!B203),IF(O$185&gt;5,IF('1. Runde'!N203="","",Oversikt!B203),Oversikt!B203))</f>
        <v/>
      </c>
      <c r="C203" s="16" t="str">
        <f>IF(Oversikt!E203="","",Oversikt!E203)</f>
        <v/>
      </c>
      <c r="D203" s="17" t="str">
        <f>IF('2. Runde'!N203="","",IF(Oversikt!B203="","",VLOOKUP(Oversikt!#REF!,Mønster!$A$4:$B$21,2)))</f>
        <v/>
      </c>
      <c r="E203" s="32"/>
      <c r="F203" s="33"/>
      <c r="G203" s="33"/>
      <c r="H203" s="33"/>
      <c r="I203" s="137"/>
      <c r="J203" s="33"/>
      <c r="K203" s="34"/>
      <c r="L203" s="128">
        <f>IF(Dommere!$C$12&gt;4,ROUND(SUM(E203:I203)-P203-Q203,1)/(Dommere!$C$12-2),SUM(E203:I203)/Dommere!$C$12)</f>
        <v>0</v>
      </c>
      <c r="M203" s="56">
        <f t="shared" si="37"/>
        <v>0</v>
      </c>
      <c r="N203" s="33"/>
      <c r="O203" s="19"/>
      <c r="P203" s="19">
        <f t="shared" si="38"/>
        <v>0</v>
      </c>
      <c r="Q203" s="19">
        <f t="shared" si="39"/>
        <v>0</v>
      </c>
      <c r="R203" s="19">
        <f t="shared" si="40"/>
        <v>0</v>
      </c>
    </row>
    <row r="204" spans="1:18" x14ac:dyDescent="0.2">
      <c r="A204" s="20">
        <f>+Oversikt!A204</f>
        <v>19</v>
      </c>
      <c r="B204" s="16" t="str">
        <f>IF(O$185&gt;7,IF('2. Runde'!N204="","",Oversikt!B204),IF(O$185&gt;5,IF('1. Runde'!N204="","",Oversikt!B204),Oversikt!B204))</f>
        <v/>
      </c>
      <c r="C204" s="16" t="str">
        <f>IF(Oversikt!E204="","",Oversikt!E204)</f>
        <v/>
      </c>
      <c r="D204" s="17" t="str">
        <f>IF('2. Runde'!N204="","",IF(Oversikt!B204="","",VLOOKUP(Oversikt!#REF!,Mønster!$A$4:$B$21,2)))</f>
        <v/>
      </c>
      <c r="E204" s="32"/>
      <c r="F204" s="33"/>
      <c r="G204" s="33"/>
      <c r="H204" s="33"/>
      <c r="I204" s="137"/>
      <c r="J204" s="33"/>
      <c r="K204" s="34"/>
      <c r="L204" s="128">
        <f>IF(Dommere!$C$12&gt;4,ROUND(SUM(E204:I204)-P204-Q204,1)/(Dommere!$C$12-2),SUM(E204:I204)/Dommere!$C$12)</f>
        <v>0</v>
      </c>
      <c r="M204" s="56">
        <f t="shared" si="37"/>
        <v>0</v>
      </c>
      <c r="N204" s="33"/>
      <c r="O204" s="19"/>
      <c r="P204" s="19">
        <f t="shared" si="38"/>
        <v>0</v>
      </c>
      <c r="Q204" s="19">
        <f t="shared" si="39"/>
        <v>0</v>
      </c>
      <c r="R204" s="19">
        <f t="shared" si="40"/>
        <v>0</v>
      </c>
    </row>
    <row r="205" spans="1:18" x14ac:dyDescent="0.2">
      <c r="A205" s="20">
        <f>+Oversikt!A205</f>
        <v>20</v>
      </c>
      <c r="B205" s="16" t="str">
        <f>IF(O$185&gt;7,IF('2. Runde'!N205="","",Oversikt!B205),IF(O$185&gt;5,IF('1. Runde'!N205="","",Oversikt!B205),Oversikt!B205))</f>
        <v/>
      </c>
      <c r="C205" s="16" t="str">
        <f>IF(Oversikt!E205="","",Oversikt!E205)</f>
        <v/>
      </c>
      <c r="D205" s="17" t="str">
        <f>IF('2. Runde'!N205="","",IF(Oversikt!B205="","",VLOOKUP(Oversikt!#REF!,Mønster!$A$4:$B$21,2)))</f>
        <v/>
      </c>
      <c r="E205" s="32"/>
      <c r="F205" s="33"/>
      <c r="G205" s="33"/>
      <c r="H205" s="33"/>
      <c r="I205" s="137"/>
      <c r="J205" s="33"/>
      <c r="K205" s="34"/>
      <c r="L205" s="128">
        <f>IF(Dommere!$C$12&gt;4,ROUND(SUM(E205:I205)-P205-Q205,1)/(Dommere!$C$12-2),SUM(E205:I205)/Dommere!$C$12)</f>
        <v>0</v>
      </c>
      <c r="M205" s="56">
        <f t="shared" si="37"/>
        <v>0</v>
      </c>
      <c r="N205" s="33"/>
      <c r="O205" s="19"/>
      <c r="P205" s="19">
        <f t="shared" si="38"/>
        <v>0</v>
      </c>
      <c r="Q205" s="19">
        <f t="shared" si="39"/>
        <v>0</v>
      </c>
      <c r="R205" s="19">
        <f t="shared" si="40"/>
        <v>0</v>
      </c>
    </row>
    <row r="206" spans="1:18" x14ac:dyDescent="0.2">
      <c r="A206" s="20">
        <f>+Oversikt!A206</f>
        <v>21</v>
      </c>
      <c r="B206" s="16" t="str">
        <f>IF(O$185&gt;7,IF('2. Runde'!N206="","",Oversikt!B206),IF(O$185&gt;5,IF('1. Runde'!N206="","",Oversikt!B206),Oversikt!B206))</f>
        <v/>
      </c>
      <c r="C206" s="16" t="str">
        <f>IF(Oversikt!E206="","",Oversikt!E206)</f>
        <v/>
      </c>
      <c r="D206" s="17" t="str">
        <f>IF('2. Runde'!N206="","",IF(Oversikt!B206="","",VLOOKUP(Oversikt!#REF!,Mønster!$A$4:$B$21,2)))</f>
        <v/>
      </c>
      <c r="E206" s="32"/>
      <c r="F206" s="33"/>
      <c r="G206" s="33"/>
      <c r="H206" s="33"/>
      <c r="I206" s="137"/>
      <c r="J206" s="33"/>
      <c r="K206" s="34"/>
      <c r="L206" s="128">
        <f>IF(Dommere!$C$12&gt;4,ROUND(SUM(E206:I206)-P206-Q206,1)/(Dommere!$C$12-2),SUM(E206:I206)/Dommere!$C$12)</f>
        <v>0</v>
      </c>
      <c r="M206" s="56">
        <f t="shared" si="37"/>
        <v>0</v>
      </c>
      <c r="N206" s="33"/>
      <c r="O206" s="19"/>
      <c r="P206" s="19">
        <f t="shared" si="38"/>
        <v>0</v>
      </c>
      <c r="Q206" s="19">
        <f t="shared" si="39"/>
        <v>0</v>
      </c>
      <c r="R206" s="19">
        <f t="shared" si="40"/>
        <v>0</v>
      </c>
    </row>
    <row r="207" spans="1:18" x14ac:dyDescent="0.2">
      <c r="A207" s="20">
        <f>+Oversikt!A207</f>
        <v>22</v>
      </c>
      <c r="B207" s="16" t="str">
        <f>IF(O$185&gt;7,IF('2. Runde'!N207="","",Oversikt!B207),IF(O$185&gt;5,IF('1. Runde'!N207="","",Oversikt!B207),Oversikt!B207))</f>
        <v/>
      </c>
      <c r="C207" s="16" t="str">
        <f>IF(Oversikt!E207="","",Oversikt!E207)</f>
        <v/>
      </c>
      <c r="D207" s="17" t="str">
        <f>IF('2. Runde'!N207="","",IF(Oversikt!B207="","",VLOOKUP(Oversikt!#REF!,Mønster!$A$4:$B$21,2)))</f>
        <v/>
      </c>
      <c r="E207" s="32"/>
      <c r="F207" s="33"/>
      <c r="G207" s="33"/>
      <c r="H207" s="33"/>
      <c r="I207" s="137"/>
      <c r="J207" s="33"/>
      <c r="K207" s="34"/>
      <c r="L207" s="128">
        <f>IF(Dommere!$C$12&gt;4,ROUND(SUM(E207:I207)-P207-Q207,1)/(Dommere!$C$12-2),SUM(E207:I207)/Dommere!$C$12)</f>
        <v>0</v>
      </c>
      <c r="M207" s="56">
        <f t="shared" si="37"/>
        <v>0</v>
      </c>
      <c r="N207" s="33"/>
      <c r="O207" s="19"/>
      <c r="P207" s="19">
        <f t="shared" si="38"/>
        <v>0</v>
      </c>
      <c r="Q207" s="19">
        <f t="shared" si="39"/>
        <v>0</v>
      </c>
      <c r="R207" s="19">
        <f t="shared" si="40"/>
        <v>0</v>
      </c>
    </row>
    <row r="208" spans="1:18" x14ac:dyDescent="0.2">
      <c r="A208" s="20">
        <f>+Oversikt!A208</f>
        <v>23</v>
      </c>
      <c r="B208" s="16" t="str">
        <f>IF(O$185&gt;7,IF('2. Runde'!N208="","",Oversikt!B208),IF(O$185&gt;5,IF('1. Runde'!N208="","",Oversikt!B208),Oversikt!B208))</f>
        <v/>
      </c>
      <c r="C208" s="16" t="str">
        <f>IF(Oversikt!E208="","",Oversikt!E208)</f>
        <v/>
      </c>
      <c r="D208" s="17" t="str">
        <f>IF('2. Runde'!N208="","",IF(Oversikt!B208="","",VLOOKUP(Oversikt!#REF!,Mønster!$A$4:$B$21,2)))</f>
        <v/>
      </c>
      <c r="E208" s="32"/>
      <c r="F208" s="33"/>
      <c r="G208" s="33"/>
      <c r="H208" s="33"/>
      <c r="I208" s="137"/>
      <c r="J208" s="33"/>
      <c r="K208" s="34"/>
      <c r="L208" s="128">
        <f>IF(Dommere!$C$12&gt;4,ROUND(SUM(E208:I208)-P208-Q208,1)/(Dommere!$C$12-2),SUM(E208:I208)/Dommere!$C$12)</f>
        <v>0</v>
      </c>
      <c r="M208" s="56">
        <f t="shared" si="37"/>
        <v>0</v>
      </c>
      <c r="N208" s="33"/>
      <c r="O208" s="19"/>
      <c r="P208" s="19">
        <f t="shared" si="38"/>
        <v>0</v>
      </c>
      <c r="Q208" s="19">
        <f t="shared" si="39"/>
        <v>0</v>
      </c>
      <c r="R208" s="19">
        <f t="shared" si="40"/>
        <v>0</v>
      </c>
    </row>
    <row r="209" spans="1:18" x14ac:dyDescent="0.2">
      <c r="A209" s="20">
        <f>+Oversikt!A209</f>
        <v>24</v>
      </c>
      <c r="B209" s="16" t="str">
        <f>IF(O$185&gt;7,IF('2. Runde'!N209="","",Oversikt!B209),IF(O$185&gt;5,IF('1. Runde'!N209="","",Oversikt!B209),Oversikt!B209))</f>
        <v/>
      </c>
      <c r="C209" s="16" t="str">
        <f>IF(Oversikt!E209="","",Oversikt!E209)</f>
        <v/>
      </c>
      <c r="D209" s="17" t="str">
        <f>IF('2. Runde'!N209="","",IF(Oversikt!B209="","",VLOOKUP(Oversikt!#REF!,Mønster!$A$4:$B$21,2)))</f>
        <v/>
      </c>
      <c r="E209" s="32"/>
      <c r="F209" s="33"/>
      <c r="G209" s="33"/>
      <c r="H209" s="33"/>
      <c r="I209" s="137"/>
      <c r="J209" s="33"/>
      <c r="K209" s="34"/>
      <c r="L209" s="128">
        <f>IF(Dommere!$C$12&gt;4,ROUND(SUM(E209:I209)-P209-Q209,1)/(Dommere!$C$12-2),SUM(E209:I209)/Dommere!$C$12)</f>
        <v>0</v>
      </c>
      <c r="M209" s="56">
        <f t="shared" si="37"/>
        <v>0</v>
      </c>
      <c r="N209" s="33"/>
      <c r="O209" s="19"/>
      <c r="P209" s="19">
        <f t="shared" si="38"/>
        <v>0</v>
      </c>
      <c r="Q209" s="19">
        <f t="shared" si="39"/>
        <v>0</v>
      </c>
      <c r="R209" s="19">
        <f t="shared" si="40"/>
        <v>0</v>
      </c>
    </row>
    <row r="210" spans="1:18" x14ac:dyDescent="0.2">
      <c r="A210" s="20">
        <f>+Oversikt!A210</f>
        <v>25</v>
      </c>
      <c r="B210" s="16" t="str">
        <f>IF(O$185&gt;7,IF('2. Runde'!N210="","",Oversikt!B210),IF(O$185&gt;5,IF('1. Runde'!N210="","",Oversikt!B210),Oversikt!B210))</f>
        <v/>
      </c>
      <c r="C210" s="16" t="str">
        <f>IF(Oversikt!E210="","",Oversikt!E210)</f>
        <v/>
      </c>
      <c r="D210" s="17" t="str">
        <f>IF('2. Runde'!N210="","",IF(Oversikt!B210="","",VLOOKUP(Oversikt!#REF!,Mønster!$A$4:$B$21,2)))</f>
        <v/>
      </c>
      <c r="E210" s="32"/>
      <c r="F210" s="33"/>
      <c r="G210" s="33"/>
      <c r="H210" s="33"/>
      <c r="I210" s="137"/>
      <c r="J210" s="33"/>
      <c r="K210" s="34"/>
      <c r="L210" s="128">
        <f>IF(Dommere!$C$12&gt;4,ROUND(SUM(E210:I210)-P210-Q210,1)/(Dommere!$C$12-2),SUM(E210:I210)/Dommere!$C$12)</f>
        <v>0</v>
      </c>
      <c r="M210" s="56">
        <f t="shared" si="37"/>
        <v>0</v>
      </c>
      <c r="N210" s="33"/>
      <c r="O210" s="19"/>
      <c r="P210" s="19">
        <f t="shared" si="38"/>
        <v>0</v>
      </c>
      <c r="Q210" s="19">
        <f t="shared" si="39"/>
        <v>0</v>
      </c>
      <c r="R210" s="19">
        <f t="shared" si="40"/>
        <v>0</v>
      </c>
    </row>
    <row r="211" spans="1:18" ht="20.25" customHeight="1" x14ac:dyDescent="0.2">
      <c r="A211" s="21" t="str">
        <f>+Oversikt!A211</f>
        <v>Klasse 340/360 -  Senior I og Senior III - Kvinner dan</v>
      </c>
      <c r="B211" s="40"/>
      <c r="C211" s="16"/>
      <c r="D211" s="41"/>
      <c r="E211" s="42"/>
      <c r="F211" s="43"/>
      <c r="G211" s="43"/>
      <c r="H211" s="43"/>
      <c r="I211" s="138"/>
      <c r="J211" s="43"/>
      <c r="K211" s="44"/>
      <c r="L211" s="128">
        <f>IF(Dommere!$C$12&gt;4,ROUND(SUM(E211:I211)-P211-Q211,1)/(Dommere!$C$12-2),SUM(E211:I211)/Dommere!$C$12)</f>
        <v>0</v>
      </c>
      <c r="M211" s="56"/>
      <c r="N211" s="43"/>
      <c r="O211" s="136">
        <f>25-COUNTBLANK(Oversikt!B212:'Oversikt'!B236)</f>
        <v>3</v>
      </c>
      <c r="P211" s="37"/>
      <c r="Q211" s="37"/>
      <c r="R211" s="37"/>
    </row>
    <row r="212" spans="1:18" x14ac:dyDescent="0.2">
      <c r="A212" s="20">
        <f>+Oversikt!A212</f>
        <v>1</v>
      </c>
      <c r="B212" s="16" t="str">
        <f>IF(O$211&gt;7,IF('2. Runde'!N212="","",Oversikt!B212),IF(O$211&gt;5,IF('1. Runde'!N212="","",Oversikt!B212),Oversikt!B212))</f>
        <v/>
      </c>
      <c r="C212" s="16" t="str">
        <f>IF(Oversikt!E212="","",Oversikt!E212)</f>
        <v/>
      </c>
      <c r="D212" s="17" t="str">
        <f>IF('2. Runde'!N212="","",IF(Oversikt!B212="","",VLOOKUP(Oversikt!#REF!,Mønster!$A$4:$B$21,2)))</f>
        <v/>
      </c>
      <c r="E212" s="32"/>
      <c r="F212" s="33"/>
      <c r="G212" s="33"/>
      <c r="H212" s="33"/>
      <c r="I212" s="137"/>
      <c r="J212" s="33"/>
      <c r="K212" s="34"/>
      <c r="L212" s="128">
        <f>IF(Dommere!$C$12&gt;4,ROUND(SUM(E212:I212)-P212-Q212,1)/(Dommere!$C$12-2),SUM(E212:I212)/Dommere!$C$12)</f>
        <v>0</v>
      </c>
      <c r="M212" s="56">
        <f t="shared" ref="M212:M236" si="41">IF(L212=0,,RANK(L212,L$212:L$236,0))</f>
        <v>0</v>
      </c>
      <c r="N212" s="33"/>
      <c r="O212" s="19"/>
      <c r="P212" s="19">
        <f t="shared" ref="P212:P236" si="42">MAX(E212:K212)</f>
        <v>0</v>
      </c>
      <c r="Q212" s="19">
        <f t="shared" ref="Q212:Q236" si="43">MIN(E212:K212)</f>
        <v>0</v>
      </c>
      <c r="R212" s="19">
        <f t="shared" ref="R212:R236" si="44">SUM(E212:K212)</f>
        <v>0</v>
      </c>
    </row>
    <row r="213" spans="1:18" x14ac:dyDescent="0.2">
      <c r="A213" s="20">
        <f>+Oversikt!A213</f>
        <v>2</v>
      </c>
      <c r="B213" s="16" t="str">
        <f>IF(O$211&gt;7,IF('2. Runde'!N213="","",Oversikt!B213),IF(O$211&gt;5,IF('1. Runde'!N213="","",Oversikt!B213),Oversikt!B213))</f>
        <v xml:space="preserve">Nina Bansal </v>
      </c>
      <c r="C213" s="16" t="str">
        <f>IF(Oversikt!E213="","",Oversikt!E213)</f>
        <v>Oslo Mudo Klubb - hovedkontor</v>
      </c>
      <c r="D213" s="17" t="str">
        <f>IF('2. Runde'!N213="","",IF(Oversikt!B213="","",VLOOKUP(Oversikt!#REF!,Mønster!$A$4:$B$21,2)))</f>
        <v/>
      </c>
      <c r="E213" s="32">
        <v>7.9</v>
      </c>
      <c r="F213" s="33">
        <v>7.9</v>
      </c>
      <c r="G213" s="33">
        <v>8.1999999999999993</v>
      </c>
      <c r="H213" s="33"/>
      <c r="I213" s="137"/>
      <c r="J213" s="33"/>
      <c r="K213" s="34"/>
      <c r="L213" s="128">
        <f>IF(Dommere!$C$12&gt;4,ROUND(SUM(E213:I213)-P213-Q213,1)/(Dommere!$C$12-2),SUM(E213:I213)/Dommere!$C$12)</f>
        <v>8</v>
      </c>
      <c r="M213" s="56">
        <f t="shared" si="41"/>
        <v>1</v>
      </c>
      <c r="N213" s="33"/>
      <c r="O213" s="19"/>
      <c r="P213" s="19">
        <f t="shared" si="42"/>
        <v>8.1999999999999993</v>
      </c>
      <c r="Q213" s="19">
        <f t="shared" si="43"/>
        <v>7.9</v>
      </c>
      <c r="R213" s="19">
        <f t="shared" si="44"/>
        <v>24</v>
      </c>
    </row>
    <row r="214" spans="1:18" x14ac:dyDescent="0.2">
      <c r="A214" s="20">
        <f>+Oversikt!A214</f>
        <v>3</v>
      </c>
      <c r="B214" s="16" t="str">
        <f>IF(O$211&gt;7,IF('2. Runde'!N214="","",Oversikt!B214),IF(O$211&gt;5,IF('1. Runde'!N214="","",Oversikt!B214),Oversikt!B214))</f>
        <v xml:space="preserve">Nathalie Holum </v>
      </c>
      <c r="C214" s="16" t="str">
        <f>IF(Oversikt!E214="","",Oversikt!E214)</f>
        <v>Ski Tae Kwon-Do Klubb</v>
      </c>
      <c r="D214" s="17" t="str">
        <f>IF('2. Runde'!N214="","",IF(Oversikt!B214="","",VLOOKUP(Oversikt!#REF!,Mønster!$A$4:$B$21,2)))</f>
        <v/>
      </c>
      <c r="E214" s="32">
        <v>7.6</v>
      </c>
      <c r="F214" s="33">
        <v>7.7</v>
      </c>
      <c r="G214" s="33">
        <v>7.9</v>
      </c>
      <c r="H214" s="33"/>
      <c r="I214" s="137"/>
      <c r="J214" s="33"/>
      <c r="K214" s="34"/>
      <c r="L214" s="128">
        <f>IF(Dommere!$C$12&gt;4,ROUND(SUM(E214:I214)-P214-Q214,1)/(Dommere!$C$12-2),SUM(E214:I214)/Dommere!$C$12)</f>
        <v>7.7333333333333343</v>
      </c>
      <c r="M214" s="56">
        <f t="shared" si="41"/>
        <v>2</v>
      </c>
      <c r="N214" s="33"/>
      <c r="O214" s="19"/>
      <c r="P214" s="19">
        <f t="shared" si="42"/>
        <v>7.9</v>
      </c>
      <c r="Q214" s="19">
        <f t="shared" si="43"/>
        <v>7.6</v>
      </c>
      <c r="R214" s="19">
        <f t="shared" si="44"/>
        <v>23.200000000000003</v>
      </c>
    </row>
    <row r="215" spans="1:18" x14ac:dyDescent="0.2">
      <c r="A215" s="20">
        <f>+Oversikt!A215</f>
        <v>4</v>
      </c>
      <c r="B215" s="16" t="str">
        <f>IF(O$211&gt;7,IF('2. Runde'!N215="","",Oversikt!B215),IF(O$211&gt;5,IF('1. Runde'!N215="","",Oversikt!B215),Oversikt!B215))</f>
        <v xml:space="preserve">Lillian Fossum </v>
      </c>
      <c r="C215" s="16" t="str">
        <f>IF(Oversikt!E215="","",Oversikt!E215)</f>
        <v>Hwa Rang Team Drammen</v>
      </c>
      <c r="D215" s="17" t="str">
        <f>IF('2. Runde'!N215="","",IF(Oversikt!B215="","",VLOOKUP(Oversikt!#REF!,Mønster!$A$4:$B$21,2)))</f>
        <v/>
      </c>
      <c r="E215" s="32">
        <v>7.2</v>
      </c>
      <c r="F215" s="33">
        <v>7.2</v>
      </c>
      <c r="G215" s="33">
        <v>7</v>
      </c>
      <c r="H215" s="33"/>
      <c r="I215" s="137"/>
      <c r="J215" s="33"/>
      <c r="K215" s="34"/>
      <c r="L215" s="128">
        <f>IF(Dommere!$C$12&gt;4,ROUND(SUM(E215:I215)-P215-Q215,1)/(Dommere!$C$12-2),SUM(E215:I215)/Dommere!$C$12)</f>
        <v>7.1333333333333329</v>
      </c>
      <c r="M215" s="56">
        <f t="shared" si="41"/>
        <v>3</v>
      </c>
      <c r="N215" s="33"/>
      <c r="O215" s="19"/>
      <c r="P215" s="19">
        <f t="shared" si="42"/>
        <v>7.2</v>
      </c>
      <c r="Q215" s="19">
        <f t="shared" si="43"/>
        <v>7</v>
      </c>
      <c r="R215" s="19">
        <f t="shared" si="44"/>
        <v>21.4</v>
      </c>
    </row>
    <row r="216" spans="1:18" x14ac:dyDescent="0.2">
      <c r="A216" s="20">
        <f>+Oversikt!A216</f>
        <v>5</v>
      </c>
      <c r="B216" s="16" t="str">
        <f>IF(O$211&gt;7,IF('2. Runde'!N216="","",Oversikt!B216),IF(O$211&gt;5,IF('1. Runde'!N216="","",Oversikt!B216),Oversikt!B216))</f>
        <v/>
      </c>
      <c r="C216" s="16" t="str">
        <f>IF(Oversikt!E216="","",Oversikt!E216)</f>
        <v/>
      </c>
      <c r="D216" s="17" t="str">
        <f>IF('2. Runde'!N216="","",IF(Oversikt!B216="","",VLOOKUP(Oversikt!#REF!,Mønster!$A$4:$B$21,2)))</f>
        <v/>
      </c>
      <c r="E216" s="32"/>
      <c r="F216" s="33"/>
      <c r="G216" s="33"/>
      <c r="H216" s="33"/>
      <c r="I216" s="137"/>
      <c r="J216" s="33"/>
      <c r="K216" s="34"/>
      <c r="L216" s="128">
        <f>IF(Dommere!$C$12&gt;4,ROUND(SUM(E216:I216)-P216-Q216,1)/(Dommere!$C$12-2),SUM(E216:I216)/Dommere!$C$12)</f>
        <v>0</v>
      </c>
      <c r="M216" s="56">
        <f t="shared" si="41"/>
        <v>0</v>
      </c>
      <c r="N216" s="33"/>
      <c r="O216" s="19"/>
      <c r="P216" s="19">
        <f t="shared" si="42"/>
        <v>0</v>
      </c>
      <c r="Q216" s="19">
        <f t="shared" si="43"/>
        <v>0</v>
      </c>
      <c r="R216" s="19">
        <f t="shared" si="44"/>
        <v>0</v>
      </c>
    </row>
    <row r="217" spans="1:18" x14ac:dyDescent="0.2">
      <c r="A217" s="20">
        <f>+Oversikt!A217</f>
        <v>6</v>
      </c>
      <c r="B217" s="16" t="str">
        <f>IF(O$211&gt;7,IF('2. Runde'!N217="","",Oversikt!B217),IF(O$211&gt;5,IF('1. Runde'!N217="","",Oversikt!B217),Oversikt!B217))</f>
        <v/>
      </c>
      <c r="C217" s="16" t="str">
        <f>IF(Oversikt!E217="","",Oversikt!E217)</f>
        <v/>
      </c>
      <c r="D217" s="17" t="str">
        <f>IF('2. Runde'!N217="","",IF(Oversikt!B217="","",VLOOKUP(Oversikt!#REF!,Mønster!$A$4:$B$21,2)))</f>
        <v/>
      </c>
      <c r="E217" s="32"/>
      <c r="F217" s="33"/>
      <c r="G217" s="33"/>
      <c r="H217" s="33"/>
      <c r="I217" s="137"/>
      <c r="J217" s="33"/>
      <c r="K217" s="34"/>
      <c r="L217" s="128">
        <f>IF(Dommere!$C$12&gt;4,ROUND(SUM(E217:I217)-P217-Q217,1)/(Dommere!$C$12-2),SUM(E217:I217)/Dommere!$C$12)</f>
        <v>0</v>
      </c>
      <c r="M217" s="56">
        <f t="shared" si="41"/>
        <v>0</v>
      </c>
      <c r="N217" s="33"/>
      <c r="O217" s="19"/>
      <c r="P217" s="19">
        <f t="shared" si="42"/>
        <v>0</v>
      </c>
      <c r="Q217" s="19">
        <f t="shared" si="43"/>
        <v>0</v>
      </c>
      <c r="R217" s="19">
        <f t="shared" si="44"/>
        <v>0</v>
      </c>
    </row>
    <row r="218" spans="1:18" x14ac:dyDescent="0.2">
      <c r="A218" s="20">
        <f>+Oversikt!A218</f>
        <v>7</v>
      </c>
      <c r="B218" s="16" t="str">
        <f>IF(O$211&gt;7,IF('2. Runde'!N218="","",Oversikt!B218),IF(O$211&gt;5,IF('1. Runde'!N218="","",Oversikt!B218),Oversikt!B218))</f>
        <v/>
      </c>
      <c r="C218" s="16" t="str">
        <f>IF(Oversikt!E218="","",Oversikt!E218)</f>
        <v/>
      </c>
      <c r="D218" s="17" t="str">
        <f>IF('2. Runde'!N218="","",IF(Oversikt!B218="","",VLOOKUP(Oversikt!#REF!,Mønster!$A$4:$B$21,2)))</f>
        <v/>
      </c>
      <c r="E218" s="32"/>
      <c r="F218" s="33"/>
      <c r="G218" s="33"/>
      <c r="H218" s="33"/>
      <c r="I218" s="137"/>
      <c r="J218" s="33"/>
      <c r="K218" s="34"/>
      <c r="L218" s="128">
        <f>IF(Dommere!$C$12&gt;4,ROUND(SUM(E218:I218)-P218-Q218,1)/(Dommere!$C$12-2),SUM(E218:I218)/Dommere!$C$12)</f>
        <v>0</v>
      </c>
      <c r="M218" s="56">
        <f t="shared" si="41"/>
        <v>0</v>
      </c>
      <c r="N218" s="33"/>
      <c r="O218" s="19"/>
      <c r="P218" s="19">
        <f t="shared" si="42"/>
        <v>0</v>
      </c>
      <c r="Q218" s="19">
        <f t="shared" si="43"/>
        <v>0</v>
      </c>
      <c r="R218" s="19">
        <f t="shared" si="44"/>
        <v>0</v>
      </c>
    </row>
    <row r="219" spans="1:18" x14ac:dyDescent="0.2">
      <c r="A219" s="20">
        <f>+Oversikt!A219</f>
        <v>8</v>
      </c>
      <c r="B219" s="16" t="str">
        <f>IF(O$211&gt;7,IF('2. Runde'!N219="","",Oversikt!B219),IF(O$211&gt;5,IF('1. Runde'!N219="","",Oversikt!B219),Oversikt!B219))</f>
        <v/>
      </c>
      <c r="C219" s="16" t="str">
        <f>IF(Oversikt!E219="","",Oversikt!E219)</f>
        <v/>
      </c>
      <c r="D219" s="17" t="str">
        <f>IF('2. Runde'!N219="","",IF(Oversikt!B219="","",VLOOKUP(Oversikt!#REF!,Mønster!$A$4:$B$21,2)))</f>
        <v/>
      </c>
      <c r="E219" s="32"/>
      <c r="F219" s="33"/>
      <c r="G219" s="33"/>
      <c r="H219" s="33"/>
      <c r="I219" s="137"/>
      <c r="J219" s="33"/>
      <c r="K219" s="34"/>
      <c r="L219" s="128">
        <f>IF(Dommere!$C$12&gt;4,ROUND(SUM(E219:I219)-P219-Q219,1)/(Dommere!$C$12-2),SUM(E219:I219)/Dommere!$C$12)</f>
        <v>0</v>
      </c>
      <c r="M219" s="56">
        <f t="shared" si="41"/>
        <v>0</v>
      </c>
      <c r="N219" s="33"/>
      <c r="O219" s="19"/>
      <c r="P219" s="19">
        <f t="shared" si="42"/>
        <v>0</v>
      </c>
      <c r="Q219" s="19">
        <f t="shared" si="43"/>
        <v>0</v>
      </c>
      <c r="R219" s="19">
        <f t="shared" si="44"/>
        <v>0</v>
      </c>
    </row>
    <row r="220" spans="1:18" x14ac:dyDescent="0.2">
      <c r="A220" s="20">
        <f>+Oversikt!A220</f>
        <v>9</v>
      </c>
      <c r="B220" s="16" t="str">
        <f>IF(O$211&gt;7,IF('2. Runde'!N220="","",Oversikt!B220),IF(O$211&gt;5,IF('1. Runde'!N220="","",Oversikt!B220),Oversikt!B220))</f>
        <v/>
      </c>
      <c r="C220" s="16" t="str">
        <f>IF(Oversikt!E220="","",Oversikt!E220)</f>
        <v/>
      </c>
      <c r="D220" s="17" t="str">
        <f>IF('2. Runde'!N220="","",IF(Oversikt!B220="","",VLOOKUP(Oversikt!#REF!,Mønster!$A$4:$B$21,2)))</f>
        <v/>
      </c>
      <c r="E220" s="32"/>
      <c r="F220" s="33"/>
      <c r="G220" s="33"/>
      <c r="H220" s="33"/>
      <c r="I220" s="137"/>
      <c r="J220" s="33"/>
      <c r="K220" s="34"/>
      <c r="L220" s="128">
        <f>IF(Dommere!$C$12&gt;4,ROUND(SUM(E220:I220)-P220-Q220,1)/(Dommere!$C$12-2),SUM(E220:I220)/Dommere!$C$12)</f>
        <v>0</v>
      </c>
      <c r="M220" s="56">
        <f t="shared" si="41"/>
        <v>0</v>
      </c>
      <c r="N220" s="33"/>
      <c r="O220" s="19"/>
      <c r="P220" s="19">
        <f t="shared" si="42"/>
        <v>0</v>
      </c>
      <c r="Q220" s="19">
        <f t="shared" si="43"/>
        <v>0</v>
      </c>
      <c r="R220" s="19">
        <f t="shared" si="44"/>
        <v>0</v>
      </c>
    </row>
    <row r="221" spans="1:18" x14ac:dyDescent="0.2">
      <c r="A221" s="20">
        <f>+Oversikt!A221</f>
        <v>10</v>
      </c>
      <c r="B221" s="16" t="str">
        <f>IF(O$211&gt;7,IF('2. Runde'!N221="","",Oversikt!B221),IF(O$211&gt;5,IF('1. Runde'!N221="","",Oversikt!B221),Oversikt!B221))</f>
        <v/>
      </c>
      <c r="C221" s="16" t="str">
        <f>IF(Oversikt!E221="","",Oversikt!E221)</f>
        <v/>
      </c>
      <c r="D221" s="17" t="str">
        <f>IF('2. Runde'!N221="","",IF(Oversikt!B221="","",VLOOKUP(Oversikt!#REF!,Mønster!$A$4:$B$21,2)))</f>
        <v/>
      </c>
      <c r="E221" s="32"/>
      <c r="F221" s="33"/>
      <c r="G221" s="33"/>
      <c r="H221" s="33"/>
      <c r="I221" s="137"/>
      <c r="J221" s="33"/>
      <c r="K221" s="34"/>
      <c r="L221" s="128">
        <f>IF(Dommere!$C$12&gt;4,ROUND(SUM(E221:I221)-P221-Q221,1)/(Dommere!$C$12-2),SUM(E221:I221)/Dommere!$C$12)</f>
        <v>0</v>
      </c>
      <c r="M221" s="56">
        <f t="shared" si="41"/>
        <v>0</v>
      </c>
      <c r="N221" s="33"/>
      <c r="O221" s="19"/>
      <c r="P221" s="19">
        <f t="shared" si="42"/>
        <v>0</v>
      </c>
      <c r="Q221" s="19">
        <f t="shared" si="43"/>
        <v>0</v>
      </c>
      <c r="R221" s="19">
        <f t="shared" si="44"/>
        <v>0</v>
      </c>
    </row>
    <row r="222" spans="1:18" x14ac:dyDescent="0.2">
      <c r="A222" s="20">
        <f>+Oversikt!A222</f>
        <v>11</v>
      </c>
      <c r="B222" s="16" t="str">
        <f>IF(O$211&gt;7,IF('2. Runde'!N222="","",Oversikt!B222),IF(O$211&gt;5,IF('1. Runde'!N222="","",Oversikt!B222),Oversikt!B222))</f>
        <v/>
      </c>
      <c r="C222" s="16" t="str">
        <f>IF(Oversikt!E222="","",Oversikt!E222)</f>
        <v/>
      </c>
      <c r="D222" s="17" t="str">
        <f>IF('2. Runde'!N222="","",IF(Oversikt!B222="","",VLOOKUP(Oversikt!#REF!,Mønster!$A$4:$B$21,2)))</f>
        <v/>
      </c>
      <c r="E222" s="32"/>
      <c r="F222" s="33"/>
      <c r="G222" s="33"/>
      <c r="H222" s="33"/>
      <c r="I222" s="137"/>
      <c r="J222" s="33"/>
      <c r="K222" s="34"/>
      <c r="L222" s="128">
        <f>IF(Dommere!$C$12&gt;4,ROUND(SUM(E222:I222)-P222-Q222,1)/(Dommere!$C$12-2),SUM(E222:I222)/Dommere!$C$12)</f>
        <v>0</v>
      </c>
      <c r="M222" s="56">
        <f t="shared" si="41"/>
        <v>0</v>
      </c>
      <c r="N222" s="33"/>
      <c r="O222" s="19"/>
      <c r="P222" s="19">
        <f t="shared" si="42"/>
        <v>0</v>
      </c>
      <c r="Q222" s="19">
        <f t="shared" si="43"/>
        <v>0</v>
      </c>
      <c r="R222" s="19">
        <f t="shared" si="44"/>
        <v>0</v>
      </c>
    </row>
    <row r="223" spans="1:18" x14ac:dyDescent="0.2">
      <c r="A223" s="20">
        <f>+Oversikt!A223</f>
        <v>12</v>
      </c>
      <c r="B223" s="16" t="str">
        <f>IF(O$211&gt;7,IF('2. Runde'!N223="","",Oversikt!B223),IF(O$211&gt;5,IF('1. Runde'!N223="","",Oversikt!B223),Oversikt!B223))</f>
        <v/>
      </c>
      <c r="C223" s="16" t="str">
        <f>IF(Oversikt!E223="","",Oversikt!E223)</f>
        <v/>
      </c>
      <c r="D223" s="17" t="str">
        <f>IF('2. Runde'!N223="","",IF(Oversikt!B223="","",VLOOKUP(Oversikt!#REF!,Mønster!$A$4:$B$21,2)))</f>
        <v/>
      </c>
      <c r="E223" s="32"/>
      <c r="F223" s="33"/>
      <c r="G223" s="33"/>
      <c r="H223" s="33"/>
      <c r="I223" s="137"/>
      <c r="J223" s="33"/>
      <c r="K223" s="34"/>
      <c r="L223" s="128">
        <f>IF(Dommere!$C$12&gt;4,ROUND(SUM(E223:I223)-P223-Q223,1)/(Dommere!$C$12-2),SUM(E223:I223)/Dommere!$C$12)</f>
        <v>0</v>
      </c>
      <c r="M223" s="56">
        <f t="shared" si="41"/>
        <v>0</v>
      </c>
      <c r="N223" s="33"/>
      <c r="O223" s="19"/>
      <c r="P223" s="19">
        <f t="shared" si="42"/>
        <v>0</v>
      </c>
      <c r="Q223" s="19">
        <f t="shared" si="43"/>
        <v>0</v>
      </c>
      <c r="R223" s="19">
        <f t="shared" si="44"/>
        <v>0</v>
      </c>
    </row>
    <row r="224" spans="1:18" x14ac:dyDescent="0.2">
      <c r="A224" s="20">
        <f>+Oversikt!A224</f>
        <v>13</v>
      </c>
      <c r="B224" s="16" t="str">
        <f>IF(O$211&gt;7,IF('2. Runde'!N224="","",Oversikt!B224),IF(O$211&gt;5,IF('1. Runde'!N224="","",Oversikt!B224),Oversikt!B224))</f>
        <v/>
      </c>
      <c r="C224" s="16" t="str">
        <f>IF(Oversikt!E224="","",Oversikt!E224)</f>
        <v/>
      </c>
      <c r="D224" s="17" t="str">
        <f>IF('2. Runde'!N224="","",IF(Oversikt!B224="","",VLOOKUP(Oversikt!#REF!,Mønster!$A$4:$B$21,2)))</f>
        <v/>
      </c>
      <c r="E224" s="32"/>
      <c r="F224" s="33"/>
      <c r="G224" s="33"/>
      <c r="H224" s="33"/>
      <c r="I224" s="137"/>
      <c r="J224" s="33"/>
      <c r="K224" s="34"/>
      <c r="L224" s="128">
        <f>IF(Dommere!$C$12&gt;4,ROUND(SUM(E224:I224)-P224-Q224,1)/(Dommere!$C$12-2),SUM(E224:I224)/Dommere!$C$12)</f>
        <v>0</v>
      </c>
      <c r="M224" s="56">
        <f t="shared" si="41"/>
        <v>0</v>
      </c>
      <c r="N224" s="33"/>
      <c r="O224" s="19"/>
      <c r="P224" s="19">
        <f t="shared" si="42"/>
        <v>0</v>
      </c>
      <c r="Q224" s="19">
        <f t="shared" si="43"/>
        <v>0</v>
      </c>
      <c r="R224" s="19">
        <f t="shared" si="44"/>
        <v>0</v>
      </c>
    </row>
    <row r="225" spans="1:18" x14ac:dyDescent="0.2">
      <c r="A225" s="20">
        <f>+Oversikt!A225</f>
        <v>14</v>
      </c>
      <c r="B225" s="16" t="str">
        <f>IF(O$211&gt;7,IF('2. Runde'!N225="","",Oversikt!B225),IF(O$211&gt;5,IF('1. Runde'!N225="","",Oversikt!B225),Oversikt!B225))</f>
        <v/>
      </c>
      <c r="C225" s="16" t="str">
        <f>IF(Oversikt!E225="","",Oversikt!E225)</f>
        <v/>
      </c>
      <c r="D225" s="17" t="str">
        <f>IF('2. Runde'!N225="","",IF(Oversikt!B225="","",VLOOKUP(Oversikt!#REF!,Mønster!$A$4:$B$21,2)))</f>
        <v/>
      </c>
      <c r="E225" s="32"/>
      <c r="F225" s="33"/>
      <c r="G225" s="33"/>
      <c r="H225" s="33"/>
      <c r="I225" s="137"/>
      <c r="J225" s="33"/>
      <c r="K225" s="34"/>
      <c r="L225" s="128">
        <f>IF(Dommere!$C$12&gt;4,ROUND(SUM(E225:I225)-P225-Q225,1)/(Dommere!$C$12-2),SUM(E225:I225)/Dommere!$C$12)</f>
        <v>0</v>
      </c>
      <c r="M225" s="56">
        <f t="shared" si="41"/>
        <v>0</v>
      </c>
      <c r="N225" s="33"/>
      <c r="O225" s="19"/>
      <c r="P225" s="19">
        <f t="shared" si="42"/>
        <v>0</v>
      </c>
      <c r="Q225" s="19">
        <f t="shared" si="43"/>
        <v>0</v>
      </c>
      <c r="R225" s="19">
        <f t="shared" si="44"/>
        <v>0</v>
      </c>
    </row>
    <row r="226" spans="1:18" x14ac:dyDescent="0.2">
      <c r="A226" s="20">
        <f>+Oversikt!A226</f>
        <v>15</v>
      </c>
      <c r="B226" s="16" t="str">
        <f>IF(O$211&gt;7,IF('2. Runde'!N226="","",Oversikt!B226),IF(O$211&gt;5,IF('1. Runde'!N226="","",Oversikt!B226),Oversikt!B226))</f>
        <v/>
      </c>
      <c r="C226" s="16" t="str">
        <f>IF(Oversikt!E226="","",Oversikt!E226)</f>
        <v/>
      </c>
      <c r="D226" s="17" t="str">
        <f>IF('2. Runde'!N226="","",IF(Oversikt!B226="","",VLOOKUP(Oversikt!#REF!,Mønster!$A$4:$B$21,2)))</f>
        <v/>
      </c>
      <c r="E226" s="32"/>
      <c r="F226" s="33"/>
      <c r="G226" s="33"/>
      <c r="H226" s="33"/>
      <c r="I226" s="137"/>
      <c r="J226" s="33"/>
      <c r="K226" s="34"/>
      <c r="L226" s="128">
        <f>IF(Dommere!$C$12&gt;4,ROUND(SUM(E226:I226)-P226-Q226,1)/(Dommere!$C$12-2),SUM(E226:I226)/Dommere!$C$12)</f>
        <v>0</v>
      </c>
      <c r="M226" s="56">
        <f t="shared" si="41"/>
        <v>0</v>
      </c>
      <c r="N226" s="33"/>
      <c r="O226" s="19"/>
      <c r="P226" s="19">
        <f t="shared" si="42"/>
        <v>0</v>
      </c>
      <c r="Q226" s="19">
        <f t="shared" si="43"/>
        <v>0</v>
      </c>
      <c r="R226" s="19">
        <f t="shared" si="44"/>
        <v>0</v>
      </c>
    </row>
    <row r="227" spans="1:18" x14ac:dyDescent="0.2">
      <c r="A227" s="20">
        <f>+Oversikt!A227</f>
        <v>16</v>
      </c>
      <c r="B227" s="16" t="str">
        <f>IF(O$211&gt;7,IF('2. Runde'!N227="","",Oversikt!B227),IF(O$211&gt;5,IF('1. Runde'!N227="","",Oversikt!B227),Oversikt!B227))</f>
        <v/>
      </c>
      <c r="C227" s="16" t="str">
        <f>IF(Oversikt!E227="","",Oversikt!E227)</f>
        <v/>
      </c>
      <c r="D227" s="17" t="str">
        <f>IF('2. Runde'!N227="","",IF(Oversikt!B227="","",VLOOKUP(Oversikt!#REF!,Mønster!$A$4:$B$21,2)))</f>
        <v/>
      </c>
      <c r="E227" s="32"/>
      <c r="F227" s="33"/>
      <c r="G227" s="33"/>
      <c r="H227" s="33"/>
      <c r="I227" s="137"/>
      <c r="J227" s="33"/>
      <c r="K227" s="34"/>
      <c r="L227" s="128">
        <f>IF(Dommere!$C$12&gt;4,ROUND(SUM(E227:I227)-P227-Q227,1)/(Dommere!$C$12-2),SUM(E227:I227)/Dommere!$C$12)</f>
        <v>0</v>
      </c>
      <c r="M227" s="56">
        <f t="shared" si="41"/>
        <v>0</v>
      </c>
      <c r="N227" s="33"/>
      <c r="O227" s="19"/>
      <c r="P227" s="19">
        <f t="shared" si="42"/>
        <v>0</v>
      </c>
      <c r="Q227" s="19">
        <f t="shared" si="43"/>
        <v>0</v>
      </c>
      <c r="R227" s="19">
        <f t="shared" si="44"/>
        <v>0</v>
      </c>
    </row>
    <row r="228" spans="1:18" x14ac:dyDescent="0.2">
      <c r="A228" s="20">
        <f>+Oversikt!A228</f>
        <v>17</v>
      </c>
      <c r="B228" s="16" t="str">
        <f>IF(O$211&gt;7,IF('2. Runde'!N228="","",Oversikt!B228),IF(O$211&gt;5,IF('1. Runde'!N228="","",Oversikt!B228),Oversikt!B228))</f>
        <v/>
      </c>
      <c r="C228" s="16" t="str">
        <f>IF(Oversikt!E228="","",Oversikt!E228)</f>
        <v/>
      </c>
      <c r="D228" s="17" t="str">
        <f>IF('2. Runde'!N228="","",IF(Oversikt!B228="","",VLOOKUP(Oversikt!#REF!,Mønster!$A$4:$B$21,2)))</f>
        <v/>
      </c>
      <c r="E228" s="32"/>
      <c r="F228" s="33"/>
      <c r="G228" s="33"/>
      <c r="H228" s="33"/>
      <c r="I228" s="137"/>
      <c r="J228" s="33"/>
      <c r="K228" s="34"/>
      <c r="L228" s="128">
        <f>IF(Dommere!$C$12&gt;4,ROUND(SUM(E228:I228)-P228-Q228,1)/(Dommere!$C$12-2),SUM(E228:I228)/Dommere!$C$12)</f>
        <v>0</v>
      </c>
      <c r="M228" s="56">
        <f t="shared" si="41"/>
        <v>0</v>
      </c>
      <c r="N228" s="33"/>
      <c r="O228" s="19"/>
      <c r="P228" s="19">
        <f t="shared" si="42"/>
        <v>0</v>
      </c>
      <c r="Q228" s="19">
        <f t="shared" si="43"/>
        <v>0</v>
      </c>
      <c r="R228" s="19">
        <f t="shared" si="44"/>
        <v>0</v>
      </c>
    </row>
    <row r="229" spans="1:18" x14ac:dyDescent="0.2">
      <c r="A229" s="20">
        <f>+Oversikt!A229</f>
        <v>18</v>
      </c>
      <c r="B229" s="16" t="str">
        <f>IF(O$211&gt;7,IF('2. Runde'!N229="","",Oversikt!B229),IF(O$211&gt;5,IF('1. Runde'!N229="","",Oversikt!B229),Oversikt!B229))</f>
        <v/>
      </c>
      <c r="C229" s="16" t="str">
        <f>IF(Oversikt!E229="","",Oversikt!E229)</f>
        <v/>
      </c>
      <c r="D229" s="17" t="str">
        <f>IF('2. Runde'!N229="","",IF(Oversikt!B229="","",VLOOKUP(Oversikt!#REF!,Mønster!$A$4:$B$21,2)))</f>
        <v/>
      </c>
      <c r="E229" s="32"/>
      <c r="F229" s="33"/>
      <c r="G229" s="33"/>
      <c r="H229" s="33"/>
      <c r="I229" s="137"/>
      <c r="J229" s="33"/>
      <c r="K229" s="34"/>
      <c r="L229" s="128">
        <f>IF(Dommere!$C$12&gt;4,ROUND(SUM(E229:I229)-P229-Q229,1)/(Dommere!$C$12-2),SUM(E229:I229)/Dommere!$C$12)</f>
        <v>0</v>
      </c>
      <c r="M229" s="56">
        <f t="shared" si="41"/>
        <v>0</v>
      </c>
      <c r="N229" s="33"/>
      <c r="O229" s="19"/>
      <c r="P229" s="19">
        <f t="shared" si="42"/>
        <v>0</v>
      </c>
      <c r="Q229" s="19">
        <f t="shared" si="43"/>
        <v>0</v>
      </c>
      <c r="R229" s="19">
        <f t="shared" si="44"/>
        <v>0</v>
      </c>
    </row>
    <row r="230" spans="1:18" x14ac:dyDescent="0.2">
      <c r="A230" s="20">
        <f>+Oversikt!A230</f>
        <v>19</v>
      </c>
      <c r="B230" s="16" t="str">
        <f>IF(O$211&gt;7,IF('2. Runde'!N230="","",Oversikt!B230),IF(O$211&gt;5,IF('1. Runde'!N230="","",Oversikt!B230),Oversikt!B230))</f>
        <v/>
      </c>
      <c r="C230" s="16" t="str">
        <f>IF(Oversikt!E230="","",Oversikt!E230)</f>
        <v/>
      </c>
      <c r="D230" s="17" t="str">
        <f>IF('2. Runde'!N230="","",IF(Oversikt!B230="","",VLOOKUP(Oversikt!#REF!,Mønster!$A$4:$B$21,2)))</f>
        <v/>
      </c>
      <c r="E230" s="32"/>
      <c r="F230" s="33"/>
      <c r="G230" s="33"/>
      <c r="H230" s="33"/>
      <c r="I230" s="137"/>
      <c r="J230" s="33"/>
      <c r="K230" s="34"/>
      <c r="L230" s="128">
        <f>IF(Dommere!$C$12&gt;4,ROUND(SUM(E230:I230)-P230-Q230,1)/(Dommere!$C$12-2),SUM(E230:I230)/Dommere!$C$12)</f>
        <v>0</v>
      </c>
      <c r="M230" s="56">
        <f t="shared" si="41"/>
        <v>0</v>
      </c>
      <c r="N230" s="33"/>
      <c r="O230" s="19"/>
      <c r="P230" s="19">
        <f t="shared" si="42"/>
        <v>0</v>
      </c>
      <c r="Q230" s="19">
        <f t="shared" si="43"/>
        <v>0</v>
      </c>
      <c r="R230" s="19">
        <f t="shared" si="44"/>
        <v>0</v>
      </c>
    </row>
    <row r="231" spans="1:18" x14ac:dyDescent="0.2">
      <c r="A231" s="20">
        <f>+Oversikt!A231</f>
        <v>20</v>
      </c>
      <c r="B231" s="16" t="str">
        <f>IF(O$211&gt;7,IF('2. Runde'!N231="","",Oversikt!B231),IF(O$211&gt;5,IF('1. Runde'!N231="","",Oversikt!B231),Oversikt!B231))</f>
        <v/>
      </c>
      <c r="C231" s="16" t="str">
        <f>IF(Oversikt!E231="","",Oversikt!E231)</f>
        <v/>
      </c>
      <c r="D231" s="17" t="str">
        <f>IF('2. Runde'!N231="","",IF(Oversikt!B231="","",VLOOKUP(Oversikt!#REF!,Mønster!$A$4:$B$21,2)))</f>
        <v/>
      </c>
      <c r="E231" s="32"/>
      <c r="F231" s="33"/>
      <c r="G231" s="33"/>
      <c r="H231" s="33"/>
      <c r="I231" s="137"/>
      <c r="J231" s="33"/>
      <c r="K231" s="34"/>
      <c r="L231" s="128">
        <f>IF(Dommere!$C$12&gt;4,ROUND(SUM(E231:I231)-P231-Q231,1)/(Dommere!$C$12-2),SUM(E231:I231)/Dommere!$C$12)</f>
        <v>0</v>
      </c>
      <c r="M231" s="56">
        <f t="shared" si="41"/>
        <v>0</v>
      </c>
      <c r="N231" s="33"/>
      <c r="O231" s="19"/>
      <c r="P231" s="19">
        <f t="shared" si="42"/>
        <v>0</v>
      </c>
      <c r="Q231" s="19">
        <f t="shared" si="43"/>
        <v>0</v>
      </c>
      <c r="R231" s="19">
        <f t="shared" si="44"/>
        <v>0</v>
      </c>
    </row>
    <row r="232" spans="1:18" x14ac:dyDescent="0.2">
      <c r="A232" s="20">
        <f>+Oversikt!A232</f>
        <v>21</v>
      </c>
      <c r="B232" s="16" t="str">
        <f>IF(O$211&gt;7,IF('2. Runde'!N232="","",Oversikt!B232),IF(O$211&gt;5,IF('1. Runde'!N232="","",Oversikt!B232),Oversikt!B232))</f>
        <v/>
      </c>
      <c r="C232" s="16" t="str">
        <f>IF(Oversikt!E232="","",Oversikt!E232)</f>
        <v/>
      </c>
      <c r="D232" s="17" t="str">
        <f>IF('2. Runde'!N232="","",IF(Oversikt!B232="","",VLOOKUP(Oversikt!#REF!,Mønster!$A$4:$B$21,2)))</f>
        <v/>
      </c>
      <c r="E232" s="32"/>
      <c r="F232" s="33"/>
      <c r="G232" s="33"/>
      <c r="H232" s="33"/>
      <c r="I232" s="137"/>
      <c r="J232" s="33"/>
      <c r="K232" s="34"/>
      <c r="L232" s="128">
        <f>IF(Dommere!$C$12&gt;4,ROUND(SUM(E232:I232)-P232-Q232,1)/(Dommere!$C$12-2),SUM(E232:I232)/Dommere!$C$12)</f>
        <v>0</v>
      </c>
      <c r="M232" s="56">
        <f t="shared" si="41"/>
        <v>0</v>
      </c>
      <c r="N232" s="33"/>
      <c r="O232" s="19"/>
      <c r="P232" s="19">
        <f t="shared" si="42"/>
        <v>0</v>
      </c>
      <c r="Q232" s="19">
        <f t="shared" si="43"/>
        <v>0</v>
      </c>
      <c r="R232" s="19">
        <f t="shared" si="44"/>
        <v>0</v>
      </c>
    </row>
    <row r="233" spans="1:18" x14ac:dyDescent="0.2">
      <c r="A233" s="20">
        <f>+Oversikt!A233</f>
        <v>22</v>
      </c>
      <c r="B233" s="16" t="str">
        <f>IF(O$211&gt;7,IF('2. Runde'!N233="","",Oversikt!B233),IF(O$211&gt;5,IF('1. Runde'!N233="","",Oversikt!B233),Oversikt!B233))</f>
        <v/>
      </c>
      <c r="C233" s="16" t="str">
        <f>IF(Oversikt!E233="","",Oversikt!E233)</f>
        <v/>
      </c>
      <c r="D233" s="17" t="str">
        <f>IF('2. Runde'!N233="","",IF(Oversikt!B233="","",VLOOKUP(Oversikt!#REF!,Mønster!$A$4:$B$21,2)))</f>
        <v/>
      </c>
      <c r="E233" s="32"/>
      <c r="F233" s="33"/>
      <c r="G233" s="33"/>
      <c r="H233" s="33"/>
      <c r="I233" s="137"/>
      <c r="J233" s="33"/>
      <c r="K233" s="34"/>
      <c r="L233" s="128">
        <f>IF(Dommere!$C$12&gt;4,ROUND(SUM(E233:I233)-P233-Q233,1)/(Dommere!$C$12-2),SUM(E233:I233)/Dommere!$C$12)</f>
        <v>0</v>
      </c>
      <c r="M233" s="56">
        <f t="shared" si="41"/>
        <v>0</v>
      </c>
      <c r="N233" s="33"/>
      <c r="O233" s="19"/>
      <c r="P233" s="19">
        <f t="shared" si="42"/>
        <v>0</v>
      </c>
      <c r="Q233" s="19">
        <f t="shared" si="43"/>
        <v>0</v>
      </c>
      <c r="R233" s="19">
        <f t="shared" si="44"/>
        <v>0</v>
      </c>
    </row>
    <row r="234" spans="1:18" x14ac:dyDescent="0.2">
      <c r="A234" s="20">
        <f>+Oversikt!A234</f>
        <v>23</v>
      </c>
      <c r="B234" s="16" t="str">
        <f>IF(O$211&gt;7,IF('2. Runde'!N234="","",Oversikt!B234),IF(O$211&gt;5,IF('1. Runde'!N234="","",Oversikt!B234),Oversikt!B234))</f>
        <v/>
      </c>
      <c r="C234" s="16" t="str">
        <f>IF(Oversikt!E234="","",Oversikt!E234)</f>
        <v/>
      </c>
      <c r="D234" s="17" t="str">
        <f>IF('2. Runde'!N234="","",IF(Oversikt!B234="","",VLOOKUP(Oversikt!#REF!,Mønster!$A$4:$B$21,2)))</f>
        <v/>
      </c>
      <c r="E234" s="32"/>
      <c r="F234" s="33"/>
      <c r="G234" s="33"/>
      <c r="H234" s="33"/>
      <c r="I234" s="137"/>
      <c r="J234" s="33"/>
      <c r="K234" s="34"/>
      <c r="L234" s="128">
        <f>IF(Dommere!$C$12&gt;4,ROUND(SUM(E234:I234)-P234-Q234,1)/(Dommere!$C$12-2),SUM(E234:I234)/Dommere!$C$12)</f>
        <v>0</v>
      </c>
      <c r="M234" s="56">
        <f t="shared" si="41"/>
        <v>0</v>
      </c>
      <c r="N234" s="33"/>
      <c r="O234" s="19"/>
      <c r="P234" s="19">
        <f t="shared" si="42"/>
        <v>0</v>
      </c>
      <c r="Q234" s="19">
        <f t="shared" si="43"/>
        <v>0</v>
      </c>
      <c r="R234" s="19">
        <f t="shared" si="44"/>
        <v>0</v>
      </c>
    </row>
    <row r="235" spans="1:18" x14ac:dyDescent="0.2">
      <c r="A235" s="20">
        <f>+Oversikt!A235</f>
        <v>24</v>
      </c>
      <c r="B235" s="16" t="str">
        <f>IF(O$211&gt;7,IF('2. Runde'!N235="","",Oversikt!B235),IF(O$211&gt;5,IF('1. Runde'!N235="","",Oversikt!B235),Oversikt!B235))</f>
        <v/>
      </c>
      <c r="C235" s="16" t="str">
        <f>IF(Oversikt!E235="","",Oversikt!E235)</f>
        <v/>
      </c>
      <c r="D235" s="17" t="str">
        <f>IF('2. Runde'!N235="","",IF(Oversikt!B235="","",VLOOKUP(Oversikt!#REF!,Mønster!$A$4:$B$21,2)))</f>
        <v/>
      </c>
      <c r="E235" s="32"/>
      <c r="F235" s="33"/>
      <c r="G235" s="33"/>
      <c r="H235" s="33"/>
      <c r="I235" s="137"/>
      <c r="J235" s="33"/>
      <c r="K235" s="34"/>
      <c r="L235" s="128">
        <f>IF(Dommere!$C$12&gt;4,ROUND(SUM(E235:I235)-P235-Q235,1)/(Dommere!$C$12-2),SUM(E235:I235)/Dommere!$C$12)</f>
        <v>0</v>
      </c>
      <c r="M235" s="56">
        <f t="shared" si="41"/>
        <v>0</v>
      </c>
      <c r="N235" s="33"/>
      <c r="O235" s="19"/>
      <c r="P235" s="19">
        <f t="shared" si="42"/>
        <v>0</v>
      </c>
      <c r="Q235" s="19">
        <f t="shared" si="43"/>
        <v>0</v>
      </c>
      <c r="R235" s="19">
        <f t="shared" si="44"/>
        <v>0</v>
      </c>
    </row>
    <row r="236" spans="1:18" x14ac:dyDescent="0.2">
      <c r="A236" s="20">
        <f>+Oversikt!A236</f>
        <v>25</v>
      </c>
      <c r="B236" s="16" t="str">
        <f>IF(O$211&gt;7,IF('2. Runde'!N236="","",Oversikt!B236),IF(O$211&gt;5,IF('1. Runde'!N236="","",Oversikt!B236),Oversikt!B236))</f>
        <v/>
      </c>
      <c r="C236" s="16" t="str">
        <f>IF(Oversikt!E236="","",Oversikt!E236)</f>
        <v/>
      </c>
      <c r="D236" s="17" t="str">
        <f>IF('2. Runde'!N236="","",IF(Oversikt!B236="","",VLOOKUP(Oversikt!#REF!,Mønster!$A$4:$B$21,2)))</f>
        <v/>
      </c>
      <c r="E236" s="32"/>
      <c r="F236" s="33"/>
      <c r="G236" s="33"/>
      <c r="H236" s="33"/>
      <c r="I236" s="137"/>
      <c r="J236" s="33"/>
      <c r="K236" s="34"/>
      <c r="L236" s="128">
        <f>IF(Dommere!$C$12&gt;4,ROUND(SUM(E236:I236)-P236-Q236,1)/(Dommere!$C$12-2),SUM(E236:I236)/Dommere!$C$12)</f>
        <v>0</v>
      </c>
      <c r="M236" s="56">
        <f t="shared" si="41"/>
        <v>0</v>
      </c>
      <c r="N236" s="33"/>
      <c r="O236" s="19"/>
      <c r="P236" s="19">
        <f t="shared" si="42"/>
        <v>0</v>
      </c>
      <c r="Q236" s="19">
        <f t="shared" si="43"/>
        <v>0</v>
      </c>
      <c r="R236" s="19">
        <f t="shared" si="44"/>
        <v>0</v>
      </c>
    </row>
    <row r="237" spans="1:18" ht="21" customHeight="1" x14ac:dyDescent="0.2">
      <c r="A237" s="21" t="str">
        <f>+Oversikt!A237</f>
        <v>Klasse 370 / 380 / 390 - Senior I, II og III - Menn dan</v>
      </c>
      <c r="B237" s="40"/>
      <c r="C237" s="16"/>
      <c r="D237" s="41"/>
      <c r="E237" s="42"/>
      <c r="F237" s="43"/>
      <c r="G237" s="43"/>
      <c r="H237" s="43"/>
      <c r="I237" s="138"/>
      <c r="J237" s="43"/>
      <c r="K237" s="44"/>
      <c r="L237" s="128">
        <f>IF(Dommere!$C$12&gt;4,ROUND(SUM(E237:I237)-P237-Q237,1)/(Dommere!$C$12-2),SUM(E237:I237)/Dommere!$C$12)</f>
        <v>0</v>
      </c>
      <c r="M237" s="56"/>
      <c r="N237" s="43"/>
      <c r="O237" s="136">
        <f>25-COUNTBLANK(Oversikt!B238:'Oversikt'!B262)</f>
        <v>6</v>
      </c>
      <c r="P237" s="37"/>
      <c r="Q237" s="37"/>
      <c r="R237" s="37"/>
    </row>
    <row r="238" spans="1:18" x14ac:dyDescent="0.2">
      <c r="A238" s="20">
        <f>+Oversikt!A238</f>
        <v>1</v>
      </c>
      <c r="B238" s="16" t="str">
        <f>IF(O$237&gt;7,IF('2. Runde'!N238="","",Oversikt!B238),IF(O$237&gt;5,IF('1. Runde'!N238="","",Oversikt!B238),Oversikt!B238))</f>
        <v>Joakim Nilsen</v>
      </c>
      <c r="C238" s="16" t="str">
        <f>IF(Oversikt!E238="","",Oversikt!E238)</f>
        <v>Hwa Rang Team Drammen</v>
      </c>
      <c r="D238" s="17" t="e">
        <f>IF('2. Runde'!N238="","",IF(Oversikt!B238="","",VLOOKUP(Oversikt!#REF!,Mønster!$A$4:$B$21,2)))</f>
        <v>#REF!</v>
      </c>
      <c r="E238" s="32">
        <v>6.6</v>
      </c>
      <c r="F238" s="33">
        <v>6.8</v>
      </c>
      <c r="G238" s="33">
        <v>6.4</v>
      </c>
      <c r="H238" s="33"/>
      <c r="I238" s="137"/>
      <c r="J238" s="33"/>
      <c r="K238" s="34"/>
      <c r="L238" s="128">
        <f>IF(Dommere!$C$12&gt;4,ROUND(SUM(E238:I238)-P238-Q238,1)/(Dommere!$C$12-2),SUM(E238:I238)/Dommere!$C$12)</f>
        <v>6.5999999999999988</v>
      </c>
      <c r="M238" s="56">
        <f t="shared" ref="M238:M262" si="45">IF(L238=0,,RANK(L238,L$238:L$262,0))</f>
        <v>4</v>
      </c>
      <c r="N238" s="33"/>
      <c r="O238" s="19"/>
      <c r="P238" s="19">
        <f t="shared" ref="P238:P262" si="46">MAX(E238:K238)</f>
        <v>6.8</v>
      </c>
      <c r="Q238" s="19">
        <f t="shared" ref="Q238:Q262" si="47">MIN(E238:K238)</f>
        <v>6.4</v>
      </c>
      <c r="R238" s="19">
        <f t="shared" ref="R238:R262" si="48">SUM(E238:K238)</f>
        <v>19.799999999999997</v>
      </c>
    </row>
    <row r="239" spans="1:18" x14ac:dyDescent="0.2">
      <c r="A239" s="20">
        <f>+Oversikt!A239</f>
        <v>2</v>
      </c>
      <c r="B239" s="16" t="str">
        <f>IF(O$237&gt;7,IF('2. Runde'!N239="","",Oversikt!B239),IF(O$237&gt;5,IF('1. Runde'!N239="","",Oversikt!B239),Oversikt!B239))</f>
        <v xml:space="preserve">Joachim Wien </v>
      </c>
      <c r="C239" s="16" t="str">
        <f>IF(Oversikt!E239="","",Oversikt!E239)</f>
        <v>Hwa Rang Team Drammen</v>
      </c>
      <c r="D239" s="17" t="e">
        <f>IF('2. Runde'!N239="","",IF(Oversikt!B239="","",VLOOKUP(Oversikt!#REF!,Mønster!$A$4:$B$21,2)))</f>
        <v>#REF!</v>
      </c>
      <c r="E239" s="32">
        <v>8.3000000000000007</v>
      </c>
      <c r="F239" s="33">
        <v>8.1999999999999993</v>
      </c>
      <c r="G239" s="33">
        <v>8.4</v>
      </c>
      <c r="H239" s="33"/>
      <c r="I239" s="137"/>
      <c r="J239" s="33"/>
      <c r="K239" s="34"/>
      <c r="L239" s="128">
        <f>IF(Dommere!$C$12&gt;4,ROUND(SUM(E239:I239)-P239-Q239,1)/(Dommere!$C$12-2),SUM(E239:I239)/Dommere!$C$12)</f>
        <v>8.2999999999999989</v>
      </c>
      <c r="M239" s="56">
        <f t="shared" si="45"/>
        <v>1</v>
      </c>
      <c r="N239" s="33"/>
      <c r="O239" s="19"/>
      <c r="P239" s="19">
        <f t="shared" si="46"/>
        <v>8.4</v>
      </c>
      <c r="Q239" s="19">
        <f t="shared" si="47"/>
        <v>8.1999999999999993</v>
      </c>
      <c r="R239" s="19">
        <f t="shared" si="48"/>
        <v>24.9</v>
      </c>
    </row>
    <row r="240" spans="1:18" x14ac:dyDescent="0.2">
      <c r="A240" s="20">
        <f>+Oversikt!A240</f>
        <v>3</v>
      </c>
      <c r="B240" s="16" t="str">
        <f>IF(O$237&gt;7,IF('2. Runde'!N240="","",Oversikt!B240),IF(O$237&gt;5,IF('1. Runde'!N240="","",Oversikt!B240),Oversikt!B240))</f>
        <v xml:space="preserve">Ferhat Cabar </v>
      </c>
      <c r="C240" s="16" t="str">
        <f>IF(Oversikt!E240="","",Oversikt!E240)</f>
        <v>Chonkwon Vestli Taekwondo Klubb</v>
      </c>
      <c r="D240" s="17" t="e">
        <f>IF('2. Runde'!N240="","",IF(Oversikt!B240="","",VLOOKUP(Oversikt!#REF!,Mønster!$A$4:$B$21,2)))</f>
        <v>#REF!</v>
      </c>
      <c r="E240" s="32">
        <v>8.1</v>
      </c>
      <c r="F240" s="33">
        <v>8.1</v>
      </c>
      <c r="G240" s="33">
        <v>8.1</v>
      </c>
      <c r="H240" s="33"/>
      <c r="I240" s="137"/>
      <c r="J240" s="33"/>
      <c r="K240" s="34"/>
      <c r="L240" s="128">
        <f>IF(Dommere!$C$12&gt;4,ROUND(SUM(E240:I240)-P240-Q240,1)/(Dommere!$C$12-2),SUM(E240:I240)/Dommere!$C$12)</f>
        <v>8.1</v>
      </c>
      <c r="M240" s="56">
        <f t="shared" si="45"/>
        <v>2</v>
      </c>
      <c r="N240" s="33"/>
      <c r="O240" s="19"/>
      <c r="P240" s="19">
        <f t="shared" si="46"/>
        <v>8.1</v>
      </c>
      <c r="Q240" s="19">
        <f t="shared" si="47"/>
        <v>8.1</v>
      </c>
      <c r="R240" s="19">
        <f t="shared" si="48"/>
        <v>24.299999999999997</v>
      </c>
    </row>
    <row r="241" spans="1:18" x14ac:dyDescent="0.2">
      <c r="A241" s="20">
        <f>+Oversikt!A241</f>
        <v>4</v>
      </c>
      <c r="B241" s="16" t="str">
        <f>IF(O$237&gt;7,IF('2. Runde'!N241="","",Oversikt!B241),IF(O$237&gt;5,IF('1. Runde'!N241="","",Oversikt!B241),Oversikt!B241))</f>
        <v xml:space="preserve">Thien Hoang Phi </v>
      </c>
      <c r="C241" s="16" t="str">
        <f>IF(Oversikt!E241="","",Oversikt!E241)</f>
        <v>Oslo Nord Taekwondo klubb</v>
      </c>
      <c r="D241" s="17" t="e">
        <f>IF('2. Runde'!N241="","",IF(Oversikt!B241="","",VLOOKUP(Oversikt!#REF!,Mønster!$A$4:$B$21,2)))</f>
        <v>#REF!</v>
      </c>
      <c r="E241" s="32">
        <v>7.1</v>
      </c>
      <c r="F241" s="33">
        <v>6.9</v>
      </c>
      <c r="G241" s="33">
        <v>7.2</v>
      </c>
      <c r="H241" s="33"/>
      <c r="I241" s="137"/>
      <c r="J241" s="33"/>
      <c r="K241" s="34"/>
      <c r="L241" s="128">
        <f>IF(Dommere!$C$12&gt;4,ROUND(SUM(E241:I241)-P241-Q241,1)/(Dommere!$C$12-2),SUM(E241:I241)/Dommere!$C$12)</f>
        <v>7.0666666666666664</v>
      </c>
      <c r="M241" s="56">
        <f t="shared" si="45"/>
        <v>3</v>
      </c>
      <c r="N241" s="33"/>
      <c r="O241" s="19"/>
      <c r="P241" s="19">
        <f t="shared" si="46"/>
        <v>7.2</v>
      </c>
      <c r="Q241" s="19">
        <f t="shared" si="47"/>
        <v>6.9</v>
      </c>
      <c r="R241" s="19">
        <f t="shared" si="48"/>
        <v>21.2</v>
      </c>
    </row>
    <row r="242" spans="1:18" x14ac:dyDescent="0.2">
      <c r="A242" s="20">
        <f>+Oversikt!A242</f>
        <v>5</v>
      </c>
      <c r="B242" s="16" t="str">
        <f>IF(O$237&gt;7,IF('2. Runde'!N242="","",Oversikt!B242),IF(O$237&gt;5,IF('1. Runde'!N242="","",Oversikt!B242),Oversikt!B242))</f>
        <v/>
      </c>
      <c r="C242" s="16" t="str">
        <f>IF(Oversikt!E242="","",Oversikt!E242)</f>
        <v>Chonkwon Vestli Taekwondo Klubb</v>
      </c>
      <c r="D242" s="17" t="str">
        <f>IF('2. Runde'!N242="","",IF(Oversikt!B242="","",VLOOKUP(Oversikt!#REF!,Mønster!$A$4:$B$21,2)))</f>
        <v/>
      </c>
      <c r="E242" s="32"/>
      <c r="F242" s="33"/>
      <c r="G242" s="33"/>
      <c r="H242" s="33"/>
      <c r="I242" s="137"/>
      <c r="J242" s="33"/>
      <c r="K242" s="34"/>
      <c r="L242" s="128">
        <f>IF(Dommere!$C$12&gt;4,ROUND(SUM(E242:I242)-P242-Q242,1)/(Dommere!$C$12-2),SUM(E242:I242)/Dommere!$C$12)</f>
        <v>0</v>
      </c>
      <c r="M242" s="56">
        <f t="shared" si="45"/>
        <v>0</v>
      </c>
      <c r="N242" s="33"/>
      <c r="O242" s="19"/>
      <c r="P242" s="19">
        <f t="shared" si="46"/>
        <v>0</v>
      </c>
      <c r="Q242" s="19">
        <f t="shared" si="47"/>
        <v>0</v>
      </c>
      <c r="R242" s="19">
        <f t="shared" si="48"/>
        <v>0</v>
      </c>
    </row>
    <row r="243" spans="1:18" x14ac:dyDescent="0.2">
      <c r="A243" s="20">
        <f>+Oversikt!A243</f>
        <v>6</v>
      </c>
      <c r="B243" s="16" t="str">
        <f>IF(O$237&gt;7,IF('2. Runde'!N243="","",Oversikt!B243),IF(O$237&gt;5,IF('1. Runde'!N243="","",Oversikt!B243),Oversikt!B243))</f>
        <v>Evald Nergaard</v>
      </c>
      <c r="C243" s="16" t="str">
        <f>IF(Oversikt!E243="","",Oversikt!E243)</f>
        <v>Solør Tae Kwondoklubb</v>
      </c>
      <c r="D243" s="17" t="e">
        <f>IF('2. Runde'!N243="","",IF(Oversikt!B243="","",VLOOKUP(Oversikt!#REF!,Mønster!$A$4:$B$21,2)))</f>
        <v>#REF!</v>
      </c>
      <c r="E243" s="32">
        <v>6.7</v>
      </c>
      <c r="F243" s="33">
        <v>7.1</v>
      </c>
      <c r="G243" s="33">
        <v>5.7</v>
      </c>
      <c r="H243" s="33"/>
      <c r="I243" s="137"/>
      <c r="J243" s="33"/>
      <c r="K243" s="34"/>
      <c r="L243" s="128">
        <f>IF(Dommere!$C$12&gt;4,ROUND(SUM(E243:I243)-P243-Q243,1)/(Dommere!$C$12-2),SUM(E243:I243)/Dommere!$C$12)</f>
        <v>6.5</v>
      </c>
      <c r="M243" s="56">
        <f t="shared" si="45"/>
        <v>5</v>
      </c>
      <c r="N243" s="33"/>
      <c r="O243" s="19"/>
      <c r="P243" s="19">
        <f t="shared" si="46"/>
        <v>7.1</v>
      </c>
      <c r="Q243" s="19">
        <f t="shared" si="47"/>
        <v>5.7</v>
      </c>
      <c r="R243" s="19">
        <f t="shared" si="48"/>
        <v>19.5</v>
      </c>
    </row>
    <row r="244" spans="1:18" x14ac:dyDescent="0.2">
      <c r="A244" s="20">
        <f>+Oversikt!A244</f>
        <v>7</v>
      </c>
      <c r="B244" s="16" t="str">
        <f>IF(O$237&gt;7,IF('2. Runde'!N244="","",Oversikt!B244),IF(O$237&gt;5,IF('1. Runde'!N244="","",Oversikt!B244),Oversikt!B244))</f>
        <v/>
      </c>
      <c r="C244" s="16" t="str">
        <f>IF(Oversikt!E244="","",Oversikt!E244)</f>
        <v/>
      </c>
      <c r="D244" s="17" t="str">
        <f>IF('2. Runde'!N244="","",IF(Oversikt!B244="","",VLOOKUP(Oversikt!#REF!,Mønster!$A$4:$B$21,2)))</f>
        <v/>
      </c>
      <c r="E244" s="32"/>
      <c r="F244" s="33"/>
      <c r="G244" s="33"/>
      <c r="H244" s="33"/>
      <c r="I244" s="137"/>
      <c r="J244" s="33"/>
      <c r="K244" s="34"/>
      <c r="L244" s="128">
        <f>IF(Dommere!$C$12&gt;4,ROUND(SUM(E244:I244)-P244-Q244,1)/(Dommere!$C$12-2),SUM(E244:I244)/Dommere!$C$12)</f>
        <v>0</v>
      </c>
      <c r="M244" s="56">
        <f t="shared" si="45"/>
        <v>0</v>
      </c>
      <c r="N244" s="33"/>
      <c r="O244" s="19"/>
      <c r="P244" s="19">
        <f t="shared" si="46"/>
        <v>0</v>
      </c>
      <c r="Q244" s="19">
        <f t="shared" si="47"/>
        <v>0</v>
      </c>
      <c r="R244" s="19">
        <f t="shared" si="48"/>
        <v>0</v>
      </c>
    </row>
    <row r="245" spans="1:18" x14ac:dyDescent="0.2">
      <c r="A245" s="20">
        <f>+Oversikt!A245</f>
        <v>8</v>
      </c>
      <c r="B245" s="16" t="str">
        <f>IF(O$237&gt;7,IF('2. Runde'!N245="","",Oversikt!B245),IF(O$237&gt;5,IF('1. Runde'!N245="","",Oversikt!B245),Oversikt!B245))</f>
        <v/>
      </c>
      <c r="C245" s="16" t="str">
        <f>IF(Oversikt!E245="","",Oversikt!E245)</f>
        <v/>
      </c>
      <c r="D245" s="17" t="str">
        <f>IF('2. Runde'!N245="","",IF(Oversikt!B245="","",VLOOKUP(Oversikt!#REF!,Mønster!$A$4:$B$21,2)))</f>
        <v/>
      </c>
      <c r="E245" s="32"/>
      <c r="F245" s="33"/>
      <c r="G245" s="33"/>
      <c r="H245" s="33"/>
      <c r="I245" s="137"/>
      <c r="J245" s="33"/>
      <c r="K245" s="34"/>
      <c r="L245" s="128">
        <f>IF(Dommere!$C$12&gt;4,ROUND(SUM(E245:I245)-P245-Q245,1)/(Dommere!$C$12-2),SUM(E245:I245)/Dommere!$C$12)</f>
        <v>0</v>
      </c>
      <c r="M245" s="56">
        <f t="shared" si="45"/>
        <v>0</v>
      </c>
      <c r="N245" s="33"/>
      <c r="O245" s="19"/>
      <c r="P245" s="19">
        <f t="shared" si="46"/>
        <v>0</v>
      </c>
      <c r="Q245" s="19">
        <f t="shared" si="47"/>
        <v>0</v>
      </c>
      <c r="R245" s="19">
        <f t="shared" si="48"/>
        <v>0</v>
      </c>
    </row>
    <row r="246" spans="1:18" x14ac:dyDescent="0.2">
      <c r="A246" s="20">
        <f>+Oversikt!A246</f>
        <v>9</v>
      </c>
      <c r="B246" s="16" t="str">
        <f>IF(O$237&gt;7,IF('2. Runde'!N246="","",Oversikt!B246),IF(O$237&gt;5,IF('1. Runde'!N246="","",Oversikt!B246),Oversikt!B246))</f>
        <v/>
      </c>
      <c r="C246" s="16" t="str">
        <f>IF(Oversikt!E246="","",Oversikt!E246)</f>
        <v/>
      </c>
      <c r="D246" s="17" t="str">
        <f>IF('2. Runde'!N246="","",IF(Oversikt!B246="","",VLOOKUP(Oversikt!#REF!,Mønster!$A$4:$B$21,2)))</f>
        <v/>
      </c>
      <c r="E246" s="32"/>
      <c r="F246" s="33"/>
      <c r="G246" s="33"/>
      <c r="H246" s="33"/>
      <c r="I246" s="137"/>
      <c r="J246" s="33"/>
      <c r="K246" s="34"/>
      <c r="L246" s="128">
        <f>IF(Dommere!$C$12&gt;4,ROUND(SUM(E246:I246)-P246-Q246,1)/(Dommere!$C$12-2),SUM(E246:I246)/Dommere!$C$12)</f>
        <v>0</v>
      </c>
      <c r="M246" s="56">
        <f t="shared" si="45"/>
        <v>0</v>
      </c>
      <c r="N246" s="33"/>
      <c r="O246" s="19"/>
      <c r="P246" s="19">
        <f t="shared" si="46"/>
        <v>0</v>
      </c>
      <c r="Q246" s="19">
        <f t="shared" si="47"/>
        <v>0</v>
      </c>
      <c r="R246" s="19">
        <f t="shared" si="48"/>
        <v>0</v>
      </c>
    </row>
    <row r="247" spans="1:18" x14ac:dyDescent="0.2">
      <c r="A247" s="20">
        <f>+Oversikt!A247</f>
        <v>10</v>
      </c>
      <c r="B247" s="16" t="str">
        <f>IF(O$237&gt;7,IF('2. Runde'!N247="","",Oversikt!B247),IF(O$237&gt;5,IF('1. Runde'!N247="","",Oversikt!B247),Oversikt!B247))</f>
        <v/>
      </c>
      <c r="C247" s="16" t="str">
        <f>IF(Oversikt!E247="","",Oversikt!E247)</f>
        <v/>
      </c>
      <c r="D247" s="17" t="str">
        <f>IF('2. Runde'!N247="","",IF(Oversikt!B247="","",VLOOKUP(Oversikt!#REF!,Mønster!$A$4:$B$21,2)))</f>
        <v/>
      </c>
      <c r="E247" s="32"/>
      <c r="F247" s="33"/>
      <c r="G247" s="33"/>
      <c r="H247" s="33"/>
      <c r="I247" s="137"/>
      <c r="J247" s="33"/>
      <c r="K247" s="34"/>
      <c r="L247" s="128">
        <f>IF(Dommere!$C$12&gt;4,ROUND(SUM(E247:I247)-P247-Q247,1)/(Dommere!$C$12-2),SUM(E247:I247)/Dommere!$C$12)</f>
        <v>0</v>
      </c>
      <c r="M247" s="56">
        <f t="shared" si="45"/>
        <v>0</v>
      </c>
      <c r="N247" s="33"/>
      <c r="O247" s="19"/>
      <c r="P247" s="19">
        <f t="shared" si="46"/>
        <v>0</v>
      </c>
      <c r="Q247" s="19">
        <f t="shared" si="47"/>
        <v>0</v>
      </c>
      <c r="R247" s="19">
        <f t="shared" si="48"/>
        <v>0</v>
      </c>
    </row>
    <row r="248" spans="1:18" x14ac:dyDescent="0.2">
      <c r="A248" s="20">
        <f>+Oversikt!A248</f>
        <v>11</v>
      </c>
      <c r="B248" s="16" t="str">
        <f>IF(O$237&gt;7,IF('2. Runde'!N248="","",Oversikt!B248),IF(O$237&gt;5,IF('1. Runde'!N248="","",Oversikt!B248),Oversikt!B248))</f>
        <v/>
      </c>
      <c r="C248" s="16" t="str">
        <f>IF(Oversikt!E248="","",Oversikt!E248)</f>
        <v/>
      </c>
      <c r="D248" s="17" t="str">
        <f>IF('2. Runde'!N248="","",IF(Oversikt!B248="","",VLOOKUP(Oversikt!#REF!,Mønster!$A$4:$B$21,2)))</f>
        <v/>
      </c>
      <c r="E248" s="32"/>
      <c r="F248" s="33"/>
      <c r="G248" s="33"/>
      <c r="H248" s="33"/>
      <c r="I248" s="137"/>
      <c r="J248" s="33"/>
      <c r="K248" s="34"/>
      <c r="L248" s="128">
        <f>IF(Dommere!$C$12&gt;4,ROUND(SUM(E248:I248)-P248-Q248,1)/(Dommere!$C$12-2),SUM(E248:I248)/Dommere!$C$12)</f>
        <v>0</v>
      </c>
      <c r="M248" s="56">
        <f t="shared" si="45"/>
        <v>0</v>
      </c>
      <c r="N248" s="33"/>
      <c r="O248" s="19"/>
      <c r="P248" s="19">
        <f t="shared" si="46"/>
        <v>0</v>
      </c>
      <c r="Q248" s="19">
        <f t="shared" si="47"/>
        <v>0</v>
      </c>
      <c r="R248" s="19">
        <f t="shared" si="48"/>
        <v>0</v>
      </c>
    </row>
    <row r="249" spans="1:18" x14ac:dyDescent="0.2">
      <c r="A249" s="20">
        <f>+Oversikt!A249</f>
        <v>12</v>
      </c>
      <c r="B249" s="16" t="str">
        <f>IF(O$237&gt;7,IF('2. Runde'!N249="","",Oversikt!B249),IF(O$237&gt;5,IF('1. Runde'!N249="","",Oversikt!B249),Oversikt!B249))</f>
        <v/>
      </c>
      <c r="C249" s="16" t="str">
        <f>IF(Oversikt!E249="","",Oversikt!E249)</f>
        <v/>
      </c>
      <c r="D249" s="17" t="str">
        <f>IF('2. Runde'!N249="","",IF(Oversikt!B249="","",VLOOKUP(Oversikt!#REF!,Mønster!$A$4:$B$21,2)))</f>
        <v/>
      </c>
      <c r="E249" s="32"/>
      <c r="F249" s="33"/>
      <c r="G249" s="33"/>
      <c r="H249" s="33"/>
      <c r="I249" s="137"/>
      <c r="J249" s="33"/>
      <c r="K249" s="34"/>
      <c r="L249" s="128">
        <f>IF(Dommere!$C$12&gt;4,ROUND(SUM(E249:I249)-P249-Q249,1)/(Dommere!$C$12-2),SUM(E249:I249)/Dommere!$C$12)</f>
        <v>0</v>
      </c>
      <c r="M249" s="56">
        <f t="shared" si="45"/>
        <v>0</v>
      </c>
      <c r="N249" s="33"/>
      <c r="O249" s="19"/>
      <c r="P249" s="19">
        <f t="shared" si="46"/>
        <v>0</v>
      </c>
      <c r="Q249" s="19">
        <f t="shared" si="47"/>
        <v>0</v>
      </c>
      <c r="R249" s="19">
        <f t="shared" si="48"/>
        <v>0</v>
      </c>
    </row>
    <row r="250" spans="1:18" x14ac:dyDescent="0.2">
      <c r="A250" s="20">
        <f>+Oversikt!A250</f>
        <v>13</v>
      </c>
      <c r="B250" s="16" t="str">
        <f>IF(O$237&gt;7,IF('2. Runde'!N250="","",Oversikt!B250),IF(O$237&gt;5,IF('1. Runde'!N250="","",Oversikt!B250),Oversikt!B250))</f>
        <v/>
      </c>
      <c r="C250" s="16" t="str">
        <f>IF(Oversikt!E250="","",Oversikt!E250)</f>
        <v/>
      </c>
      <c r="D250" s="17" t="str">
        <f>IF('2. Runde'!N250="","",IF(Oversikt!B250="","",VLOOKUP(Oversikt!#REF!,Mønster!$A$4:$B$21,2)))</f>
        <v/>
      </c>
      <c r="E250" s="32"/>
      <c r="F250" s="33"/>
      <c r="G250" s="33"/>
      <c r="H250" s="33"/>
      <c r="I250" s="137"/>
      <c r="J250" s="33"/>
      <c r="K250" s="34"/>
      <c r="L250" s="128">
        <f>IF(Dommere!$C$12&gt;4,ROUND(SUM(E250:I250)-P250-Q250,1)/(Dommere!$C$12-2),SUM(E250:I250)/Dommere!$C$12)</f>
        <v>0</v>
      </c>
      <c r="M250" s="56">
        <f t="shared" si="45"/>
        <v>0</v>
      </c>
      <c r="N250" s="33"/>
      <c r="O250" s="19"/>
      <c r="P250" s="19">
        <f t="shared" si="46"/>
        <v>0</v>
      </c>
      <c r="Q250" s="19">
        <f t="shared" si="47"/>
        <v>0</v>
      </c>
      <c r="R250" s="19">
        <f t="shared" si="48"/>
        <v>0</v>
      </c>
    </row>
    <row r="251" spans="1:18" x14ac:dyDescent="0.2">
      <c r="A251" s="20">
        <f>+Oversikt!A251</f>
        <v>14</v>
      </c>
      <c r="B251" s="16" t="str">
        <f>IF(O$237&gt;7,IF('2. Runde'!N251="","",Oversikt!B251),IF(O$237&gt;5,IF('1. Runde'!N251="","",Oversikt!B251),Oversikt!B251))</f>
        <v/>
      </c>
      <c r="C251" s="16" t="str">
        <f>IF(Oversikt!E251="","",Oversikt!E251)</f>
        <v/>
      </c>
      <c r="D251" s="17" t="str">
        <f>IF('2. Runde'!N251="","",IF(Oversikt!B251="","",VLOOKUP(Oversikt!#REF!,Mønster!$A$4:$B$21,2)))</f>
        <v/>
      </c>
      <c r="E251" s="32"/>
      <c r="F251" s="33"/>
      <c r="G251" s="33"/>
      <c r="H251" s="33"/>
      <c r="I251" s="137"/>
      <c r="J251" s="33"/>
      <c r="K251" s="34"/>
      <c r="L251" s="128">
        <f>IF(Dommere!$C$12&gt;4,ROUND(SUM(E251:I251)-P251-Q251,1)/(Dommere!$C$12-2),SUM(E251:I251)/Dommere!$C$12)</f>
        <v>0</v>
      </c>
      <c r="M251" s="56">
        <f t="shared" si="45"/>
        <v>0</v>
      </c>
      <c r="N251" s="33"/>
      <c r="O251" s="19"/>
      <c r="P251" s="19">
        <f t="shared" si="46"/>
        <v>0</v>
      </c>
      <c r="Q251" s="19">
        <f t="shared" si="47"/>
        <v>0</v>
      </c>
      <c r="R251" s="19">
        <f t="shared" si="48"/>
        <v>0</v>
      </c>
    </row>
    <row r="252" spans="1:18" x14ac:dyDescent="0.2">
      <c r="A252" s="20">
        <f>+Oversikt!A252</f>
        <v>15</v>
      </c>
      <c r="B252" s="16" t="str">
        <f>IF(O$237&gt;7,IF('2. Runde'!N252="","",Oversikt!B252),IF(O$237&gt;5,IF('1. Runde'!N252="","",Oversikt!B252),Oversikt!B252))</f>
        <v/>
      </c>
      <c r="C252" s="16" t="str">
        <f>IF(Oversikt!E252="","",Oversikt!E252)</f>
        <v/>
      </c>
      <c r="D252" s="17" t="str">
        <f>IF('2. Runde'!N252="","",IF(Oversikt!B252="","",VLOOKUP(Oversikt!#REF!,Mønster!$A$4:$B$21,2)))</f>
        <v/>
      </c>
      <c r="E252" s="32"/>
      <c r="F252" s="33"/>
      <c r="G252" s="33"/>
      <c r="H252" s="33"/>
      <c r="I252" s="137"/>
      <c r="J252" s="33"/>
      <c r="K252" s="34"/>
      <c r="L252" s="128">
        <f>IF(Dommere!$C$12&gt;4,ROUND(SUM(E252:I252)-P252-Q252,1)/(Dommere!$C$12-2),SUM(E252:I252)/Dommere!$C$12)</f>
        <v>0</v>
      </c>
      <c r="M252" s="56">
        <f t="shared" si="45"/>
        <v>0</v>
      </c>
      <c r="N252" s="33"/>
      <c r="O252" s="19"/>
      <c r="P252" s="19">
        <f t="shared" si="46"/>
        <v>0</v>
      </c>
      <c r="Q252" s="19">
        <f t="shared" si="47"/>
        <v>0</v>
      </c>
      <c r="R252" s="19">
        <f t="shared" si="48"/>
        <v>0</v>
      </c>
    </row>
    <row r="253" spans="1:18" x14ac:dyDescent="0.2">
      <c r="A253" s="20">
        <f>+Oversikt!A253</f>
        <v>16</v>
      </c>
      <c r="B253" s="16" t="str">
        <f>IF(O$237&gt;7,IF('2. Runde'!N253="","",Oversikt!B253),IF(O$237&gt;5,IF('1. Runde'!N253="","",Oversikt!B253),Oversikt!B253))</f>
        <v/>
      </c>
      <c r="C253" s="16" t="str">
        <f>IF(Oversikt!E253="","",Oversikt!E253)</f>
        <v/>
      </c>
      <c r="D253" s="17" t="str">
        <f>IF('2. Runde'!N253="","",IF(Oversikt!B253="","",VLOOKUP(Oversikt!#REF!,Mønster!$A$4:$B$21,2)))</f>
        <v/>
      </c>
      <c r="E253" s="32"/>
      <c r="F253" s="33"/>
      <c r="G253" s="33"/>
      <c r="H253" s="33"/>
      <c r="I253" s="137"/>
      <c r="J253" s="33"/>
      <c r="K253" s="34"/>
      <c r="L253" s="128">
        <f>IF(Dommere!$C$12&gt;4,ROUND(SUM(E253:I253)-P253-Q253,1)/(Dommere!$C$12-2),SUM(E253:I253)/Dommere!$C$12)</f>
        <v>0</v>
      </c>
      <c r="M253" s="56">
        <f t="shared" si="45"/>
        <v>0</v>
      </c>
      <c r="N253" s="33"/>
      <c r="O253" s="19"/>
      <c r="P253" s="19">
        <f t="shared" si="46"/>
        <v>0</v>
      </c>
      <c r="Q253" s="19">
        <f t="shared" si="47"/>
        <v>0</v>
      </c>
      <c r="R253" s="19">
        <f t="shared" si="48"/>
        <v>0</v>
      </c>
    </row>
    <row r="254" spans="1:18" x14ac:dyDescent="0.2">
      <c r="A254" s="20">
        <f>+Oversikt!A254</f>
        <v>17</v>
      </c>
      <c r="B254" s="16" t="str">
        <f>IF(O$237&gt;7,IF('2. Runde'!N254="","",Oversikt!B254),IF(O$237&gt;5,IF('1. Runde'!N254="","",Oversikt!B254),Oversikt!B254))</f>
        <v/>
      </c>
      <c r="C254" s="16" t="str">
        <f>IF(Oversikt!E254="","",Oversikt!E254)</f>
        <v/>
      </c>
      <c r="D254" s="17" t="str">
        <f>IF('2. Runde'!N254="","",IF(Oversikt!B254="","",VLOOKUP(Oversikt!#REF!,Mønster!$A$4:$B$21,2)))</f>
        <v/>
      </c>
      <c r="E254" s="32"/>
      <c r="F254" s="33"/>
      <c r="G254" s="33"/>
      <c r="H254" s="33"/>
      <c r="I254" s="137"/>
      <c r="J254" s="33"/>
      <c r="K254" s="34"/>
      <c r="L254" s="128">
        <f>IF(Dommere!$C$12&gt;4,ROUND(SUM(E254:I254)-P254-Q254,1)/(Dommere!$C$12-2),SUM(E254:I254)/Dommere!$C$12)</f>
        <v>0</v>
      </c>
      <c r="M254" s="56">
        <f t="shared" si="45"/>
        <v>0</v>
      </c>
      <c r="N254" s="33"/>
      <c r="O254" s="19"/>
      <c r="P254" s="19">
        <f t="shared" si="46"/>
        <v>0</v>
      </c>
      <c r="Q254" s="19">
        <f t="shared" si="47"/>
        <v>0</v>
      </c>
      <c r="R254" s="19">
        <f t="shared" si="48"/>
        <v>0</v>
      </c>
    </row>
    <row r="255" spans="1:18" x14ac:dyDescent="0.2">
      <c r="A255" s="20">
        <f>+Oversikt!A255</f>
        <v>18</v>
      </c>
      <c r="B255" s="16" t="str">
        <f>IF(O$237&gt;7,IF('2. Runde'!N255="","",Oversikt!B255),IF(O$237&gt;5,IF('1. Runde'!N255="","",Oversikt!B255),Oversikt!B255))</f>
        <v/>
      </c>
      <c r="C255" s="16" t="str">
        <f>IF(Oversikt!E255="","",Oversikt!E255)</f>
        <v/>
      </c>
      <c r="D255" s="17" t="str">
        <f>IF('2. Runde'!N255="","",IF(Oversikt!B255="","",VLOOKUP(Oversikt!#REF!,Mønster!$A$4:$B$21,2)))</f>
        <v/>
      </c>
      <c r="E255" s="32"/>
      <c r="F255" s="33"/>
      <c r="G255" s="33"/>
      <c r="H255" s="33"/>
      <c r="I255" s="137"/>
      <c r="J255" s="33"/>
      <c r="K255" s="34"/>
      <c r="L255" s="128">
        <f>IF(Dommere!$C$12&gt;4,ROUND(SUM(E255:I255)-P255-Q255,1)/(Dommere!$C$12-2),SUM(E255:I255)/Dommere!$C$12)</f>
        <v>0</v>
      </c>
      <c r="M255" s="56">
        <f t="shared" si="45"/>
        <v>0</v>
      </c>
      <c r="N255" s="33"/>
      <c r="O255" s="19"/>
      <c r="P255" s="19">
        <f t="shared" si="46"/>
        <v>0</v>
      </c>
      <c r="Q255" s="19">
        <f t="shared" si="47"/>
        <v>0</v>
      </c>
      <c r="R255" s="19">
        <f t="shared" si="48"/>
        <v>0</v>
      </c>
    </row>
    <row r="256" spans="1:18" x14ac:dyDescent="0.2">
      <c r="A256" s="20">
        <f>+Oversikt!A256</f>
        <v>19</v>
      </c>
      <c r="B256" s="16" t="str">
        <f>IF(O$237&gt;7,IF('2. Runde'!N256="","",Oversikt!B256),IF(O$237&gt;5,IF('1. Runde'!N256="","",Oversikt!B256),Oversikt!B256))</f>
        <v/>
      </c>
      <c r="C256" s="16" t="str">
        <f>IF(Oversikt!E256="","",Oversikt!E256)</f>
        <v/>
      </c>
      <c r="D256" s="17" t="str">
        <f>IF('2. Runde'!N256="","",IF(Oversikt!B256="","",VLOOKUP(Oversikt!#REF!,Mønster!$A$4:$B$21,2)))</f>
        <v/>
      </c>
      <c r="E256" s="32"/>
      <c r="F256" s="33"/>
      <c r="G256" s="33"/>
      <c r="H256" s="33"/>
      <c r="I256" s="137"/>
      <c r="J256" s="33"/>
      <c r="K256" s="34"/>
      <c r="L256" s="128">
        <f>IF(Dommere!$C$12&gt;4,ROUND(SUM(E256:I256)-P256-Q256,1)/(Dommere!$C$12-2),SUM(E256:I256)/Dommere!$C$12)</f>
        <v>0</v>
      </c>
      <c r="M256" s="56">
        <f t="shared" si="45"/>
        <v>0</v>
      </c>
      <c r="N256" s="33"/>
      <c r="O256" s="19"/>
      <c r="P256" s="19">
        <f t="shared" si="46"/>
        <v>0</v>
      </c>
      <c r="Q256" s="19">
        <f t="shared" si="47"/>
        <v>0</v>
      </c>
      <c r="R256" s="19">
        <f t="shared" si="48"/>
        <v>0</v>
      </c>
    </row>
    <row r="257" spans="1:18" x14ac:dyDescent="0.2">
      <c r="A257" s="20">
        <f>+Oversikt!A257</f>
        <v>20</v>
      </c>
      <c r="B257" s="16" t="str">
        <f>IF(O$237&gt;7,IF('2. Runde'!N257="","",Oversikt!B257),IF(O$237&gt;5,IF('1. Runde'!N257="","",Oversikt!B257),Oversikt!B257))</f>
        <v/>
      </c>
      <c r="C257" s="16" t="str">
        <f>IF(Oversikt!E257="","",Oversikt!E257)</f>
        <v/>
      </c>
      <c r="D257" s="17" t="str">
        <f>IF('2. Runde'!N257="","",IF(Oversikt!B257="","",VLOOKUP(Oversikt!#REF!,Mønster!$A$4:$B$21,2)))</f>
        <v/>
      </c>
      <c r="E257" s="32"/>
      <c r="F257" s="33"/>
      <c r="G257" s="33"/>
      <c r="H257" s="33"/>
      <c r="I257" s="137"/>
      <c r="J257" s="33"/>
      <c r="K257" s="34"/>
      <c r="L257" s="128">
        <f>IF(Dommere!$C$12&gt;4,ROUND(SUM(E257:I257)-P257-Q257,1)/(Dommere!$C$12-2),SUM(E257:I257)/Dommere!$C$12)</f>
        <v>0</v>
      </c>
      <c r="M257" s="56">
        <f t="shared" si="45"/>
        <v>0</v>
      </c>
      <c r="N257" s="33"/>
      <c r="O257" s="19"/>
      <c r="P257" s="19">
        <f t="shared" si="46"/>
        <v>0</v>
      </c>
      <c r="Q257" s="19">
        <f t="shared" si="47"/>
        <v>0</v>
      </c>
      <c r="R257" s="19">
        <f t="shared" si="48"/>
        <v>0</v>
      </c>
    </row>
    <row r="258" spans="1:18" x14ac:dyDescent="0.2">
      <c r="A258" s="20">
        <f>+Oversikt!A258</f>
        <v>21</v>
      </c>
      <c r="B258" s="16" t="str">
        <f>IF(O$237&gt;7,IF('2. Runde'!N258="","",Oversikt!B258),IF(O$237&gt;5,IF('1. Runde'!N258="","",Oversikt!B258),Oversikt!B258))</f>
        <v/>
      </c>
      <c r="C258" s="16" t="str">
        <f>IF(Oversikt!E258="","",Oversikt!E258)</f>
        <v/>
      </c>
      <c r="D258" s="17" t="str">
        <f>IF('2. Runde'!N258="","",IF(Oversikt!B258="","",VLOOKUP(Oversikt!#REF!,Mønster!$A$4:$B$21,2)))</f>
        <v/>
      </c>
      <c r="E258" s="32"/>
      <c r="F258" s="33"/>
      <c r="G258" s="33"/>
      <c r="H258" s="33"/>
      <c r="I258" s="137"/>
      <c r="J258" s="33"/>
      <c r="K258" s="34"/>
      <c r="L258" s="128">
        <f>IF(Dommere!$C$12&gt;4,ROUND(SUM(E258:I258)-P258-Q258,1)/(Dommere!$C$12-2),SUM(E258:I258)/Dommere!$C$12)</f>
        <v>0</v>
      </c>
      <c r="M258" s="56">
        <f t="shared" si="45"/>
        <v>0</v>
      </c>
      <c r="N258" s="33"/>
      <c r="O258" s="19"/>
      <c r="P258" s="19">
        <f t="shared" si="46"/>
        <v>0</v>
      </c>
      <c r="Q258" s="19">
        <f t="shared" si="47"/>
        <v>0</v>
      </c>
      <c r="R258" s="19">
        <f t="shared" si="48"/>
        <v>0</v>
      </c>
    </row>
    <row r="259" spans="1:18" x14ac:dyDescent="0.2">
      <c r="A259" s="20">
        <f>+Oversikt!A259</f>
        <v>22</v>
      </c>
      <c r="B259" s="16" t="str">
        <f>IF(O$237&gt;7,IF('2. Runde'!N259="","",Oversikt!B259),IF(O$237&gt;5,IF('1. Runde'!N259="","",Oversikt!B259),Oversikt!B259))</f>
        <v/>
      </c>
      <c r="C259" s="16" t="str">
        <f>IF(Oversikt!E259="","",Oversikt!E259)</f>
        <v/>
      </c>
      <c r="D259" s="17" t="str">
        <f>IF('2. Runde'!N259="","",IF(Oversikt!B259="","",VLOOKUP(Oversikt!#REF!,Mønster!$A$4:$B$21,2)))</f>
        <v/>
      </c>
      <c r="E259" s="32"/>
      <c r="F259" s="33"/>
      <c r="G259" s="33"/>
      <c r="H259" s="33"/>
      <c r="I259" s="137"/>
      <c r="J259" s="33"/>
      <c r="K259" s="34"/>
      <c r="L259" s="128">
        <f>IF(Dommere!$C$12&gt;4,ROUND(SUM(E259:I259)-P259-Q259,1)/(Dommere!$C$12-2),SUM(E259:I259)/Dommere!$C$12)</f>
        <v>0</v>
      </c>
      <c r="M259" s="56">
        <f t="shared" si="45"/>
        <v>0</v>
      </c>
      <c r="N259" s="33"/>
      <c r="O259" s="19"/>
      <c r="P259" s="19">
        <f t="shared" si="46"/>
        <v>0</v>
      </c>
      <c r="Q259" s="19">
        <f t="shared" si="47"/>
        <v>0</v>
      </c>
      <c r="R259" s="19">
        <f t="shared" si="48"/>
        <v>0</v>
      </c>
    </row>
    <row r="260" spans="1:18" x14ac:dyDescent="0.2">
      <c r="A260" s="20">
        <f>+Oversikt!A260</f>
        <v>23</v>
      </c>
      <c r="B260" s="16" t="str">
        <f>IF(O$237&gt;7,IF('2. Runde'!N260="","",Oversikt!B260),IF(O$237&gt;5,IF('1. Runde'!N260="","",Oversikt!B260),Oversikt!B260))</f>
        <v/>
      </c>
      <c r="C260" s="16" t="str">
        <f>IF(Oversikt!E260="","",Oversikt!E260)</f>
        <v/>
      </c>
      <c r="D260" s="17" t="str">
        <f>IF('2. Runde'!N260="","",IF(Oversikt!B260="","",VLOOKUP(Oversikt!#REF!,Mønster!$A$4:$B$21,2)))</f>
        <v/>
      </c>
      <c r="E260" s="32"/>
      <c r="F260" s="33"/>
      <c r="G260" s="33"/>
      <c r="H260" s="33"/>
      <c r="I260" s="137"/>
      <c r="J260" s="33"/>
      <c r="K260" s="34"/>
      <c r="L260" s="128">
        <f>IF(Dommere!$C$12&gt;4,ROUND(SUM(E260:I260)-P260-Q260,1)/(Dommere!$C$12-2),SUM(E260:I260)/Dommere!$C$12)</f>
        <v>0</v>
      </c>
      <c r="M260" s="56">
        <f t="shared" si="45"/>
        <v>0</v>
      </c>
      <c r="N260" s="33"/>
      <c r="O260" s="19"/>
      <c r="P260" s="19">
        <f t="shared" si="46"/>
        <v>0</v>
      </c>
      <c r="Q260" s="19">
        <f t="shared" si="47"/>
        <v>0</v>
      </c>
      <c r="R260" s="19">
        <f t="shared" si="48"/>
        <v>0</v>
      </c>
    </row>
    <row r="261" spans="1:18" x14ac:dyDescent="0.2">
      <c r="A261" s="20">
        <f>+Oversikt!A261</f>
        <v>24</v>
      </c>
      <c r="B261" s="16" t="str">
        <f>IF(O$237&gt;7,IF('2. Runde'!N261="","",Oversikt!B261),IF(O$237&gt;5,IF('1. Runde'!N261="","",Oversikt!B261),Oversikt!B261))</f>
        <v/>
      </c>
      <c r="C261" s="16" t="str">
        <f>IF(Oversikt!E261="","",Oversikt!E261)</f>
        <v/>
      </c>
      <c r="D261" s="17" t="str">
        <f>IF('2. Runde'!N261="","",IF(Oversikt!B261="","",VLOOKUP(Oversikt!#REF!,Mønster!$A$4:$B$21,2)))</f>
        <v/>
      </c>
      <c r="E261" s="32"/>
      <c r="F261" s="33"/>
      <c r="G261" s="33"/>
      <c r="H261" s="33"/>
      <c r="I261" s="137"/>
      <c r="J261" s="33"/>
      <c r="K261" s="34"/>
      <c r="L261" s="128">
        <f>IF(Dommere!$C$12&gt;4,ROUND(SUM(E261:I261)-P261-Q261,1)/(Dommere!$C$12-2),SUM(E261:I261)/Dommere!$C$12)</f>
        <v>0</v>
      </c>
      <c r="M261" s="56">
        <f t="shared" si="45"/>
        <v>0</v>
      </c>
      <c r="N261" s="33"/>
      <c r="O261" s="19"/>
      <c r="P261" s="19">
        <f t="shared" si="46"/>
        <v>0</v>
      </c>
      <c r="Q261" s="19">
        <f t="shared" si="47"/>
        <v>0</v>
      </c>
      <c r="R261" s="19">
        <f t="shared" si="48"/>
        <v>0</v>
      </c>
    </row>
    <row r="262" spans="1:18" x14ac:dyDescent="0.2">
      <c r="A262" s="20">
        <f>+Oversikt!A262</f>
        <v>25</v>
      </c>
      <c r="B262" s="16" t="str">
        <f>IF(O$237&gt;7,IF('2. Runde'!N262="","",Oversikt!B262),IF(O$237&gt;5,IF('1. Runde'!N262="","",Oversikt!B262),Oversikt!B262))</f>
        <v/>
      </c>
      <c r="C262" s="16" t="str">
        <f>IF(Oversikt!E262="","",Oversikt!E262)</f>
        <v/>
      </c>
      <c r="D262" s="17" t="str">
        <f>IF('2. Runde'!N262="","",IF(Oversikt!B262="","",VLOOKUP(Oversikt!#REF!,Mønster!$A$4:$B$21,2)))</f>
        <v/>
      </c>
      <c r="E262" s="32"/>
      <c r="F262" s="33"/>
      <c r="G262" s="33"/>
      <c r="H262" s="33"/>
      <c r="I262" s="137"/>
      <c r="J262" s="33"/>
      <c r="K262" s="34"/>
      <c r="L262" s="128">
        <f>IF(Dommere!$C$12&gt;4,ROUND(SUM(E262:I262)-P262-Q262,1)/(Dommere!$C$12-2),SUM(E262:I262)/Dommere!$C$12)</f>
        <v>0</v>
      </c>
      <c r="M262" s="56">
        <f t="shared" si="45"/>
        <v>0</v>
      </c>
      <c r="N262" s="33"/>
      <c r="O262" s="19"/>
      <c r="P262" s="19">
        <f t="shared" si="46"/>
        <v>0</v>
      </c>
      <c r="Q262" s="19">
        <f t="shared" si="47"/>
        <v>0</v>
      </c>
      <c r="R262" s="19">
        <f t="shared" si="48"/>
        <v>0</v>
      </c>
    </row>
    <row r="263" spans="1:18" ht="21" customHeight="1" x14ac:dyDescent="0.2">
      <c r="A263" s="119" t="str">
        <f>+Oversikt!A263</f>
        <v>Klasse 400 / 450 - Mix Par</v>
      </c>
      <c r="B263" s="40"/>
      <c r="C263" s="16"/>
      <c r="D263" s="41"/>
      <c r="E263" s="42"/>
      <c r="F263" s="43"/>
      <c r="G263" s="43"/>
      <c r="H263" s="43"/>
      <c r="I263" s="138"/>
      <c r="J263" s="43"/>
      <c r="K263" s="44"/>
      <c r="L263" s="128">
        <f>IF(Dommere!$C$12&gt;4,ROUND(SUM(E263:I263)-P263-Q263,1)/(Dommere!$C$12-2),SUM(E263:I263)/Dommere!$C$12)</f>
        <v>0</v>
      </c>
      <c r="M263" s="56"/>
      <c r="N263" s="43"/>
      <c r="O263" s="136">
        <f>25-COUNTBLANK(Oversikt!B264:'Oversikt'!B288)</f>
        <v>5</v>
      </c>
      <c r="P263" s="37"/>
      <c r="Q263" s="37"/>
      <c r="R263" s="37"/>
    </row>
    <row r="264" spans="1:18" x14ac:dyDescent="0.2">
      <c r="A264" s="20">
        <f>+Oversikt!A264</f>
        <v>1</v>
      </c>
      <c r="B264" s="16" t="str">
        <f>IF(O$263&gt;7,IF('2. Runde'!N264="","",Oversikt!B264),IF(O$263&gt;5,IF('1. Runde'!N264="","",Oversikt!B264),Oversikt!B264))</f>
        <v xml:space="preserve">Nilsen og Tellnes </v>
      </c>
      <c r="C264" s="16" t="str">
        <f>IF(Oversikt!E264="","",Oversikt!E264)</f>
        <v>Keum Gang Taekwondo - St.hanshaugen</v>
      </c>
      <c r="D264" s="17" t="str">
        <f>IF('2. Runde'!N264="","",IF(Oversikt!B264="","",VLOOKUP(Oversikt!#REF!,Mønster!$A$4:$B$21,2)))</f>
        <v/>
      </c>
      <c r="E264" s="32">
        <v>5.6</v>
      </c>
      <c r="F264" s="33">
        <v>5.8</v>
      </c>
      <c r="G264" s="33">
        <v>5</v>
      </c>
      <c r="H264" s="33"/>
      <c r="I264" s="137"/>
      <c r="J264" s="33"/>
      <c r="K264" s="34"/>
      <c r="L264" s="128">
        <f>IF(Dommere!$C$12&gt;4,ROUND(SUM(E264:I264)-P264-Q264,1)/(Dommere!$C$12-2),SUM(E264:I264)/Dommere!$C$12)</f>
        <v>5.4666666666666659</v>
      </c>
      <c r="M264" s="56">
        <f t="shared" ref="M264:M288" si="49">IF(L264=0,,RANK(L264,L$264:L$288,0))</f>
        <v>5</v>
      </c>
      <c r="N264" s="33"/>
      <c r="O264" s="19"/>
      <c r="P264" s="19">
        <f t="shared" ref="P264:P288" si="50">MAX(E264:K264)</f>
        <v>5.8</v>
      </c>
      <c r="Q264" s="19">
        <f t="shared" ref="Q264:Q288" si="51">MIN(E264:K264)</f>
        <v>5</v>
      </c>
      <c r="R264" s="19">
        <f t="shared" ref="R264:R288" si="52">SUM(E264:K264)</f>
        <v>16.399999999999999</v>
      </c>
    </row>
    <row r="265" spans="1:18" x14ac:dyDescent="0.2">
      <c r="A265" s="20">
        <f>+Oversikt!A265</f>
        <v>2</v>
      </c>
      <c r="B265" s="16" t="str">
        <f>IF(O$263&gt;7,IF('2. Runde'!N265="","",Oversikt!B265),IF(O$263&gt;5,IF('1. Runde'!N265="","",Oversikt!B265),Oversikt!B265))</f>
        <v xml:space="preserve">Bibi og Tran </v>
      </c>
      <c r="C265" s="16" t="str">
        <f>IF(Oversikt!E265="","",Oversikt!E265)</f>
        <v>Oslo Nord Taekwondo klubb</v>
      </c>
      <c r="D265" s="17" t="str">
        <f>IF('2. Runde'!N265="","",IF(Oversikt!B265="","",VLOOKUP(Oversikt!#REF!,Mønster!$A$4:$B$21,2)))</f>
        <v/>
      </c>
      <c r="E265" s="32">
        <v>6.4</v>
      </c>
      <c r="F265" s="33">
        <v>6.4</v>
      </c>
      <c r="G265" s="33">
        <v>6.7</v>
      </c>
      <c r="H265" s="33"/>
      <c r="I265" s="137"/>
      <c r="J265" s="33"/>
      <c r="K265" s="34"/>
      <c r="L265" s="128">
        <f>IF(Dommere!$C$12&gt;4,ROUND(SUM(E265:I265)-P265-Q265,1)/(Dommere!$C$12-2),SUM(E265:I265)/Dommere!$C$12)</f>
        <v>6.5</v>
      </c>
      <c r="M265" s="56">
        <f t="shared" si="49"/>
        <v>4</v>
      </c>
      <c r="N265" s="33"/>
      <c r="O265" s="19"/>
      <c r="P265" s="19">
        <f t="shared" si="50"/>
        <v>6.7</v>
      </c>
      <c r="Q265" s="19">
        <f t="shared" si="51"/>
        <v>6.4</v>
      </c>
      <c r="R265" s="19">
        <f t="shared" si="52"/>
        <v>19.5</v>
      </c>
    </row>
    <row r="266" spans="1:18" x14ac:dyDescent="0.2">
      <c r="A266" s="20">
        <f>+Oversikt!A266</f>
        <v>3</v>
      </c>
      <c r="B266" s="16" t="str">
        <f>IF(O$263&gt;7,IF('2. Runde'!N266="","",Oversikt!B266),IF(O$263&gt;5,IF('1. Runde'!N266="","",Oversikt!B266),Oversikt!B266))</f>
        <v xml:space="preserve">Dang og Fossum </v>
      </c>
      <c r="C266" s="16" t="str">
        <f>IF(Oversikt!E266="","",Oversikt!E266)</f>
        <v>Hwa Rang Team Drammen</v>
      </c>
      <c r="D266" s="17" t="str">
        <f>IF('2. Runde'!N266="","",IF(Oversikt!B266="","",VLOOKUP(Oversikt!#REF!,Mønster!$A$4:$B$21,2)))</f>
        <v/>
      </c>
      <c r="E266" s="32">
        <v>6.6</v>
      </c>
      <c r="F266" s="33">
        <v>6.8</v>
      </c>
      <c r="G266" s="33">
        <v>6.6</v>
      </c>
      <c r="H266" s="33"/>
      <c r="I266" s="137"/>
      <c r="J266" s="33"/>
      <c r="K266" s="34"/>
      <c r="L266" s="128">
        <f>IF(Dommere!$C$12&gt;4,ROUND(SUM(E266:I266)-P266-Q266,1)/(Dommere!$C$12-2),SUM(E266:I266)/Dommere!$C$12)</f>
        <v>6.666666666666667</v>
      </c>
      <c r="M266" s="56">
        <f t="shared" si="49"/>
        <v>1</v>
      </c>
      <c r="N266" s="33"/>
      <c r="O266" s="19"/>
      <c r="P266" s="19">
        <f t="shared" si="50"/>
        <v>6.8</v>
      </c>
      <c r="Q266" s="19">
        <f t="shared" si="51"/>
        <v>6.6</v>
      </c>
      <c r="R266" s="19">
        <f t="shared" si="52"/>
        <v>20</v>
      </c>
    </row>
    <row r="267" spans="1:18" x14ac:dyDescent="0.2">
      <c r="A267" s="20">
        <f>+Oversikt!A267</f>
        <v>4</v>
      </c>
      <c r="B267" s="16" t="str">
        <f>IF(O$263&gt;7,IF('2. Runde'!N267="","",Oversikt!B267),IF(O$263&gt;5,IF('1. Runde'!N267="","",Oversikt!B267),Oversikt!B267))</f>
        <v xml:space="preserve">Fossum og Nilsen </v>
      </c>
      <c r="C267" s="16" t="str">
        <f>IF(Oversikt!E267="","",Oversikt!E267)</f>
        <v>Hwa Rang Team Drammen</v>
      </c>
      <c r="D267" s="17" t="str">
        <f>IF('2. Runde'!N267="","",IF(Oversikt!B267="","",VLOOKUP(Oversikt!#REF!,Mønster!$A$4:$B$21,2)))</f>
        <v/>
      </c>
      <c r="E267" s="32">
        <v>7</v>
      </c>
      <c r="F267" s="33">
        <v>6.6</v>
      </c>
      <c r="G267" s="33">
        <v>6.3</v>
      </c>
      <c r="H267" s="33"/>
      <c r="I267" s="137"/>
      <c r="J267" s="33"/>
      <c r="K267" s="34"/>
      <c r="L267" s="128">
        <f>IF(Dommere!$C$12&gt;4,ROUND(SUM(E267:I267)-P267-Q267,1)/(Dommere!$C$12-2),SUM(E267:I267)/Dommere!$C$12)</f>
        <v>6.6333333333333329</v>
      </c>
      <c r="M267" s="56">
        <f t="shared" si="49"/>
        <v>2</v>
      </c>
      <c r="N267" s="33"/>
      <c r="O267" s="19"/>
      <c r="P267" s="19">
        <f t="shared" si="50"/>
        <v>7</v>
      </c>
      <c r="Q267" s="19">
        <f t="shared" si="51"/>
        <v>6.3</v>
      </c>
      <c r="R267" s="19">
        <f t="shared" si="52"/>
        <v>19.899999999999999</v>
      </c>
    </row>
    <row r="268" spans="1:18" x14ac:dyDescent="0.2">
      <c r="A268" s="20">
        <f>+Oversikt!A268</f>
        <v>5</v>
      </c>
      <c r="B268" s="16" t="str">
        <f>IF(O$263&gt;7,IF('2. Runde'!N268="","",Oversikt!B268),IF(O$263&gt;5,IF('1. Runde'!N268="","",Oversikt!B268),Oversikt!B268))</f>
        <v xml:space="preserve">Finsrud og Ngo </v>
      </c>
      <c r="C268" s="16" t="str">
        <f>IF(Oversikt!E268="","",Oversikt!E268)</f>
        <v>Hwa Rang Team Drammen</v>
      </c>
      <c r="D268" s="17" t="str">
        <f>IF('2. Runde'!N268="","",IF(Oversikt!B268="","",VLOOKUP(Oversikt!#REF!,Mønster!$A$4:$B$21,2)))</f>
        <v/>
      </c>
      <c r="E268" s="32">
        <v>7</v>
      </c>
      <c r="F268" s="33">
        <v>6.4</v>
      </c>
      <c r="G268" s="33">
        <v>6.4</v>
      </c>
      <c r="H268" s="33"/>
      <c r="I268" s="137"/>
      <c r="J268" s="33"/>
      <c r="K268" s="34"/>
      <c r="L268" s="128">
        <f>IF(Dommere!$C$12&gt;4,ROUND(SUM(E268:I268)-P268-Q268,1)/(Dommere!$C$12-2),SUM(E268:I268)/Dommere!$C$12)</f>
        <v>6.6000000000000005</v>
      </c>
      <c r="M268" s="56">
        <f t="shared" si="49"/>
        <v>3</v>
      </c>
      <c r="N268" s="33"/>
      <c r="O268" s="19"/>
      <c r="P268" s="19">
        <f t="shared" si="50"/>
        <v>7</v>
      </c>
      <c r="Q268" s="19">
        <f t="shared" si="51"/>
        <v>6.4</v>
      </c>
      <c r="R268" s="19">
        <f t="shared" si="52"/>
        <v>19.8</v>
      </c>
    </row>
    <row r="269" spans="1:18" x14ac:dyDescent="0.2">
      <c r="A269" s="20">
        <f>+Oversikt!A269</f>
        <v>6</v>
      </c>
      <c r="B269" s="16" t="str">
        <f>IF(O$263&gt;7,IF('2. Runde'!N269="","",Oversikt!B269),IF(O$263&gt;5,IF('1. Runde'!N269="","",Oversikt!B269),Oversikt!B269))</f>
        <v/>
      </c>
      <c r="C269" s="16" t="str">
        <f>IF(Oversikt!E269="","",Oversikt!E269)</f>
        <v/>
      </c>
      <c r="D269" s="17" t="str">
        <f>IF('2. Runde'!N269="","",IF(Oversikt!B269="","",VLOOKUP(Oversikt!#REF!,Mønster!$A$4:$B$21,2)))</f>
        <v/>
      </c>
      <c r="E269" s="32"/>
      <c r="F269" s="33"/>
      <c r="G269" s="33"/>
      <c r="H269" s="33"/>
      <c r="I269" s="137"/>
      <c r="J269" s="33"/>
      <c r="K269" s="34"/>
      <c r="L269" s="128">
        <f>IF(Dommere!$C$12&gt;4,ROUND(SUM(E269:I269)-P269-Q269,1)/(Dommere!$C$12-2),SUM(E269:I269)/Dommere!$C$12)</f>
        <v>0</v>
      </c>
      <c r="M269" s="56">
        <f t="shared" si="49"/>
        <v>0</v>
      </c>
      <c r="N269" s="33"/>
      <c r="O269" s="19"/>
      <c r="P269" s="19">
        <f t="shared" si="50"/>
        <v>0</v>
      </c>
      <c r="Q269" s="19">
        <f t="shared" si="51"/>
        <v>0</v>
      </c>
      <c r="R269" s="19">
        <f t="shared" si="52"/>
        <v>0</v>
      </c>
    </row>
    <row r="270" spans="1:18" x14ac:dyDescent="0.2">
      <c r="A270" s="20">
        <f>+Oversikt!A270</f>
        <v>7</v>
      </c>
      <c r="B270" s="16" t="str">
        <f>IF(O$263&gt;7,IF('2. Runde'!N270="","",Oversikt!B270),IF(O$263&gt;5,IF('1. Runde'!N270="","",Oversikt!B270),Oversikt!B270))</f>
        <v/>
      </c>
      <c r="C270" s="16" t="str">
        <f>IF(Oversikt!E270="","",Oversikt!E270)</f>
        <v/>
      </c>
      <c r="D270" s="17" t="str">
        <f>IF('2. Runde'!N270="","",IF(Oversikt!B270="","",VLOOKUP(Oversikt!#REF!,Mønster!$A$4:$B$21,2)))</f>
        <v/>
      </c>
      <c r="E270" s="32"/>
      <c r="F270" s="33"/>
      <c r="G270" s="33"/>
      <c r="H270" s="33"/>
      <c r="I270" s="137"/>
      <c r="J270" s="33"/>
      <c r="K270" s="34"/>
      <c r="L270" s="128">
        <f>IF(Dommere!$C$12&gt;4,ROUND(SUM(E270:I270)-P270-Q270,1)/(Dommere!$C$12-2),SUM(E270:I270)/Dommere!$C$12)</f>
        <v>0</v>
      </c>
      <c r="M270" s="56">
        <f t="shared" si="49"/>
        <v>0</v>
      </c>
      <c r="N270" s="33"/>
      <c r="O270" s="19"/>
      <c r="P270" s="19">
        <f t="shared" si="50"/>
        <v>0</v>
      </c>
      <c r="Q270" s="19">
        <f t="shared" si="51"/>
        <v>0</v>
      </c>
      <c r="R270" s="19">
        <f t="shared" si="52"/>
        <v>0</v>
      </c>
    </row>
    <row r="271" spans="1:18" x14ac:dyDescent="0.2">
      <c r="A271" s="20">
        <f>+Oversikt!A271</f>
        <v>8</v>
      </c>
      <c r="B271" s="16" t="str">
        <f>IF(O$263&gt;7,IF('2. Runde'!N271="","",Oversikt!B271),IF(O$263&gt;5,IF('1. Runde'!N271="","",Oversikt!B271),Oversikt!B271))</f>
        <v/>
      </c>
      <c r="C271" s="16" t="str">
        <f>IF(Oversikt!E271="","",Oversikt!E271)</f>
        <v/>
      </c>
      <c r="D271" s="17" t="str">
        <f>IF('2. Runde'!N271="","",IF(Oversikt!B271="","",VLOOKUP(Oversikt!#REF!,Mønster!$A$4:$B$21,2)))</f>
        <v/>
      </c>
      <c r="E271" s="32"/>
      <c r="F271" s="33"/>
      <c r="G271" s="33"/>
      <c r="H271" s="33"/>
      <c r="I271" s="137"/>
      <c r="J271" s="33"/>
      <c r="K271" s="34"/>
      <c r="L271" s="128">
        <f>IF(Dommere!$C$12&gt;4,ROUND(SUM(E271:I271)-P271-Q271,1)/(Dommere!$C$12-2),SUM(E271:I271)/Dommere!$C$12)</f>
        <v>0</v>
      </c>
      <c r="M271" s="56">
        <f t="shared" si="49"/>
        <v>0</v>
      </c>
      <c r="N271" s="33"/>
      <c r="O271" s="19"/>
      <c r="P271" s="19">
        <f t="shared" si="50"/>
        <v>0</v>
      </c>
      <c r="Q271" s="19">
        <f t="shared" si="51"/>
        <v>0</v>
      </c>
      <c r="R271" s="19">
        <f t="shared" si="52"/>
        <v>0</v>
      </c>
    </row>
    <row r="272" spans="1:18" x14ac:dyDescent="0.2">
      <c r="A272" s="20">
        <f>+Oversikt!A272</f>
        <v>9</v>
      </c>
      <c r="B272" s="16" t="str">
        <f>IF(O$263&gt;7,IF('2. Runde'!N272="","",Oversikt!B272),IF(O$263&gt;5,IF('1. Runde'!N272="","",Oversikt!B272),Oversikt!B272))</f>
        <v/>
      </c>
      <c r="C272" s="16" t="str">
        <f>IF(Oversikt!E272="","",Oversikt!E272)</f>
        <v/>
      </c>
      <c r="D272" s="17" t="str">
        <f>IF('2. Runde'!N272="","",IF(Oversikt!B272="","",VLOOKUP(Oversikt!#REF!,Mønster!$A$4:$B$21,2)))</f>
        <v/>
      </c>
      <c r="E272" s="32"/>
      <c r="F272" s="33"/>
      <c r="G272" s="33"/>
      <c r="H272" s="33"/>
      <c r="I272" s="137"/>
      <c r="J272" s="33"/>
      <c r="K272" s="34"/>
      <c r="L272" s="128">
        <f>IF(Dommere!$C$12&gt;4,ROUND(SUM(E272:I272)-P272-Q272,1)/(Dommere!$C$12-2),SUM(E272:I272)/Dommere!$C$12)</f>
        <v>0</v>
      </c>
      <c r="M272" s="56">
        <f t="shared" si="49"/>
        <v>0</v>
      </c>
      <c r="N272" s="33"/>
      <c r="O272" s="19"/>
      <c r="P272" s="19">
        <f t="shared" si="50"/>
        <v>0</v>
      </c>
      <c r="Q272" s="19">
        <f t="shared" si="51"/>
        <v>0</v>
      </c>
      <c r="R272" s="19">
        <f t="shared" si="52"/>
        <v>0</v>
      </c>
    </row>
    <row r="273" spans="1:18" x14ac:dyDescent="0.2">
      <c r="A273" s="20">
        <f>+Oversikt!A273</f>
        <v>10</v>
      </c>
      <c r="B273" s="16" t="str">
        <f>IF(O$263&gt;7,IF('2. Runde'!N273="","",Oversikt!B273),IF(O$263&gt;5,IF('1. Runde'!N273="","",Oversikt!B273),Oversikt!B273))</f>
        <v/>
      </c>
      <c r="C273" s="16" t="str">
        <f>IF(Oversikt!E273="","",Oversikt!E273)</f>
        <v/>
      </c>
      <c r="D273" s="17" t="str">
        <f>IF('2. Runde'!N273="","",IF(Oversikt!B273="","",VLOOKUP(Oversikt!#REF!,Mønster!$A$4:$B$21,2)))</f>
        <v/>
      </c>
      <c r="E273" s="32"/>
      <c r="F273" s="33"/>
      <c r="G273" s="33"/>
      <c r="H273" s="33"/>
      <c r="I273" s="137"/>
      <c r="J273" s="33"/>
      <c r="K273" s="34"/>
      <c r="L273" s="128">
        <f>IF(Dommere!$C$12&gt;4,ROUND(SUM(E273:I273)-P273-Q273,1)/(Dommere!$C$12-2),SUM(E273:I273)/Dommere!$C$12)</f>
        <v>0</v>
      </c>
      <c r="M273" s="56">
        <f t="shared" si="49"/>
        <v>0</v>
      </c>
      <c r="N273" s="33"/>
      <c r="O273" s="19"/>
      <c r="P273" s="19">
        <f t="shared" si="50"/>
        <v>0</v>
      </c>
      <c r="Q273" s="19">
        <f t="shared" si="51"/>
        <v>0</v>
      </c>
      <c r="R273" s="19">
        <f t="shared" si="52"/>
        <v>0</v>
      </c>
    </row>
    <row r="274" spans="1:18" x14ac:dyDescent="0.2">
      <c r="A274" s="20">
        <f>+Oversikt!A274</f>
        <v>11</v>
      </c>
      <c r="B274" s="16" t="str">
        <f>IF(O$263&gt;7,IF('2. Runde'!N274="","",Oversikt!B274),IF(O$263&gt;5,IF('1. Runde'!N274="","",Oversikt!B274),Oversikt!B274))</f>
        <v/>
      </c>
      <c r="C274" s="16" t="str">
        <f>IF(Oversikt!E274="","",Oversikt!E274)</f>
        <v/>
      </c>
      <c r="D274" s="17" t="str">
        <f>IF('2. Runde'!N274="","",IF(Oversikt!B274="","",VLOOKUP(Oversikt!#REF!,Mønster!$A$4:$B$21,2)))</f>
        <v/>
      </c>
      <c r="E274" s="32"/>
      <c r="F274" s="33"/>
      <c r="G274" s="33"/>
      <c r="H274" s="33"/>
      <c r="I274" s="137"/>
      <c r="J274" s="33"/>
      <c r="K274" s="34"/>
      <c r="L274" s="128">
        <f>IF(Dommere!$C$12&gt;4,ROUND(SUM(E274:I274)-P274-Q274,1)/(Dommere!$C$12-2),SUM(E274:I274)/Dommere!$C$12)</f>
        <v>0</v>
      </c>
      <c r="M274" s="56">
        <f t="shared" si="49"/>
        <v>0</v>
      </c>
      <c r="N274" s="33"/>
      <c r="O274" s="19"/>
      <c r="P274" s="19">
        <f t="shared" si="50"/>
        <v>0</v>
      </c>
      <c r="Q274" s="19">
        <f t="shared" si="51"/>
        <v>0</v>
      </c>
      <c r="R274" s="19">
        <f t="shared" si="52"/>
        <v>0</v>
      </c>
    </row>
    <row r="275" spans="1:18" x14ac:dyDescent="0.2">
      <c r="A275" s="20">
        <f>+Oversikt!A275</f>
        <v>12</v>
      </c>
      <c r="B275" s="16" t="str">
        <f>IF(O$263&gt;7,IF('2. Runde'!N275="","",Oversikt!B275),IF(O$263&gt;5,IF('1. Runde'!N275="","",Oversikt!B275),Oversikt!B275))</f>
        <v/>
      </c>
      <c r="C275" s="16" t="str">
        <f>IF(Oversikt!E275="","",Oversikt!E275)</f>
        <v/>
      </c>
      <c r="D275" s="17" t="str">
        <f>IF('2. Runde'!N275="","",IF(Oversikt!B275="","",VLOOKUP(Oversikt!#REF!,Mønster!$A$4:$B$21,2)))</f>
        <v/>
      </c>
      <c r="E275" s="32"/>
      <c r="F275" s="33"/>
      <c r="G275" s="33"/>
      <c r="H275" s="33"/>
      <c r="I275" s="137"/>
      <c r="J275" s="33"/>
      <c r="K275" s="34"/>
      <c r="L275" s="128">
        <f>IF(Dommere!$C$12&gt;4,ROUND(SUM(E275:I275)-P275-Q275,1)/(Dommere!$C$12-2),SUM(E275:I275)/Dommere!$C$12)</f>
        <v>0</v>
      </c>
      <c r="M275" s="56">
        <f t="shared" si="49"/>
        <v>0</v>
      </c>
      <c r="N275" s="33"/>
      <c r="O275" s="19"/>
      <c r="P275" s="19">
        <f t="shared" si="50"/>
        <v>0</v>
      </c>
      <c r="Q275" s="19">
        <f t="shared" si="51"/>
        <v>0</v>
      </c>
      <c r="R275" s="19">
        <f t="shared" si="52"/>
        <v>0</v>
      </c>
    </row>
    <row r="276" spans="1:18" x14ac:dyDescent="0.2">
      <c r="A276" s="20">
        <f>+Oversikt!A276</f>
        <v>13</v>
      </c>
      <c r="B276" s="16" t="str">
        <f>IF(O$263&gt;7,IF('2. Runde'!N276="","",Oversikt!B276),IF(O$263&gt;5,IF('1. Runde'!N276="","",Oversikt!B276),Oversikt!B276))</f>
        <v/>
      </c>
      <c r="C276" s="16" t="str">
        <f>IF(Oversikt!E276="","",Oversikt!E276)</f>
        <v/>
      </c>
      <c r="D276" s="17" t="str">
        <f>IF('2. Runde'!N276="","",IF(Oversikt!B276="","",VLOOKUP(Oversikt!#REF!,Mønster!$A$4:$B$21,2)))</f>
        <v/>
      </c>
      <c r="E276" s="32"/>
      <c r="F276" s="33"/>
      <c r="G276" s="33"/>
      <c r="H276" s="33"/>
      <c r="I276" s="137"/>
      <c r="J276" s="33"/>
      <c r="K276" s="34"/>
      <c r="L276" s="128">
        <f>IF(Dommere!$C$12&gt;4,ROUND(SUM(E276:I276)-P276-Q276,1)/(Dommere!$C$12-2),SUM(E276:I276)/Dommere!$C$12)</f>
        <v>0</v>
      </c>
      <c r="M276" s="56">
        <f t="shared" si="49"/>
        <v>0</v>
      </c>
      <c r="N276" s="33"/>
      <c r="O276" s="19"/>
      <c r="P276" s="19">
        <f t="shared" si="50"/>
        <v>0</v>
      </c>
      <c r="Q276" s="19">
        <f t="shared" si="51"/>
        <v>0</v>
      </c>
      <c r="R276" s="19">
        <f t="shared" si="52"/>
        <v>0</v>
      </c>
    </row>
    <row r="277" spans="1:18" x14ac:dyDescent="0.2">
      <c r="A277" s="20">
        <f>+Oversikt!A277</f>
        <v>14</v>
      </c>
      <c r="B277" s="16" t="str">
        <f>IF(O$263&gt;7,IF('2. Runde'!N277="","",Oversikt!B277),IF(O$263&gt;5,IF('1. Runde'!N277="","",Oversikt!B277),Oversikt!B277))</f>
        <v/>
      </c>
      <c r="C277" s="16" t="str">
        <f>IF(Oversikt!E277="","",Oversikt!E277)</f>
        <v/>
      </c>
      <c r="D277" s="17" t="str">
        <f>IF('2. Runde'!N277="","",IF(Oversikt!B277="","",VLOOKUP(Oversikt!#REF!,Mønster!$A$4:$B$21,2)))</f>
        <v/>
      </c>
      <c r="E277" s="32"/>
      <c r="F277" s="33"/>
      <c r="G277" s="33"/>
      <c r="H277" s="33"/>
      <c r="I277" s="137"/>
      <c r="J277" s="33"/>
      <c r="K277" s="34"/>
      <c r="L277" s="128">
        <f>IF(Dommere!$C$12&gt;4,ROUND(SUM(E277:I277)-P277-Q277,1)/(Dommere!$C$12-2),SUM(E277:I277)/Dommere!$C$12)</f>
        <v>0</v>
      </c>
      <c r="M277" s="56">
        <f t="shared" si="49"/>
        <v>0</v>
      </c>
      <c r="N277" s="33"/>
      <c r="O277" s="19"/>
      <c r="P277" s="19">
        <f t="shared" si="50"/>
        <v>0</v>
      </c>
      <c r="Q277" s="19">
        <f t="shared" si="51"/>
        <v>0</v>
      </c>
      <c r="R277" s="19">
        <f t="shared" si="52"/>
        <v>0</v>
      </c>
    </row>
    <row r="278" spans="1:18" x14ac:dyDescent="0.2">
      <c r="A278" s="20">
        <f>+Oversikt!A278</f>
        <v>15</v>
      </c>
      <c r="B278" s="16" t="str">
        <f>IF(O$263&gt;7,IF('2. Runde'!N278="","",Oversikt!B278),IF(O$263&gt;5,IF('1. Runde'!N278="","",Oversikt!B278),Oversikt!B278))</f>
        <v/>
      </c>
      <c r="C278" s="16" t="str">
        <f>IF(Oversikt!E278="","",Oversikt!E278)</f>
        <v/>
      </c>
      <c r="D278" s="17" t="str">
        <f>IF('2. Runde'!N278="","",IF(Oversikt!B278="","",VLOOKUP(Oversikt!#REF!,Mønster!$A$4:$B$21,2)))</f>
        <v/>
      </c>
      <c r="E278" s="32"/>
      <c r="F278" s="33"/>
      <c r="G278" s="33"/>
      <c r="H278" s="33"/>
      <c r="I278" s="137"/>
      <c r="J278" s="33"/>
      <c r="K278" s="34"/>
      <c r="L278" s="128">
        <f>IF(Dommere!$C$12&gt;4,ROUND(SUM(E278:I278)-P278-Q278,1)/(Dommere!$C$12-2),SUM(E278:I278)/Dommere!$C$12)</f>
        <v>0</v>
      </c>
      <c r="M278" s="56">
        <f t="shared" si="49"/>
        <v>0</v>
      </c>
      <c r="N278" s="33"/>
      <c r="O278" s="19"/>
      <c r="P278" s="19">
        <f t="shared" si="50"/>
        <v>0</v>
      </c>
      <c r="Q278" s="19">
        <f t="shared" si="51"/>
        <v>0</v>
      </c>
      <c r="R278" s="19">
        <f t="shared" si="52"/>
        <v>0</v>
      </c>
    </row>
    <row r="279" spans="1:18" x14ac:dyDescent="0.2">
      <c r="A279" s="20">
        <f>+Oversikt!A279</f>
        <v>16</v>
      </c>
      <c r="B279" s="16" t="str">
        <f>IF(O$263&gt;7,IF('2. Runde'!N279="","",Oversikt!B279),IF(O$263&gt;5,IF('1. Runde'!N279="","",Oversikt!B279),Oversikt!B279))</f>
        <v/>
      </c>
      <c r="C279" s="16" t="str">
        <f>IF(Oversikt!E279="","",Oversikt!E279)</f>
        <v/>
      </c>
      <c r="D279" s="17" t="str">
        <f>IF('2. Runde'!N279="","",IF(Oversikt!B279="","",VLOOKUP(Oversikt!#REF!,Mønster!$A$4:$B$21,2)))</f>
        <v/>
      </c>
      <c r="E279" s="32"/>
      <c r="F279" s="33"/>
      <c r="G279" s="33"/>
      <c r="H279" s="33"/>
      <c r="I279" s="137"/>
      <c r="J279" s="33"/>
      <c r="K279" s="34"/>
      <c r="L279" s="128">
        <f>IF(Dommere!$C$12&gt;4,ROUND(SUM(E279:I279)-P279-Q279,1)/(Dommere!$C$12-2),SUM(E279:I279)/Dommere!$C$12)</f>
        <v>0</v>
      </c>
      <c r="M279" s="56">
        <f t="shared" si="49"/>
        <v>0</v>
      </c>
      <c r="N279" s="33"/>
      <c r="O279" s="19"/>
      <c r="P279" s="19">
        <f t="shared" si="50"/>
        <v>0</v>
      </c>
      <c r="Q279" s="19">
        <f t="shared" si="51"/>
        <v>0</v>
      </c>
      <c r="R279" s="19">
        <f t="shared" si="52"/>
        <v>0</v>
      </c>
    </row>
    <row r="280" spans="1:18" x14ac:dyDescent="0.2">
      <c r="A280" s="20">
        <f>+Oversikt!A280</f>
        <v>17</v>
      </c>
      <c r="B280" s="16" t="str">
        <f>IF(O$263&gt;7,IF('2. Runde'!N280="","",Oversikt!B280),IF(O$263&gt;5,IF('1. Runde'!N280="","",Oversikt!B280),Oversikt!B280))</f>
        <v/>
      </c>
      <c r="C280" s="16" t="str">
        <f>IF(Oversikt!E280="","",Oversikt!E280)</f>
        <v/>
      </c>
      <c r="D280" s="17" t="str">
        <f>IF('2. Runde'!N280="","",IF(Oversikt!B280="","",VLOOKUP(Oversikt!#REF!,Mønster!$A$4:$B$21,2)))</f>
        <v/>
      </c>
      <c r="E280" s="32"/>
      <c r="F280" s="33"/>
      <c r="G280" s="33"/>
      <c r="H280" s="33"/>
      <c r="I280" s="137"/>
      <c r="J280" s="33"/>
      <c r="K280" s="34"/>
      <c r="L280" s="128">
        <f>IF(Dommere!$C$12&gt;4,ROUND(SUM(E280:I280)-P280-Q280,1)/(Dommere!$C$12-2),SUM(E280:I280)/Dommere!$C$12)</f>
        <v>0</v>
      </c>
      <c r="M280" s="56">
        <f t="shared" si="49"/>
        <v>0</v>
      </c>
      <c r="N280" s="33"/>
      <c r="O280" s="19"/>
      <c r="P280" s="19">
        <f t="shared" si="50"/>
        <v>0</v>
      </c>
      <c r="Q280" s="19">
        <f t="shared" si="51"/>
        <v>0</v>
      </c>
      <c r="R280" s="19">
        <f t="shared" si="52"/>
        <v>0</v>
      </c>
    </row>
    <row r="281" spans="1:18" x14ac:dyDescent="0.2">
      <c r="A281" s="20">
        <f>+Oversikt!A281</f>
        <v>18</v>
      </c>
      <c r="B281" s="16" t="str">
        <f>IF(O$263&gt;7,IF('2. Runde'!N281="","",Oversikt!B281),IF(O$263&gt;5,IF('1. Runde'!N281="","",Oversikt!B281),Oversikt!B281))</f>
        <v/>
      </c>
      <c r="C281" s="16" t="str">
        <f>IF(Oversikt!E281="","",Oversikt!E281)</f>
        <v/>
      </c>
      <c r="D281" s="17" t="str">
        <f>IF('2. Runde'!N281="","",IF(Oversikt!B281="","",VLOOKUP(Oversikt!#REF!,Mønster!$A$4:$B$21,2)))</f>
        <v/>
      </c>
      <c r="E281" s="32"/>
      <c r="F281" s="33"/>
      <c r="G281" s="33"/>
      <c r="H281" s="33"/>
      <c r="I281" s="137"/>
      <c r="J281" s="33"/>
      <c r="K281" s="34"/>
      <c r="L281" s="128">
        <f>IF(Dommere!$C$12&gt;4,ROUND(SUM(E281:I281)-P281-Q281,1)/(Dommere!$C$12-2),SUM(E281:I281)/Dommere!$C$12)</f>
        <v>0</v>
      </c>
      <c r="M281" s="56">
        <f t="shared" si="49"/>
        <v>0</v>
      </c>
      <c r="N281" s="33"/>
      <c r="O281" s="19"/>
      <c r="P281" s="19">
        <f t="shared" si="50"/>
        <v>0</v>
      </c>
      <c r="Q281" s="19">
        <f t="shared" si="51"/>
        <v>0</v>
      </c>
      <c r="R281" s="19">
        <f t="shared" si="52"/>
        <v>0</v>
      </c>
    </row>
    <row r="282" spans="1:18" x14ac:dyDescent="0.2">
      <c r="A282" s="20">
        <f>+Oversikt!A282</f>
        <v>19</v>
      </c>
      <c r="B282" s="16" t="str">
        <f>IF(O$263&gt;7,IF('2. Runde'!N282="","",Oversikt!B282),IF(O$263&gt;5,IF('1. Runde'!N282="","",Oversikt!B282),Oversikt!B282))</f>
        <v/>
      </c>
      <c r="C282" s="16" t="str">
        <f>IF(Oversikt!E282="","",Oversikt!E282)</f>
        <v/>
      </c>
      <c r="D282" s="17" t="str">
        <f>IF('2. Runde'!N282="","",IF(Oversikt!B282="","",VLOOKUP(Oversikt!#REF!,Mønster!$A$4:$B$21,2)))</f>
        <v/>
      </c>
      <c r="E282" s="32"/>
      <c r="F282" s="33"/>
      <c r="G282" s="33"/>
      <c r="H282" s="33"/>
      <c r="I282" s="137"/>
      <c r="J282" s="33"/>
      <c r="K282" s="34"/>
      <c r="L282" s="128">
        <f>IF(Dommere!$C$12&gt;4,ROUND(SUM(E282:I282)-P282-Q282,1)/(Dommere!$C$12-2),SUM(E282:I282)/Dommere!$C$12)</f>
        <v>0</v>
      </c>
      <c r="M282" s="56">
        <f t="shared" si="49"/>
        <v>0</v>
      </c>
      <c r="N282" s="33"/>
      <c r="O282" s="19"/>
      <c r="P282" s="19">
        <f t="shared" si="50"/>
        <v>0</v>
      </c>
      <c r="Q282" s="19">
        <f t="shared" si="51"/>
        <v>0</v>
      </c>
      <c r="R282" s="19">
        <f t="shared" si="52"/>
        <v>0</v>
      </c>
    </row>
    <row r="283" spans="1:18" x14ac:dyDescent="0.2">
      <c r="A283" s="20">
        <f>+Oversikt!A283</f>
        <v>20</v>
      </c>
      <c r="B283" s="16" t="str">
        <f>IF(O$263&gt;7,IF('2. Runde'!N283="","",Oversikt!B283),IF(O$263&gt;5,IF('1. Runde'!N283="","",Oversikt!B283),Oversikt!B283))</f>
        <v/>
      </c>
      <c r="C283" s="16" t="str">
        <f>IF(Oversikt!E283="","",Oversikt!E283)</f>
        <v/>
      </c>
      <c r="D283" s="17" t="str">
        <f>IF('2. Runde'!N283="","",IF(Oversikt!B283="","",VLOOKUP(Oversikt!#REF!,Mønster!$A$4:$B$21,2)))</f>
        <v/>
      </c>
      <c r="E283" s="32"/>
      <c r="F283" s="33"/>
      <c r="G283" s="33"/>
      <c r="H283" s="33"/>
      <c r="I283" s="137"/>
      <c r="J283" s="33"/>
      <c r="K283" s="34"/>
      <c r="L283" s="128">
        <f>IF(Dommere!$C$12&gt;4,ROUND(SUM(E283:I283)-P283-Q283,1)/(Dommere!$C$12-2),SUM(E283:I283)/Dommere!$C$12)</f>
        <v>0</v>
      </c>
      <c r="M283" s="56">
        <f t="shared" si="49"/>
        <v>0</v>
      </c>
      <c r="N283" s="33"/>
      <c r="O283" s="19"/>
      <c r="P283" s="19">
        <f t="shared" si="50"/>
        <v>0</v>
      </c>
      <c r="Q283" s="19">
        <f t="shared" si="51"/>
        <v>0</v>
      </c>
      <c r="R283" s="19">
        <f t="shared" si="52"/>
        <v>0</v>
      </c>
    </row>
    <row r="284" spans="1:18" x14ac:dyDescent="0.2">
      <c r="A284" s="20">
        <f>+Oversikt!A284</f>
        <v>21</v>
      </c>
      <c r="B284" s="16" t="str">
        <f>IF(O$263&gt;7,IF('2. Runde'!N284="","",Oversikt!B284),IF(O$263&gt;5,IF('1. Runde'!N284="","",Oversikt!B284),Oversikt!B284))</f>
        <v/>
      </c>
      <c r="C284" s="16" t="str">
        <f>IF(Oversikt!E284="","",Oversikt!E284)</f>
        <v/>
      </c>
      <c r="D284" s="17" t="str">
        <f>IF('2. Runde'!N284="","",IF(Oversikt!B284="","",VLOOKUP(Oversikt!#REF!,Mønster!$A$4:$B$21,2)))</f>
        <v/>
      </c>
      <c r="E284" s="32"/>
      <c r="F284" s="33"/>
      <c r="G284" s="33"/>
      <c r="H284" s="33"/>
      <c r="I284" s="137"/>
      <c r="J284" s="33"/>
      <c r="K284" s="34"/>
      <c r="L284" s="128">
        <f>IF(Dommere!$C$12&gt;4,ROUND(SUM(E284:I284)-P284-Q284,1)/(Dommere!$C$12-2),SUM(E284:I284)/Dommere!$C$12)</f>
        <v>0</v>
      </c>
      <c r="M284" s="56">
        <f t="shared" si="49"/>
        <v>0</v>
      </c>
      <c r="N284" s="33"/>
      <c r="O284" s="19"/>
      <c r="P284" s="19">
        <f t="shared" si="50"/>
        <v>0</v>
      </c>
      <c r="Q284" s="19">
        <f t="shared" si="51"/>
        <v>0</v>
      </c>
      <c r="R284" s="19">
        <f t="shared" si="52"/>
        <v>0</v>
      </c>
    </row>
    <row r="285" spans="1:18" x14ac:dyDescent="0.2">
      <c r="A285" s="20">
        <f>+Oversikt!A285</f>
        <v>22</v>
      </c>
      <c r="B285" s="16" t="str">
        <f>IF(O$263&gt;7,IF('2. Runde'!N285="","",Oversikt!B285),IF(O$263&gt;5,IF('1. Runde'!N285="","",Oversikt!B285),Oversikt!B285))</f>
        <v/>
      </c>
      <c r="C285" s="16" t="str">
        <f>IF(Oversikt!E285="","",Oversikt!E285)</f>
        <v/>
      </c>
      <c r="D285" s="17" t="str">
        <f>IF('2. Runde'!N285="","",IF(Oversikt!B285="","",VLOOKUP(Oversikt!#REF!,Mønster!$A$4:$B$21,2)))</f>
        <v/>
      </c>
      <c r="E285" s="32"/>
      <c r="F285" s="33"/>
      <c r="G285" s="33"/>
      <c r="H285" s="33"/>
      <c r="I285" s="137"/>
      <c r="J285" s="33"/>
      <c r="K285" s="34"/>
      <c r="L285" s="128">
        <f>IF(Dommere!$C$12&gt;4,ROUND(SUM(E285:I285)-P285-Q285,1)/(Dommere!$C$12-2),SUM(E285:I285)/Dommere!$C$12)</f>
        <v>0</v>
      </c>
      <c r="M285" s="56">
        <f t="shared" si="49"/>
        <v>0</v>
      </c>
      <c r="N285" s="33"/>
      <c r="O285" s="19"/>
      <c r="P285" s="19">
        <f t="shared" si="50"/>
        <v>0</v>
      </c>
      <c r="Q285" s="19">
        <f t="shared" si="51"/>
        <v>0</v>
      </c>
      <c r="R285" s="19">
        <f t="shared" si="52"/>
        <v>0</v>
      </c>
    </row>
    <row r="286" spans="1:18" x14ac:dyDescent="0.2">
      <c r="A286" s="20">
        <f>+Oversikt!A286</f>
        <v>23</v>
      </c>
      <c r="B286" s="16" t="str">
        <f>IF(O$263&gt;7,IF('2. Runde'!N286="","",Oversikt!B286),IF(O$263&gt;5,IF('1. Runde'!N286="","",Oversikt!B286),Oversikt!B286))</f>
        <v/>
      </c>
      <c r="C286" s="16" t="str">
        <f>IF(Oversikt!E286="","",Oversikt!E286)</f>
        <v/>
      </c>
      <c r="D286" s="17" t="str">
        <f>IF('2. Runde'!N286="","",IF(Oversikt!B286="","",VLOOKUP(Oversikt!#REF!,Mønster!$A$4:$B$21,2)))</f>
        <v/>
      </c>
      <c r="E286" s="32"/>
      <c r="F286" s="33"/>
      <c r="G286" s="33"/>
      <c r="H286" s="33"/>
      <c r="I286" s="137"/>
      <c r="J286" s="33"/>
      <c r="K286" s="34"/>
      <c r="L286" s="128">
        <f>IF(Dommere!$C$12&gt;4,ROUND(SUM(E286:I286)-P286-Q286,1)/(Dommere!$C$12-2),SUM(E286:I286)/Dommere!$C$12)</f>
        <v>0</v>
      </c>
      <c r="M286" s="56">
        <f t="shared" si="49"/>
        <v>0</v>
      </c>
      <c r="N286" s="33"/>
      <c r="O286" s="19"/>
      <c r="P286" s="19">
        <f t="shared" si="50"/>
        <v>0</v>
      </c>
      <c r="Q286" s="19">
        <f t="shared" si="51"/>
        <v>0</v>
      </c>
      <c r="R286" s="19">
        <f t="shared" si="52"/>
        <v>0</v>
      </c>
    </row>
    <row r="287" spans="1:18" x14ac:dyDescent="0.2">
      <c r="A287" s="20">
        <f>+Oversikt!A287</f>
        <v>24</v>
      </c>
      <c r="B287" s="16" t="str">
        <f>IF(O$263&gt;7,IF('2. Runde'!N287="","",Oversikt!B287),IF(O$263&gt;5,IF('1. Runde'!N287="","",Oversikt!B287),Oversikt!B287))</f>
        <v/>
      </c>
      <c r="C287" s="16" t="str">
        <f>IF(Oversikt!E287="","",Oversikt!E287)</f>
        <v/>
      </c>
      <c r="D287" s="17" t="str">
        <f>IF('2. Runde'!N287="","",IF(Oversikt!B287="","",VLOOKUP(Oversikt!#REF!,Mønster!$A$4:$B$21,2)))</f>
        <v/>
      </c>
      <c r="E287" s="32"/>
      <c r="F287" s="33"/>
      <c r="G287" s="33"/>
      <c r="H287" s="33"/>
      <c r="I287" s="137"/>
      <c r="J287" s="33"/>
      <c r="K287" s="34"/>
      <c r="L287" s="128">
        <f>IF(Dommere!$C$12&gt;4,ROUND(SUM(E287:I287)-P287-Q287,1)/(Dommere!$C$12-2),SUM(E287:I287)/Dommere!$C$12)</f>
        <v>0</v>
      </c>
      <c r="M287" s="56">
        <f t="shared" si="49"/>
        <v>0</v>
      </c>
      <c r="N287" s="33"/>
      <c r="O287" s="19"/>
      <c r="P287" s="19">
        <f t="shared" si="50"/>
        <v>0</v>
      </c>
      <c r="Q287" s="19">
        <f t="shared" si="51"/>
        <v>0</v>
      </c>
      <c r="R287" s="19">
        <f t="shared" si="52"/>
        <v>0</v>
      </c>
    </row>
    <row r="288" spans="1:18" x14ac:dyDescent="0.2">
      <c r="A288" s="20">
        <f>+Oversikt!A288</f>
        <v>25</v>
      </c>
      <c r="B288" s="16" t="str">
        <f>IF(O$263&gt;7,IF('2. Runde'!N288="","",Oversikt!B288),IF(O$263&gt;5,IF('1. Runde'!N288="","",Oversikt!B288),Oversikt!B288))</f>
        <v/>
      </c>
      <c r="C288" s="16" t="str">
        <f>IF(Oversikt!E288="","",Oversikt!E288)</f>
        <v/>
      </c>
      <c r="D288" s="17" t="str">
        <f>IF('2. Runde'!N288="","",IF(Oversikt!B288="","",VLOOKUP(Oversikt!#REF!,Mønster!$A$4:$B$21,2)))</f>
        <v/>
      </c>
      <c r="E288" s="32"/>
      <c r="F288" s="33"/>
      <c r="G288" s="33"/>
      <c r="H288" s="33"/>
      <c r="I288" s="137"/>
      <c r="J288" s="33"/>
      <c r="K288" s="34"/>
      <c r="L288" s="128">
        <f>IF(Dommere!$C$12&gt;4,ROUND(SUM(E288:I288)-P288-Q288,1)/(Dommere!$C$12-2),SUM(E288:I288)/Dommere!$C$12)</f>
        <v>0</v>
      </c>
      <c r="M288" s="56">
        <f t="shared" si="49"/>
        <v>0</v>
      </c>
      <c r="N288" s="33"/>
      <c r="O288" s="19"/>
      <c r="P288" s="19">
        <f t="shared" si="50"/>
        <v>0</v>
      </c>
      <c r="Q288" s="19">
        <f t="shared" si="51"/>
        <v>0</v>
      </c>
      <c r="R288" s="19">
        <f t="shared" si="52"/>
        <v>0</v>
      </c>
    </row>
    <row r="289" spans="1:18" ht="21" customHeight="1" x14ac:dyDescent="0.2">
      <c r="A289" s="21" t="str">
        <f>+Oversikt!A289</f>
        <v>Klasse 200 / 210 - Junior - Jenter Cup</v>
      </c>
      <c r="B289" s="40"/>
      <c r="C289" s="16"/>
      <c r="D289" s="41"/>
      <c r="E289" s="42"/>
      <c r="F289" s="43"/>
      <c r="G289" s="43"/>
      <c r="H289" s="43"/>
      <c r="I289" s="138"/>
      <c r="J289" s="43"/>
      <c r="K289" s="44"/>
      <c r="L289" s="128">
        <f>IF(Dommere!$C$12&gt;4,ROUND(SUM(E289:I289)-P289-Q289,1)/(Dommere!$C$12-2),SUM(E289:I289)/Dommere!$C$12)</f>
        <v>0</v>
      </c>
      <c r="M289" s="56"/>
      <c r="N289" s="43"/>
      <c r="O289" s="136">
        <f>25-COUNTBLANK(Oversikt!B290:'Oversikt'!B314)</f>
        <v>7</v>
      </c>
      <c r="P289" s="37"/>
      <c r="Q289" s="37"/>
      <c r="R289" s="37"/>
    </row>
    <row r="290" spans="1:18" x14ac:dyDescent="0.2">
      <c r="A290" s="20">
        <f>+Oversikt!A290</f>
        <v>1</v>
      </c>
      <c r="B290" s="16" t="str">
        <f>IF(O$289&gt;7,IF('2. Runde'!N290="","",Oversikt!B290),IF(O$289&gt;5,IF('1. Runde'!N290="","",Oversikt!B290),Oversikt!B290))</f>
        <v>Thi Trang Tran  Than</v>
      </c>
      <c r="C290" s="16" t="str">
        <f>IF(Oversikt!E290="","",Oversikt!E290)</f>
        <v>Chonkwon Vestli Taekwondo Klubb</v>
      </c>
      <c r="D290" s="17" t="e">
        <f>IF('2. Runde'!N290="","",IF(Oversikt!B290="","",VLOOKUP(Oversikt!#REF!,Mønster!$A$4:$B$21,2)))</f>
        <v>#REF!</v>
      </c>
      <c r="E290" s="32">
        <v>6.2</v>
      </c>
      <c r="F290" s="33">
        <v>6.4</v>
      </c>
      <c r="G290" s="33">
        <v>6.7</v>
      </c>
      <c r="H290" s="33"/>
      <c r="I290" s="137"/>
      <c r="J290" s="33"/>
      <c r="K290" s="34"/>
      <c r="L290" s="128">
        <f>IF(Dommere!$C$12&gt;4,ROUND(SUM(E290:I290)-P290-Q290,1)/(Dommere!$C$12-2),SUM(E290:I290)/Dommere!$C$12)</f>
        <v>6.4333333333333336</v>
      </c>
      <c r="M290" s="56">
        <f t="shared" ref="M290:M314" si="53">IF(L290=0,,RANK(L290,L$290:L$314,0))</f>
        <v>2</v>
      </c>
      <c r="N290" s="33"/>
      <c r="O290" s="19"/>
      <c r="P290" s="19">
        <f t="shared" ref="P290:P314" si="54">MAX(E290:K290)</f>
        <v>6.7</v>
      </c>
      <c r="Q290" s="19">
        <f t="shared" ref="Q290:Q314" si="55">MIN(E290:K290)</f>
        <v>6.2</v>
      </c>
      <c r="R290" s="19">
        <f t="shared" ref="R290:R314" si="56">SUM(E290:K290)</f>
        <v>19.3</v>
      </c>
    </row>
    <row r="291" spans="1:18" x14ac:dyDescent="0.2">
      <c r="A291" s="20">
        <f>+Oversikt!A291</f>
        <v>2</v>
      </c>
      <c r="B291" s="16" t="str">
        <f>IF(O$289&gt;7,IF('2. Runde'!N291="","",Oversikt!B291),IF(O$289&gt;5,IF('1. Runde'!N291="","",Oversikt!B291),Oversikt!B291))</f>
        <v>Heggedal  Rikke</v>
      </c>
      <c r="C291" s="16" t="str">
        <f>IF(Oversikt!E291="","",Oversikt!E291)</f>
        <v>Hamar Taekwondo Klubb</v>
      </c>
      <c r="D291" s="17" t="e">
        <f>IF('2. Runde'!N291="","",IF(Oversikt!B291="","",VLOOKUP(Oversikt!#REF!,Mønster!$A$4:$B$21,2)))</f>
        <v>#REF!</v>
      </c>
      <c r="E291" s="32">
        <v>6</v>
      </c>
      <c r="F291" s="33">
        <v>5.8</v>
      </c>
      <c r="G291" s="33">
        <v>5.5</v>
      </c>
      <c r="H291" s="33"/>
      <c r="I291" s="137"/>
      <c r="J291" s="33"/>
      <c r="K291" s="34"/>
      <c r="L291" s="128">
        <f>IF(Dommere!$C$12&gt;4,ROUND(SUM(E291:I291)-P291-Q291,1)/(Dommere!$C$12-2),SUM(E291:I291)/Dommere!$C$12)</f>
        <v>5.7666666666666666</v>
      </c>
      <c r="M291" s="56">
        <f t="shared" si="53"/>
        <v>5</v>
      </c>
      <c r="N291" s="33"/>
      <c r="O291" s="19"/>
      <c r="P291" s="19">
        <f t="shared" si="54"/>
        <v>6</v>
      </c>
      <c r="Q291" s="19">
        <f t="shared" si="55"/>
        <v>5.5</v>
      </c>
      <c r="R291" s="19">
        <f t="shared" si="56"/>
        <v>17.3</v>
      </c>
    </row>
    <row r="292" spans="1:18" x14ac:dyDescent="0.2">
      <c r="A292" s="20">
        <f>+Oversikt!A292</f>
        <v>3</v>
      </c>
      <c r="B292" s="16" t="str">
        <f>IF(O$289&gt;7,IF('2. Runde'!N292="","",Oversikt!B292),IF(O$289&gt;5,IF('1. Runde'!N292="","",Oversikt!B292),Oversikt!B292))</f>
        <v>Hua  Tuva</v>
      </c>
      <c r="C292" s="16" t="str">
        <f>IF(Oversikt!E292="","",Oversikt!E292)</f>
        <v>Keum Gang Taekwondo - St.hanshaugen</v>
      </c>
      <c r="D292" s="17" t="e">
        <f>IF('2. Runde'!N292="","",IF(Oversikt!B292="","",VLOOKUP(Oversikt!#REF!,Mønster!$A$4:$B$21,2)))</f>
        <v>#REF!</v>
      </c>
      <c r="E292" s="32">
        <v>6.5</v>
      </c>
      <c r="F292" s="33">
        <v>6.8</v>
      </c>
      <c r="G292" s="33">
        <v>6.6</v>
      </c>
      <c r="H292" s="33"/>
      <c r="I292" s="137"/>
      <c r="J292" s="33"/>
      <c r="K292" s="34"/>
      <c r="L292" s="128">
        <f>IF(Dommere!$C$12&gt;4,ROUND(SUM(E292:I292)-P292-Q292,1)/(Dommere!$C$12-2),SUM(E292:I292)/Dommere!$C$12)</f>
        <v>6.6333333333333329</v>
      </c>
      <c r="M292" s="56">
        <f t="shared" si="53"/>
        <v>1</v>
      </c>
      <c r="N292" s="33"/>
      <c r="O292" s="19"/>
      <c r="P292" s="19">
        <f t="shared" si="54"/>
        <v>6.8</v>
      </c>
      <c r="Q292" s="19">
        <f t="shared" si="55"/>
        <v>6.5</v>
      </c>
      <c r="R292" s="19">
        <f t="shared" si="56"/>
        <v>19.899999999999999</v>
      </c>
    </row>
    <row r="293" spans="1:18" x14ac:dyDescent="0.2">
      <c r="A293" s="20">
        <f>+Oversikt!A293</f>
        <v>4</v>
      </c>
      <c r="B293" s="16" t="str">
        <f>IF(O$289&gt;7,IF('2. Runde'!N293="","",Oversikt!B293),IF(O$289&gt;5,IF('1. Runde'!N293="","",Oversikt!B293),Oversikt!B293))</f>
        <v xml:space="preserve">Aisha Bibi </v>
      </c>
      <c r="C293" s="16" t="str">
        <f>IF(Oversikt!E293="","",Oversikt!E293)</f>
        <v>Oslo Nord Taekwondo klubb</v>
      </c>
      <c r="D293" s="17" t="e">
        <f>IF('2. Runde'!N293="","",IF(Oversikt!B293="","",VLOOKUP(Oversikt!#REF!,Mønster!$A$4:$B$21,2)))</f>
        <v>#REF!</v>
      </c>
      <c r="E293" s="32">
        <v>6.1</v>
      </c>
      <c r="F293" s="33">
        <v>6.3</v>
      </c>
      <c r="G293" s="33">
        <v>6</v>
      </c>
      <c r="H293" s="33"/>
      <c r="I293" s="137"/>
      <c r="J293" s="33"/>
      <c r="K293" s="34"/>
      <c r="L293" s="128">
        <f>IF(Dommere!$C$12&gt;4,ROUND(SUM(E293:I293)-P293-Q293,1)/(Dommere!$C$12-2),SUM(E293:I293)/Dommere!$C$12)</f>
        <v>6.1333333333333329</v>
      </c>
      <c r="M293" s="56">
        <f t="shared" si="53"/>
        <v>3</v>
      </c>
      <c r="N293" s="33"/>
      <c r="O293" s="19"/>
      <c r="P293" s="19">
        <f t="shared" si="54"/>
        <v>6.3</v>
      </c>
      <c r="Q293" s="19">
        <f t="shared" si="55"/>
        <v>6</v>
      </c>
      <c r="R293" s="19">
        <f t="shared" si="56"/>
        <v>18.399999999999999</v>
      </c>
    </row>
    <row r="294" spans="1:18" x14ac:dyDescent="0.2">
      <c r="A294" s="20">
        <f>+Oversikt!A294</f>
        <v>5</v>
      </c>
      <c r="B294" s="16" t="str">
        <f>IF(O$289&gt;7,IF('2. Runde'!N294="","",Oversikt!B294),IF(O$289&gt;5,IF('1. Runde'!N294="","",Oversikt!B294),Oversikt!B294))</f>
        <v/>
      </c>
      <c r="C294" s="16" t="str">
        <f>IF(Oversikt!E294="","",Oversikt!E294)</f>
        <v>Solør Tae Kwondoklubb</v>
      </c>
      <c r="D294" s="17" t="str">
        <f>IF('2. Runde'!N294="","",IF(Oversikt!B294="","",VLOOKUP(Oversikt!#REF!,Mønster!$A$4:$B$21,2)))</f>
        <v/>
      </c>
      <c r="E294" s="32"/>
      <c r="F294" s="33"/>
      <c r="G294" s="33"/>
      <c r="H294" s="33"/>
      <c r="I294" s="137"/>
      <c r="J294" s="33"/>
      <c r="K294" s="34"/>
      <c r="L294" s="128">
        <f>IF(Dommere!$C$12&gt;4,ROUND(SUM(E294:I294)-P294-Q294,1)/(Dommere!$C$12-2),SUM(E294:I294)/Dommere!$C$12)</f>
        <v>0</v>
      </c>
      <c r="M294" s="56">
        <f t="shared" si="53"/>
        <v>0</v>
      </c>
      <c r="N294" s="33"/>
      <c r="O294" s="19"/>
      <c r="P294" s="19">
        <f t="shared" si="54"/>
        <v>0</v>
      </c>
      <c r="Q294" s="19">
        <f t="shared" si="55"/>
        <v>0</v>
      </c>
      <c r="R294" s="19">
        <f t="shared" si="56"/>
        <v>0</v>
      </c>
    </row>
    <row r="295" spans="1:18" x14ac:dyDescent="0.2">
      <c r="A295" s="20">
        <f>+Oversikt!A295</f>
        <v>6</v>
      </c>
      <c r="B295" s="16" t="str">
        <f>IF(O$289&gt;7,IF('2. Runde'!N295="","",Oversikt!B295),IF(O$289&gt;5,IF('1. Runde'!N295="","",Oversikt!B295),Oversikt!B295))</f>
        <v>Somayeh Gaznawi</v>
      </c>
      <c r="C295" s="16" t="str">
        <f>IF(Oversikt!E295="","",Oversikt!E295)</f>
        <v>Steigen Taekwondo Klubb</v>
      </c>
      <c r="D295" s="17" t="e">
        <f>IF('2. Runde'!N295="","",IF(Oversikt!B295="","",VLOOKUP(Oversikt!#REF!,Mønster!$A$4:$B$21,2)))</f>
        <v>#REF!</v>
      </c>
      <c r="E295" s="32">
        <v>6.2</v>
      </c>
      <c r="F295" s="33">
        <v>5.6</v>
      </c>
      <c r="G295" s="33">
        <v>5.6</v>
      </c>
      <c r="H295" s="33"/>
      <c r="I295" s="137"/>
      <c r="J295" s="33"/>
      <c r="K295" s="34"/>
      <c r="L295" s="128">
        <f>IF(Dommere!$C$12&gt;4,ROUND(SUM(E295:I295)-P295-Q295,1)/(Dommere!$C$12-2),SUM(E295:I295)/Dommere!$C$12)</f>
        <v>5.8</v>
      </c>
      <c r="M295" s="56">
        <f t="shared" si="53"/>
        <v>4</v>
      </c>
      <c r="N295" s="33"/>
      <c r="O295" s="19"/>
      <c r="P295" s="19">
        <f t="shared" si="54"/>
        <v>6.2</v>
      </c>
      <c r="Q295" s="19">
        <f t="shared" si="55"/>
        <v>5.6</v>
      </c>
      <c r="R295" s="19">
        <f t="shared" si="56"/>
        <v>17.399999999999999</v>
      </c>
    </row>
    <row r="296" spans="1:18" x14ac:dyDescent="0.2">
      <c r="A296" s="20">
        <f>+Oversikt!A296</f>
        <v>7</v>
      </c>
      <c r="B296" s="16" t="str">
        <f>IF(O$289&gt;7,IF('2. Runde'!N296="","",Oversikt!B296),IF(O$289&gt;5,IF('1. Runde'!N296="","",Oversikt!B296),Oversikt!B296))</f>
        <v/>
      </c>
      <c r="C296" s="16" t="str">
        <f>IF(Oversikt!E296="","",Oversikt!E296)</f>
        <v>Steigen Taekwondo Klubb</v>
      </c>
      <c r="D296" s="17" t="str">
        <f>IF('2. Runde'!N296="","",IF(Oversikt!B296="","",VLOOKUP(Oversikt!#REF!,Mønster!$A$4:$B$21,2)))</f>
        <v/>
      </c>
      <c r="E296" s="32"/>
      <c r="F296" s="33"/>
      <c r="G296" s="33"/>
      <c r="H296" s="33"/>
      <c r="I296" s="137"/>
      <c r="J296" s="33"/>
      <c r="K296" s="34"/>
      <c r="L296" s="128">
        <f>IF(Dommere!$C$12&gt;4,ROUND(SUM(E296:I296)-P296-Q296,1)/(Dommere!$C$12-2),SUM(E296:I296)/Dommere!$C$12)</f>
        <v>0</v>
      </c>
      <c r="M296" s="56">
        <f t="shared" si="53"/>
        <v>0</v>
      </c>
      <c r="N296" s="33"/>
      <c r="O296" s="19"/>
      <c r="P296" s="19">
        <f t="shared" si="54"/>
        <v>0</v>
      </c>
      <c r="Q296" s="19">
        <f t="shared" si="55"/>
        <v>0</v>
      </c>
      <c r="R296" s="19">
        <f t="shared" si="56"/>
        <v>0</v>
      </c>
    </row>
    <row r="297" spans="1:18" x14ac:dyDescent="0.2">
      <c r="A297" s="20">
        <f>+Oversikt!A297</f>
        <v>8</v>
      </c>
      <c r="B297" s="16" t="str">
        <f>IF(O$289&gt;7,IF('2. Runde'!N297="","",Oversikt!B297),IF(O$289&gt;5,IF('1. Runde'!N297="","",Oversikt!B297),Oversikt!B297))</f>
        <v/>
      </c>
      <c r="C297" s="16" t="str">
        <f>IF(Oversikt!E297="","",Oversikt!E297)</f>
        <v/>
      </c>
      <c r="D297" s="17" t="str">
        <f>IF('2. Runde'!N297="","",IF(Oversikt!B297="","",VLOOKUP(Oversikt!#REF!,Mønster!$A$4:$B$21,2)))</f>
        <v/>
      </c>
      <c r="E297" s="32"/>
      <c r="F297" s="33"/>
      <c r="G297" s="33"/>
      <c r="H297" s="33"/>
      <c r="I297" s="137"/>
      <c r="J297" s="33"/>
      <c r="K297" s="34"/>
      <c r="L297" s="128">
        <f>IF(Dommere!$C$12&gt;4,ROUND(SUM(E297:I297)-P297-Q297,1)/(Dommere!$C$12-2),SUM(E297:I297)/Dommere!$C$12)</f>
        <v>0</v>
      </c>
      <c r="M297" s="56">
        <f t="shared" si="53"/>
        <v>0</v>
      </c>
      <c r="N297" s="33"/>
      <c r="O297" s="19"/>
      <c r="P297" s="19">
        <f t="shared" si="54"/>
        <v>0</v>
      </c>
      <c r="Q297" s="19">
        <f t="shared" si="55"/>
        <v>0</v>
      </c>
      <c r="R297" s="19">
        <f t="shared" si="56"/>
        <v>0</v>
      </c>
    </row>
    <row r="298" spans="1:18" x14ac:dyDescent="0.2">
      <c r="A298" s="20">
        <f>+Oversikt!A298</f>
        <v>9</v>
      </c>
      <c r="B298" s="16" t="str">
        <f>IF(O$289&gt;7,IF('2. Runde'!N298="","",Oversikt!B298),IF(O$289&gt;5,IF('1. Runde'!N298="","",Oversikt!B298),Oversikt!B298))</f>
        <v/>
      </c>
      <c r="C298" s="16" t="str">
        <f>IF(Oversikt!E298="","",Oversikt!E298)</f>
        <v/>
      </c>
      <c r="D298" s="17" t="str">
        <f>IF('2. Runde'!N298="","",IF(Oversikt!B298="","",VLOOKUP(Oversikt!#REF!,Mønster!$A$4:$B$21,2)))</f>
        <v/>
      </c>
      <c r="E298" s="32"/>
      <c r="F298" s="33"/>
      <c r="G298" s="33"/>
      <c r="H298" s="33"/>
      <c r="I298" s="137"/>
      <c r="J298" s="33"/>
      <c r="K298" s="34"/>
      <c r="L298" s="128">
        <f>IF(Dommere!$C$12&gt;4,ROUND(SUM(E298:I298)-P298-Q298,1)/(Dommere!$C$12-2),SUM(E298:I298)/Dommere!$C$12)</f>
        <v>0</v>
      </c>
      <c r="M298" s="56">
        <f t="shared" si="53"/>
        <v>0</v>
      </c>
      <c r="N298" s="33"/>
      <c r="O298" s="19"/>
      <c r="P298" s="19">
        <f t="shared" si="54"/>
        <v>0</v>
      </c>
      <c r="Q298" s="19">
        <f t="shared" si="55"/>
        <v>0</v>
      </c>
      <c r="R298" s="19">
        <f t="shared" si="56"/>
        <v>0</v>
      </c>
    </row>
    <row r="299" spans="1:18" x14ac:dyDescent="0.2">
      <c r="A299" s="20">
        <f>+Oversikt!A299</f>
        <v>10</v>
      </c>
      <c r="B299" s="16" t="str">
        <f>IF(O$289&gt;7,IF('2. Runde'!N299="","",Oversikt!B299),IF(O$289&gt;5,IF('1. Runde'!N299="","",Oversikt!B299),Oversikt!B299))</f>
        <v/>
      </c>
      <c r="C299" s="16" t="str">
        <f>IF(Oversikt!E299="","",Oversikt!E299)</f>
        <v/>
      </c>
      <c r="D299" s="17" t="str">
        <f>IF('2. Runde'!N299="","",IF(Oversikt!B299="","",VLOOKUP(Oversikt!#REF!,Mønster!$A$4:$B$21,2)))</f>
        <v/>
      </c>
      <c r="E299" s="32"/>
      <c r="F299" s="33"/>
      <c r="G299" s="33"/>
      <c r="H299" s="33"/>
      <c r="I299" s="137"/>
      <c r="J299" s="33"/>
      <c r="K299" s="34"/>
      <c r="L299" s="128">
        <f>IF(Dommere!$C$12&gt;4,ROUND(SUM(E299:I299)-P299-Q299,1)/(Dommere!$C$12-2),SUM(E299:I299)/Dommere!$C$12)</f>
        <v>0</v>
      </c>
      <c r="M299" s="56">
        <f t="shared" si="53"/>
        <v>0</v>
      </c>
      <c r="N299" s="33"/>
      <c r="O299" s="19"/>
      <c r="P299" s="19">
        <f t="shared" si="54"/>
        <v>0</v>
      </c>
      <c r="Q299" s="19">
        <f t="shared" si="55"/>
        <v>0</v>
      </c>
      <c r="R299" s="19">
        <f t="shared" si="56"/>
        <v>0</v>
      </c>
    </row>
    <row r="300" spans="1:18" x14ac:dyDescent="0.2">
      <c r="A300" s="20">
        <f>+Oversikt!A300</f>
        <v>11</v>
      </c>
      <c r="B300" s="16" t="str">
        <f>IF(O$289&gt;7,IF('2. Runde'!N300="","",Oversikt!B300),IF(O$289&gt;5,IF('1. Runde'!N300="","",Oversikt!B300),Oversikt!B300))</f>
        <v/>
      </c>
      <c r="C300" s="16" t="str">
        <f>IF(Oversikt!E300="","",Oversikt!E300)</f>
        <v/>
      </c>
      <c r="D300" s="17" t="str">
        <f>IF('2. Runde'!N300="","",IF(Oversikt!B300="","",VLOOKUP(Oversikt!#REF!,Mønster!$A$4:$B$21,2)))</f>
        <v/>
      </c>
      <c r="E300" s="32"/>
      <c r="F300" s="33"/>
      <c r="G300" s="33"/>
      <c r="H300" s="33"/>
      <c r="I300" s="137"/>
      <c r="J300" s="33"/>
      <c r="K300" s="34"/>
      <c r="L300" s="128">
        <f>IF(Dommere!$C$12&gt;4,ROUND(SUM(E300:I300)-P300-Q300,1)/(Dommere!$C$12-2),SUM(E300:I300)/Dommere!$C$12)</f>
        <v>0</v>
      </c>
      <c r="M300" s="56">
        <f t="shared" si="53"/>
        <v>0</v>
      </c>
      <c r="N300" s="33"/>
      <c r="O300" s="19"/>
      <c r="P300" s="19">
        <f t="shared" si="54"/>
        <v>0</v>
      </c>
      <c r="Q300" s="19">
        <f t="shared" si="55"/>
        <v>0</v>
      </c>
      <c r="R300" s="19">
        <f t="shared" si="56"/>
        <v>0</v>
      </c>
    </row>
    <row r="301" spans="1:18" x14ac:dyDescent="0.2">
      <c r="A301" s="20">
        <f>+Oversikt!A301</f>
        <v>12</v>
      </c>
      <c r="B301" s="16" t="str">
        <f>IF(O$289&gt;7,IF('2. Runde'!N301="","",Oversikt!B301),IF(O$289&gt;5,IF('1. Runde'!N301="","",Oversikt!B301),Oversikt!B301))</f>
        <v/>
      </c>
      <c r="C301" s="16" t="str">
        <f>IF(Oversikt!E301="","",Oversikt!E301)</f>
        <v/>
      </c>
      <c r="D301" s="17" t="str">
        <f>IF('2. Runde'!N301="","",IF(Oversikt!B301="","",VLOOKUP(Oversikt!#REF!,Mønster!$A$4:$B$21,2)))</f>
        <v/>
      </c>
      <c r="E301" s="32"/>
      <c r="F301" s="33"/>
      <c r="G301" s="33"/>
      <c r="H301" s="33"/>
      <c r="I301" s="137"/>
      <c r="J301" s="33"/>
      <c r="K301" s="34"/>
      <c r="L301" s="128">
        <f>IF(Dommere!$C$12&gt;4,ROUND(SUM(E301:I301)-P301-Q301,1)/(Dommere!$C$12-2),SUM(E301:I301)/Dommere!$C$12)</f>
        <v>0</v>
      </c>
      <c r="M301" s="56">
        <f t="shared" si="53"/>
        <v>0</v>
      </c>
      <c r="N301" s="33"/>
      <c r="O301" s="19"/>
      <c r="P301" s="19">
        <f t="shared" si="54"/>
        <v>0</v>
      </c>
      <c r="Q301" s="19">
        <f t="shared" si="55"/>
        <v>0</v>
      </c>
      <c r="R301" s="19">
        <f t="shared" si="56"/>
        <v>0</v>
      </c>
    </row>
    <row r="302" spans="1:18" x14ac:dyDescent="0.2">
      <c r="A302" s="20">
        <f>+Oversikt!A302</f>
        <v>13</v>
      </c>
      <c r="B302" s="16" t="str">
        <f>IF(O$289&gt;7,IF('2. Runde'!N302="","",Oversikt!B302),IF(O$289&gt;5,IF('1. Runde'!N302="","",Oversikt!B302),Oversikt!B302))</f>
        <v/>
      </c>
      <c r="C302" s="16" t="str">
        <f>IF(Oversikt!E302="","",Oversikt!E302)</f>
        <v/>
      </c>
      <c r="D302" s="17" t="str">
        <f>IF('2. Runde'!N302="","",IF(Oversikt!B302="","",VLOOKUP(Oversikt!#REF!,Mønster!$A$4:$B$21,2)))</f>
        <v/>
      </c>
      <c r="E302" s="32"/>
      <c r="F302" s="33"/>
      <c r="G302" s="33"/>
      <c r="H302" s="33"/>
      <c r="I302" s="137"/>
      <c r="J302" s="33"/>
      <c r="K302" s="34"/>
      <c r="L302" s="128">
        <f>IF(Dommere!$C$12&gt;4,ROUND(SUM(E302:I302)-P302-Q302,1)/(Dommere!$C$12-2),SUM(E302:I302)/Dommere!$C$12)</f>
        <v>0</v>
      </c>
      <c r="M302" s="56">
        <f t="shared" si="53"/>
        <v>0</v>
      </c>
      <c r="N302" s="33"/>
      <c r="O302" s="19"/>
      <c r="P302" s="19">
        <f t="shared" si="54"/>
        <v>0</v>
      </c>
      <c r="Q302" s="19">
        <f t="shared" si="55"/>
        <v>0</v>
      </c>
      <c r="R302" s="19">
        <f t="shared" si="56"/>
        <v>0</v>
      </c>
    </row>
    <row r="303" spans="1:18" x14ac:dyDescent="0.2">
      <c r="A303" s="20">
        <f>+Oversikt!A303</f>
        <v>14</v>
      </c>
      <c r="B303" s="16" t="str">
        <f>IF(O$289&gt;7,IF('2. Runde'!N303="","",Oversikt!B303),IF(O$289&gt;5,IF('1. Runde'!N303="","",Oversikt!B303),Oversikt!B303))</f>
        <v/>
      </c>
      <c r="C303" s="16" t="str">
        <f>IF(Oversikt!E303="","",Oversikt!E303)</f>
        <v/>
      </c>
      <c r="D303" s="17" t="str">
        <f>IF('2. Runde'!N303="","",IF(Oversikt!B303="","",VLOOKUP(Oversikt!#REF!,Mønster!$A$4:$B$21,2)))</f>
        <v/>
      </c>
      <c r="E303" s="32"/>
      <c r="F303" s="33"/>
      <c r="G303" s="33"/>
      <c r="H303" s="33"/>
      <c r="I303" s="137"/>
      <c r="J303" s="33"/>
      <c r="K303" s="34"/>
      <c r="L303" s="128">
        <f>IF(Dommere!$C$12&gt;4,ROUND(SUM(E303:I303)-P303-Q303,1)/(Dommere!$C$12-2),SUM(E303:I303)/Dommere!$C$12)</f>
        <v>0</v>
      </c>
      <c r="M303" s="56">
        <f t="shared" si="53"/>
        <v>0</v>
      </c>
      <c r="N303" s="33"/>
      <c r="O303" s="19"/>
      <c r="P303" s="19">
        <f t="shared" si="54"/>
        <v>0</v>
      </c>
      <c r="Q303" s="19">
        <f t="shared" si="55"/>
        <v>0</v>
      </c>
      <c r="R303" s="19">
        <f t="shared" si="56"/>
        <v>0</v>
      </c>
    </row>
    <row r="304" spans="1:18" x14ac:dyDescent="0.2">
      <c r="A304" s="20">
        <f>+Oversikt!A304</f>
        <v>15</v>
      </c>
      <c r="B304" s="16" t="str">
        <f>IF(O$289&gt;7,IF('2. Runde'!N304="","",Oversikt!B304),IF(O$289&gt;5,IF('1. Runde'!N304="","",Oversikt!B304),Oversikt!B304))</f>
        <v/>
      </c>
      <c r="C304" s="16" t="str">
        <f>IF(Oversikt!E304="","",Oversikt!E304)</f>
        <v/>
      </c>
      <c r="D304" s="17" t="str">
        <f>IF('2. Runde'!N304="","",IF(Oversikt!B304="","",VLOOKUP(Oversikt!#REF!,Mønster!$A$4:$B$21,2)))</f>
        <v/>
      </c>
      <c r="E304" s="32"/>
      <c r="F304" s="33"/>
      <c r="G304" s="33"/>
      <c r="H304" s="33"/>
      <c r="I304" s="137"/>
      <c r="J304" s="33"/>
      <c r="K304" s="34"/>
      <c r="L304" s="128">
        <f>IF(Dommere!$C$12&gt;4,ROUND(SUM(E304:I304)-P304-Q304,1)/(Dommere!$C$12-2),SUM(E304:I304)/Dommere!$C$12)</f>
        <v>0</v>
      </c>
      <c r="M304" s="56">
        <f t="shared" si="53"/>
        <v>0</v>
      </c>
      <c r="N304" s="33"/>
      <c r="O304" s="19"/>
      <c r="P304" s="19">
        <f t="shared" si="54"/>
        <v>0</v>
      </c>
      <c r="Q304" s="19">
        <f t="shared" si="55"/>
        <v>0</v>
      </c>
      <c r="R304" s="19">
        <f t="shared" si="56"/>
        <v>0</v>
      </c>
    </row>
    <row r="305" spans="1:18" x14ac:dyDescent="0.2">
      <c r="A305" s="20">
        <f>+Oversikt!A305</f>
        <v>16</v>
      </c>
      <c r="B305" s="16" t="str">
        <f>IF(O$289&gt;7,IF('2. Runde'!N305="","",Oversikt!B305),IF(O$289&gt;5,IF('1. Runde'!N305="","",Oversikt!B305),Oversikt!B305))</f>
        <v/>
      </c>
      <c r="C305" s="16" t="str">
        <f>IF(Oversikt!E305="","",Oversikt!E305)</f>
        <v/>
      </c>
      <c r="D305" s="17" t="str">
        <f>IF('2. Runde'!N305="","",IF(Oversikt!B305="","",VLOOKUP(Oversikt!#REF!,Mønster!$A$4:$B$21,2)))</f>
        <v/>
      </c>
      <c r="E305" s="32"/>
      <c r="F305" s="33"/>
      <c r="G305" s="33"/>
      <c r="H305" s="33"/>
      <c r="I305" s="137"/>
      <c r="J305" s="33"/>
      <c r="K305" s="34"/>
      <c r="L305" s="128">
        <f>IF(Dommere!$C$12&gt;4,ROUND(SUM(E305:I305)-P305-Q305,1)/(Dommere!$C$12-2),SUM(E305:I305)/Dommere!$C$12)</f>
        <v>0</v>
      </c>
      <c r="M305" s="56">
        <f t="shared" si="53"/>
        <v>0</v>
      </c>
      <c r="N305" s="33"/>
      <c r="O305" s="19"/>
      <c r="P305" s="19">
        <f t="shared" si="54"/>
        <v>0</v>
      </c>
      <c r="Q305" s="19">
        <f t="shared" si="55"/>
        <v>0</v>
      </c>
      <c r="R305" s="19">
        <f t="shared" si="56"/>
        <v>0</v>
      </c>
    </row>
    <row r="306" spans="1:18" x14ac:dyDescent="0.2">
      <c r="A306" s="20">
        <f>+Oversikt!A306</f>
        <v>17</v>
      </c>
      <c r="B306" s="16" t="str">
        <f>IF(O$289&gt;7,IF('2. Runde'!N306="","",Oversikt!B306),IF(O$289&gt;5,IF('1. Runde'!N306="","",Oversikt!B306),Oversikt!B306))</f>
        <v/>
      </c>
      <c r="C306" s="16" t="str">
        <f>IF(Oversikt!E306="","",Oversikt!E306)</f>
        <v/>
      </c>
      <c r="D306" s="17" t="str">
        <f>IF('2. Runde'!N306="","",IF(Oversikt!B306="","",VLOOKUP(Oversikt!#REF!,Mønster!$A$4:$B$21,2)))</f>
        <v/>
      </c>
      <c r="E306" s="32"/>
      <c r="F306" s="33"/>
      <c r="G306" s="33"/>
      <c r="H306" s="33"/>
      <c r="I306" s="137"/>
      <c r="J306" s="33"/>
      <c r="K306" s="34"/>
      <c r="L306" s="128">
        <f>IF(Dommere!$C$12&gt;4,ROUND(SUM(E306:I306)-P306-Q306,1)/(Dommere!$C$12-2),SUM(E306:I306)/Dommere!$C$12)</f>
        <v>0</v>
      </c>
      <c r="M306" s="56">
        <f t="shared" si="53"/>
        <v>0</v>
      </c>
      <c r="N306" s="33"/>
      <c r="O306" s="19"/>
      <c r="P306" s="19">
        <f t="shared" si="54"/>
        <v>0</v>
      </c>
      <c r="Q306" s="19">
        <f t="shared" si="55"/>
        <v>0</v>
      </c>
      <c r="R306" s="19">
        <f t="shared" si="56"/>
        <v>0</v>
      </c>
    </row>
    <row r="307" spans="1:18" x14ac:dyDescent="0.2">
      <c r="A307" s="20">
        <f>+Oversikt!A307</f>
        <v>18</v>
      </c>
      <c r="B307" s="16" t="str">
        <f>IF(O$289&gt;7,IF('2. Runde'!N307="","",Oversikt!B307),IF(O$289&gt;5,IF('1. Runde'!N307="","",Oversikt!B307),Oversikt!B307))</f>
        <v/>
      </c>
      <c r="C307" s="16" t="str">
        <f>IF(Oversikt!E307="","",Oversikt!E307)</f>
        <v/>
      </c>
      <c r="D307" s="17" t="str">
        <f>IF('2. Runde'!N307="","",IF(Oversikt!B307="","",VLOOKUP(Oversikt!#REF!,Mønster!$A$4:$B$21,2)))</f>
        <v/>
      </c>
      <c r="E307" s="32"/>
      <c r="F307" s="33"/>
      <c r="G307" s="33"/>
      <c r="H307" s="33"/>
      <c r="I307" s="137"/>
      <c r="J307" s="33"/>
      <c r="K307" s="34"/>
      <c r="L307" s="128">
        <f>IF(Dommere!$C$12&gt;4,ROUND(SUM(E307:I307)-P307-Q307,1)/(Dommere!$C$12-2),SUM(E307:I307)/Dommere!$C$12)</f>
        <v>0</v>
      </c>
      <c r="M307" s="56">
        <f t="shared" si="53"/>
        <v>0</v>
      </c>
      <c r="N307" s="33"/>
      <c r="O307" s="19"/>
      <c r="P307" s="19">
        <f t="shared" si="54"/>
        <v>0</v>
      </c>
      <c r="Q307" s="19">
        <f t="shared" si="55"/>
        <v>0</v>
      </c>
      <c r="R307" s="19">
        <f t="shared" si="56"/>
        <v>0</v>
      </c>
    </row>
    <row r="308" spans="1:18" x14ac:dyDescent="0.2">
      <c r="A308" s="20">
        <f>+Oversikt!A308</f>
        <v>19</v>
      </c>
      <c r="B308" s="16" t="str">
        <f>IF(O$289&gt;7,IF('2. Runde'!N308="","",Oversikt!B308),IF(O$289&gt;5,IF('1. Runde'!N308="","",Oversikt!B308),Oversikt!B308))</f>
        <v/>
      </c>
      <c r="C308" s="16" t="str">
        <f>IF(Oversikt!E308="","",Oversikt!E308)</f>
        <v/>
      </c>
      <c r="D308" s="17" t="str">
        <f>IF('2. Runde'!N308="","",IF(Oversikt!B308="","",VLOOKUP(Oversikt!#REF!,Mønster!$A$4:$B$21,2)))</f>
        <v/>
      </c>
      <c r="E308" s="32"/>
      <c r="F308" s="33"/>
      <c r="G308" s="33"/>
      <c r="H308" s="33"/>
      <c r="I308" s="137"/>
      <c r="J308" s="33"/>
      <c r="K308" s="34"/>
      <c r="L308" s="128">
        <f>IF(Dommere!$C$12&gt;4,ROUND(SUM(E308:I308)-P308-Q308,1)/(Dommere!$C$12-2),SUM(E308:I308)/Dommere!$C$12)</f>
        <v>0</v>
      </c>
      <c r="M308" s="56">
        <f t="shared" si="53"/>
        <v>0</v>
      </c>
      <c r="N308" s="33"/>
      <c r="O308" s="19"/>
      <c r="P308" s="19">
        <f t="shared" si="54"/>
        <v>0</v>
      </c>
      <c r="Q308" s="19">
        <f t="shared" si="55"/>
        <v>0</v>
      </c>
      <c r="R308" s="19">
        <f t="shared" si="56"/>
        <v>0</v>
      </c>
    </row>
    <row r="309" spans="1:18" x14ac:dyDescent="0.2">
      <c r="A309" s="20">
        <f>+Oversikt!A309</f>
        <v>20</v>
      </c>
      <c r="B309" s="16" t="str">
        <f>IF(O$289&gt;7,IF('2. Runde'!N309="","",Oversikt!B309),IF(O$289&gt;5,IF('1. Runde'!N309="","",Oversikt!B309),Oversikt!B309))</f>
        <v/>
      </c>
      <c r="C309" s="16" t="str">
        <f>IF(Oversikt!E309="","",Oversikt!E309)</f>
        <v/>
      </c>
      <c r="D309" s="17" t="str">
        <f>IF('2. Runde'!N309="","",IF(Oversikt!B309="","",VLOOKUP(Oversikt!#REF!,Mønster!$A$4:$B$21,2)))</f>
        <v/>
      </c>
      <c r="E309" s="32"/>
      <c r="F309" s="33"/>
      <c r="G309" s="33"/>
      <c r="H309" s="33"/>
      <c r="I309" s="137"/>
      <c r="J309" s="33"/>
      <c r="K309" s="34"/>
      <c r="L309" s="128">
        <f>IF(Dommere!$C$12&gt;4,ROUND(SUM(E309:I309)-P309-Q309,1)/(Dommere!$C$12-2),SUM(E309:I309)/Dommere!$C$12)</f>
        <v>0</v>
      </c>
      <c r="M309" s="56">
        <f t="shared" si="53"/>
        <v>0</v>
      </c>
      <c r="N309" s="33"/>
      <c r="O309" s="19"/>
      <c r="P309" s="19">
        <f t="shared" si="54"/>
        <v>0</v>
      </c>
      <c r="Q309" s="19">
        <f t="shared" si="55"/>
        <v>0</v>
      </c>
      <c r="R309" s="19">
        <f t="shared" si="56"/>
        <v>0</v>
      </c>
    </row>
    <row r="310" spans="1:18" x14ac:dyDescent="0.2">
      <c r="A310" s="20">
        <f>+Oversikt!A310</f>
        <v>21</v>
      </c>
      <c r="B310" s="16" t="str">
        <f>IF(O$289&gt;7,IF('2. Runde'!N310="","",Oversikt!B310),IF(O$289&gt;5,IF('1. Runde'!N310="","",Oversikt!B310),Oversikt!B310))</f>
        <v/>
      </c>
      <c r="C310" s="16" t="str">
        <f>IF(Oversikt!E310="","",Oversikt!E310)</f>
        <v/>
      </c>
      <c r="D310" s="17" t="str">
        <f>IF('2. Runde'!N310="","",IF(Oversikt!B310="","",VLOOKUP(Oversikt!#REF!,Mønster!$A$4:$B$21,2)))</f>
        <v/>
      </c>
      <c r="E310" s="32"/>
      <c r="F310" s="33"/>
      <c r="G310" s="33"/>
      <c r="H310" s="33"/>
      <c r="I310" s="137"/>
      <c r="J310" s="33"/>
      <c r="K310" s="34"/>
      <c r="L310" s="128">
        <f>IF(Dommere!$C$12&gt;4,ROUND(SUM(E310:I310)-P310-Q310,1)/(Dommere!$C$12-2),SUM(E310:I310)/Dommere!$C$12)</f>
        <v>0</v>
      </c>
      <c r="M310" s="56">
        <f t="shared" si="53"/>
        <v>0</v>
      </c>
      <c r="N310" s="33"/>
      <c r="O310" s="19"/>
      <c r="P310" s="19">
        <f t="shared" si="54"/>
        <v>0</v>
      </c>
      <c r="Q310" s="19">
        <f t="shared" si="55"/>
        <v>0</v>
      </c>
      <c r="R310" s="19">
        <f t="shared" si="56"/>
        <v>0</v>
      </c>
    </row>
    <row r="311" spans="1:18" x14ac:dyDescent="0.2">
      <c r="A311" s="20">
        <f>+Oversikt!A311</f>
        <v>22</v>
      </c>
      <c r="B311" s="16" t="str">
        <f>IF(O$289&gt;7,IF('2. Runde'!N311="","",Oversikt!B311),IF(O$289&gt;5,IF('1. Runde'!N311="","",Oversikt!B311),Oversikt!B311))</f>
        <v/>
      </c>
      <c r="C311" s="16" t="str">
        <f>IF(Oversikt!E311="","",Oversikt!E311)</f>
        <v/>
      </c>
      <c r="D311" s="17" t="str">
        <f>IF('2. Runde'!N311="","",IF(Oversikt!B311="","",VLOOKUP(Oversikt!#REF!,Mønster!$A$4:$B$21,2)))</f>
        <v/>
      </c>
      <c r="E311" s="32"/>
      <c r="F311" s="33"/>
      <c r="G311" s="33"/>
      <c r="H311" s="33"/>
      <c r="I311" s="137"/>
      <c r="J311" s="33"/>
      <c r="K311" s="34"/>
      <c r="L311" s="128">
        <f>IF(Dommere!$C$12&gt;4,ROUND(SUM(E311:I311)-P311-Q311,1)/(Dommere!$C$12-2),SUM(E311:I311)/Dommere!$C$12)</f>
        <v>0</v>
      </c>
      <c r="M311" s="56">
        <f t="shared" si="53"/>
        <v>0</v>
      </c>
      <c r="N311" s="33"/>
      <c r="O311" s="19"/>
      <c r="P311" s="19">
        <f t="shared" si="54"/>
        <v>0</v>
      </c>
      <c r="Q311" s="19">
        <f t="shared" si="55"/>
        <v>0</v>
      </c>
      <c r="R311" s="19">
        <f t="shared" si="56"/>
        <v>0</v>
      </c>
    </row>
    <row r="312" spans="1:18" x14ac:dyDescent="0.2">
      <c r="A312" s="20">
        <f>+Oversikt!A312</f>
        <v>23</v>
      </c>
      <c r="B312" s="16" t="str">
        <f>IF(O$289&gt;7,IF('2. Runde'!N312="","",Oversikt!B312),IF(O$289&gt;5,IF('1. Runde'!N312="","",Oversikt!B312),Oversikt!B312))</f>
        <v/>
      </c>
      <c r="C312" s="16" t="str">
        <f>IF(Oversikt!E312="","",Oversikt!E312)</f>
        <v/>
      </c>
      <c r="D312" s="17" t="str">
        <f>IF('2. Runde'!N312="","",IF(Oversikt!B312="","",VLOOKUP(Oversikt!#REF!,Mønster!$A$4:$B$21,2)))</f>
        <v/>
      </c>
      <c r="E312" s="32"/>
      <c r="F312" s="33"/>
      <c r="G312" s="33"/>
      <c r="H312" s="33"/>
      <c r="I312" s="137"/>
      <c r="J312" s="33"/>
      <c r="K312" s="34"/>
      <c r="L312" s="128">
        <f>IF(Dommere!$C$12&gt;4,ROUND(SUM(E312:I312)-P312-Q312,1)/(Dommere!$C$12-2),SUM(E312:I312)/Dommere!$C$12)</f>
        <v>0</v>
      </c>
      <c r="M312" s="56">
        <f t="shared" si="53"/>
        <v>0</v>
      </c>
      <c r="N312" s="33"/>
      <c r="O312" s="19"/>
      <c r="P312" s="19">
        <f t="shared" si="54"/>
        <v>0</v>
      </c>
      <c r="Q312" s="19">
        <f t="shared" si="55"/>
        <v>0</v>
      </c>
      <c r="R312" s="19">
        <f t="shared" si="56"/>
        <v>0</v>
      </c>
    </row>
    <row r="313" spans="1:18" x14ac:dyDescent="0.2">
      <c r="A313" s="20">
        <f>+Oversikt!A313</f>
        <v>24</v>
      </c>
      <c r="B313" s="16" t="str">
        <f>IF(O$289&gt;7,IF('2. Runde'!N313="","",Oversikt!B313),IF(O$289&gt;5,IF('1. Runde'!N313="","",Oversikt!B313),Oversikt!B313))</f>
        <v/>
      </c>
      <c r="C313" s="16" t="str">
        <f>IF(Oversikt!E313="","",Oversikt!E313)</f>
        <v/>
      </c>
      <c r="D313" s="17" t="str">
        <f>IF('2. Runde'!N313="","",IF(Oversikt!B313="","",VLOOKUP(Oversikt!#REF!,Mønster!$A$4:$B$21,2)))</f>
        <v/>
      </c>
      <c r="E313" s="32"/>
      <c r="F313" s="33"/>
      <c r="G313" s="33"/>
      <c r="H313" s="33"/>
      <c r="I313" s="137"/>
      <c r="J313" s="33"/>
      <c r="K313" s="34"/>
      <c r="L313" s="128">
        <f>IF(Dommere!$C$12&gt;4,ROUND(SUM(E313:I313)-P313-Q313,1)/(Dommere!$C$12-2),SUM(E313:I313)/Dommere!$C$12)</f>
        <v>0</v>
      </c>
      <c r="M313" s="56">
        <f t="shared" si="53"/>
        <v>0</v>
      </c>
      <c r="N313" s="33"/>
      <c r="O313" s="19"/>
      <c r="P313" s="19">
        <f t="shared" si="54"/>
        <v>0</v>
      </c>
      <c r="Q313" s="19">
        <f t="shared" si="55"/>
        <v>0</v>
      </c>
      <c r="R313" s="19">
        <f t="shared" si="56"/>
        <v>0</v>
      </c>
    </row>
    <row r="314" spans="1:18" x14ac:dyDescent="0.2">
      <c r="A314" s="20">
        <f>+Oversikt!A314</f>
        <v>25</v>
      </c>
      <c r="B314" s="16" t="str">
        <f>IF(O$289&gt;7,IF('2. Runde'!N314="","",Oversikt!B314),IF(O$289&gt;5,IF('1. Runde'!N314="","",Oversikt!B314),Oversikt!B314))</f>
        <v/>
      </c>
      <c r="C314" s="16" t="str">
        <f>IF(Oversikt!E314="","",Oversikt!E314)</f>
        <v/>
      </c>
      <c r="D314" s="17" t="str">
        <f>IF('2. Runde'!N314="","",IF(Oversikt!B314="","",VLOOKUP(Oversikt!#REF!,Mønster!$A$4:$B$21,2)))</f>
        <v/>
      </c>
      <c r="E314" s="32"/>
      <c r="F314" s="33"/>
      <c r="G314" s="33"/>
      <c r="H314" s="33"/>
      <c r="I314" s="137"/>
      <c r="J314" s="33"/>
      <c r="K314" s="34"/>
      <c r="L314" s="128">
        <f>IF(Dommere!$C$12&gt;4,ROUND(SUM(E314:I314)-P314-Q314,1)/(Dommere!$C$12-2),SUM(E314:I314)/Dommere!$C$12)</f>
        <v>0</v>
      </c>
      <c r="M314" s="56">
        <f t="shared" si="53"/>
        <v>0</v>
      </c>
      <c r="N314" s="33"/>
      <c r="O314" s="19"/>
      <c r="P314" s="19">
        <f t="shared" si="54"/>
        <v>0</v>
      </c>
      <c r="Q314" s="19">
        <f t="shared" si="55"/>
        <v>0</v>
      </c>
      <c r="R314" s="19">
        <f t="shared" si="56"/>
        <v>0</v>
      </c>
    </row>
    <row r="315" spans="1:18" x14ac:dyDescent="0.2">
      <c r="A315" s="20">
        <f>+Oversikt!A315</f>
        <v>0</v>
      </c>
      <c r="B315" s="16" t="str">
        <f>IF(O$289&gt;7,IF('2. Runde'!N315="","",Oversikt!B315),IF(O$289&gt;5,IF('1. Runde'!N315="","",Oversikt!B315),Oversikt!B315))</f>
        <v/>
      </c>
      <c r="C315" s="16" t="str">
        <f>IF(Oversikt!E315="","",Oversikt!E315)</f>
        <v/>
      </c>
      <c r="D315" s="17" t="str">
        <f>IF('2. Runde'!N315="","",IF(Oversikt!B315="","",VLOOKUP(Oversikt!#REF!,Mønster!$A$4:$B$21,2)))</f>
        <v/>
      </c>
      <c r="E315" s="32"/>
      <c r="F315" s="33"/>
      <c r="G315" s="33"/>
      <c r="H315" s="33"/>
      <c r="I315" s="137"/>
      <c r="J315" s="33"/>
      <c r="K315" s="34"/>
      <c r="L315" s="128">
        <f>IF(Dommere!$C$12&gt;4,ROUND(SUM(E315:I315)-P315-Q315,1)/(Dommere!$C$12-2),SUM(E315:I315)/Dommere!$C$12)</f>
        <v>0</v>
      </c>
      <c r="M315" s="56">
        <f t="shared" ref="M315:M378" si="57">IF(L315=0,,RANK(L315,L$290:L$314,0))</f>
        <v>0</v>
      </c>
      <c r="N315" s="33"/>
      <c r="O315" s="19"/>
      <c r="P315" s="19">
        <f t="shared" ref="P315:P378" si="58">MAX(E315:K315)</f>
        <v>0</v>
      </c>
      <c r="Q315" s="19">
        <f t="shared" ref="Q315:Q378" si="59">MIN(E315:K315)</f>
        <v>0</v>
      </c>
      <c r="R315" s="19">
        <f t="shared" ref="R315:R378" si="60">SUM(E315:K315)</f>
        <v>0</v>
      </c>
    </row>
    <row r="316" spans="1:18" x14ac:dyDescent="0.2">
      <c r="A316" s="20">
        <f>+Oversikt!A316</f>
        <v>0</v>
      </c>
      <c r="B316" s="16" t="str">
        <f>IF(O$289&gt;7,IF('2. Runde'!N316="","",Oversikt!B316),IF(O$289&gt;5,IF('1. Runde'!N316="","",Oversikt!B316),Oversikt!B316))</f>
        <v/>
      </c>
      <c r="C316" s="16" t="str">
        <f>IF(Oversikt!E316="","",Oversikt!E316)</f>
        <v/>
      </c>
      <c r="D316" s="17" t="str">
        <f>IF('2. Runde'!N316="","",IF(Oversikt!B316="","",VLOOKUP(Oversikt!#REF!,Mønster!$A$4:$B$21,2)))</f>
        <v/>
      </c>
      <c r="E316" s="32"/>
      <c r="F316" s="33"/>
      <c r="G316" s="33"/>
      <c r="H316" s="33"/>
      <c r="I316" s="137"/>
      <c r="J316" s="33"/>
      <c r="K316" s="34"/>
      <c r="L316" s="128">
        <f>IF(Dommere!$C$12&gt;4,ROUND(SUM(E316:I316)-P316-Q316,1)/(Dommere!$C$12-2),SUM(E316:I316)/Dommere!$C$12)</f>
        <v>0</v>
      </c>
      <c r="M316" s="56">
        <f t="shared" si="57"/>
        <v>0</v>
      </c>
      <c r="N316" s="33"/>
      <c r="O316" s="19"/>
      <c r="P316" s="19">
        <f t="shared" si="58"/>
        <v>0</v>
      </c>
      <c r="Q316" s="19">
        <f t="shared" si="59"/>
        <v>0</v>
      </c>
      <c r="R316" s="19">
        <f t="shared" si="60"/>
        <v>0</v>
      </c>
    </row>
    <row r="317" spans="1:18" x14ac:dyDescent="0.2">
      <c r="A317" s="20">
        <f>+Oversikt!A317</f>
        <v>0</v>
      </c>
      <c r="B317" s="16" t="str">
        <f>IF(O$289&gt;7,IF('2. Runde'!N317="","",Oversikt!B317),IF(O$289&gt;5,IF('1. Runde'!N317="","",Oversikt!B317),Oversikt!B317))</f>
        <v/>
      </c>
      <c r="C317" s="16" t="str">
        <f>IF(Oversikt!E317="","",Oversikt!E317)</f>
        <v/>
      </c>
      <c r="D317" s="17" t="str">
        <f>IF('2. Runde'!N317="","",IF(Oversikt!B317="","",VLOOKUP(Oversikt!#REF!,Mønster!$A$4:$B$21,2)))</f>
        <v/>
      </c>
      <c r="E317" s="32"/>
      <c r="F317" s="33"/>
      <c r="G317" s="33"/>
      <c r="H317" s="33"/>
      <c r="I317" s="137"/>
      <c r="J317" s="33"/>
      <c r="K317" s="34"/>
      <c r="L317" s="128">
        <f>IF(Dommere!$C$12&gt;4,ROUND(SUM(E317:I317)-P317-Q317,1)/(Dommere!$C$12-2),SUM(E317:I317)/Dommere!$C$12)</f>
        <v>0</v>
      </c>
      <c r="M317" s="56">
        <f t="shared" si="57"/>
        <v>0</v>
      </c>
      <c r="N317" s="33"/>
      <c r="O317" s="19"/>
      <c r="P317" s="19">
        <f t="shared" si="58"/>
        <v>0</v>
      </c>
      <c r="Q317" s="19">
        <f t="shared" si="59"/>
        <v>0</v>
      </c>
      <c r="R317" s="19">
        <f t="shared" si="60"/>
        <v>0</v>
      </c>
    </row>
    <row r="318" spans="1:18" x14ac:dyDescent="0.2">
      <c r="A318" s="119" t="str">
        <f>+Oversikt!A318</f>
        <v>Klasse 220 / 230 - Junior - Menn Cup</v>
      </c>
      <c r="B318" s="16"/>
      <c r="C318" s="16" t="str">
        <f>IF(Oversikt!E318="","",Oversikt!E318)</f>
        <v/>
      </c>
      <c r="D318" s="17" t="str">
        <f>IF('2. Runde'!N318="","",IF(Oversikt!B318="","",VLOOKUP(Oversikt!#REF!,Mønster!$A$4:$B$21,2)))</f>
        <v/>
      </c>
      <c r="E318" s="32"/>
      <c r="F318" s="33"/>
      <c r="G318" s="33"/>
      <c r="H318" s="33"/>
      <c r="I318" s="137"/>
      <c r="J318" s="33"/>
      <c r="K318" s="34"/>
      <c r="L318" s="128">
        <f>IF(Dommere!$C$12&gt;4,ROUND(SUM(E318:I318)-P318-Q318,1)/(Dommere!$C$12-2),SUM(E318:I318)/Dommere!$C$12)</f>
        <v>0</v>
      </c>
      <c r="M318" s="56">
        <f t="shared" si="57"/>
        <v>0</v>
      </c>
      <c r="N318" s="33"/>
      <c r="O318" s="19"/>
      <c r="P318" s="19">
        <f t="shared" si="58"/>
        <v>0</v>
      </c>
      <c r="Q318" s="19">
        <f t="shared" si="59"/>
        <v>0</v>
      </c>
      <c r="R318" s="19">
        <f t="shared" si="60"/>
        <v>0</v>
      </c>
    </row>
    <row r="319" spans="1:18" x14ac:dyDescent="0.2">
      <c r="A319" s="20">
        <f>+Oversikt!A319</f>
        <v>1</v>
      </c>
      <c r="B319" s="16" t="str">
        <f>IF(O$289&gt;7,IF('2. Runde'!N319="","",Oversikt!B319),IF(O$289&gt;5,IF('1. Runde'!N319="","",Oversikt!B319),Oversikt!B319))</f>
        <v>Thoresen  Kim</v>
      </c>
      <c r="C319" s="16" t="str">
        <f>IF(Oversikt!E319="","",Oversikt!E319)</f>
        <v>Nittedal Taekwondo Klubb</v>
      </c>
      <c r="D319" s="17" t="e">
        <f>IF('2. Runde'!N319="","",IF(Oversikt!B319="","",VLOOKUP(Oversikt!#REF!,Mønster!$A$4:$B$21,2)))</f>
        <v>#REF!</v>
      </c>
      <c r="E319" s="32">
        <v>6.5</v>
      </c>
      <c r="F319" s="33">
        <v>6.3</v>
      </c>
      <c r="G319" s="33">
        <v>6.8</v>
      </c>
      <c r="H319" s="33"/>
      <c r="I319" s="137"/>
      <c r="J319" s="33"/>
      <c r="K319" s="34"/>
      <c r="L319" s="128">
        <f>IF(Dommere!$C$12&gt;4,ROUND(SUM(E319:I319)-P319-Q319,1)/(Dommere!$C$12-2),SUM(E319:I319)/Dommere!$C$12)</f>
        <v>6.5333333333333341</v>
      </c>
      <c r="M319" s="56" t="e">
        <f t="shared" si="57"/>
        <v>#N/A</v>
      </c>
      <c r="N319" s="33"/>
      <c r="O319" s="19"/>
      <c r="P319" s="19">
        <f t="shared" si="58"/>
        <v>6.8</v>
      </c>
      <c r="Q319" s="19">
        <f t="shared" si="59"/>
        <v>6.3</v>
      </c>
      <c r="R319" s="19">
        <f t="shared" si="60"/>
        <v>19.600000000000001</v>
      </c>
    </row>
    <row r="320" spans="1:18" x14ac:dyDescent="0.2">
      <c r="A320" s="20">
        <f>+Oversikt!A320</f>
        <v>2</v>
      </c>
      <c r="B320" s="16" t="str">
        <f>IF(O$289&gt;7,IF('2. Runde'!N320="","",Oversikt!B320),IF(O$289&gt;5,IF('1. Runde'!N320="","",Oversikt!B320),Oversikt!B320))</f>
        <v/>
      </c>
      <c r="C320" s="16" t="str">
        <f>IF(Oversikt!E320="","",Oversikt!E320)</f>
        <v>Oslo Nord Taekwondo klubb</v>
      </c>
      <c r="D320" s="17" t="str">
        <f>IF('2. Runde'!N320="","",IF(Oversikt!B320="","",VLOOKUP(Oversikt!#REF!,Mønster!$A$4:$B$21,2)))</f>
        <v/>
      </c>
      <c r="E320" s="32"/>
      <c r="F320" s="33"/>
      <c r="G320" s="33"/>
      <c r="H320" s="33"/>
      <c r="I320" s="137"/>
      <c r="J320" s="33"/>
      <c r="K320" s="34"/>
      <c r="L320" s="128">
        <f>IF(Dommere!$C$12&gt;4,ROUND(SUM(E320:I320)-P320-Q320,1)/(Dommere!$C$12-2),SUM(E320:I320)/Dommere!$C$12)</f>
        <v>0</v>
      </c>
      <c r="M320" s="56">
        <f t="shared" si="57"/>
        <v>0</v>
      </c>
      <c r="N320" s="33"/>
      <c r="O320" s="19"/>
      <c r="P320" s="19">
        <f t="shared" si="58"/>
        <v>0</v>
      </c>
      <c r="Q320" s="19">
        <f t="shared" si="59"/>
        <v>0</v>
      </c>
      <c r="R320" s="19">
        <f t="shared" si="60"/>
        <v>0</v>
      </c>
    </row>
    <row r="321" spans="1:18" x14ac:dyDescent="0.2">
      <c r="A321" s="20">
        <f>+Oversikt!A321</f>
        <v>3</v>
      </c>
      <c r="B321" s="16" t="str">
        <f>IF(O$289&gt;7,IF('2. Runde'!N321="","",Oversikt!B321),IF(O$289&gt;5,IF('1. Runde'!N321="","",Oversikt!B321),Oversikt!B321))</f>
        <v/>
      </c>
      <c r="C321" s="16" t="str">
        <f>IF(Oversikt!E321="","",Oversikt!E321)</f>
        <v>Solør Tae Kwondoklubb</v>
      </c>
      <c r="D321" s="17" t="str">
        <f>IF('2. Runde'!N321="","",IF(Oversikt!B321="","",VLOOKUP(Oversikt!#REF!,Mønster!$A$4:$B$21,2)))</f>
        <v/>
      </c>
      <c r="E321" s="32"/>
      <c r="F321" s="33"/>
      <c r="G321" s="33"/>
      <c r="H321" s="33"/>
      <c r="I321" s="137"/>
      <c r="J321" s="33"/>
      <c r="K321" s="34"/>
      <c r="L321" s="128">
        <f>IF(Dommere!$C$12&gt;4,ROUND(SUM(E321:I321)-P321-Q321,1)/(Dommere!$C$12-2),SUM(E321:I321)/Dommere!$C$12)</f>
        <v>0</v>
      </c>
      <c r="M321" s="56">
        <f t="shared" si="57"/>
        <v>0</v>
      </c>
      <c r="N321" s="33"/>
      <c r="O321" s="19"/>
      <c r="P321" s="19">
        <f t="shared" si="58"/>
        <v>0</v>
      </c>
      <c r="Q321" s="19">
        <f t="shared" si="59"/>
        <v>0</v>
      </c>
      <c r="R321" s="19">
        <f t="shared" si="60"/>
        <v>0</v>
      </c>
    </row>
    <row r="322" spans="1:18" x14ac:dyDescent="0.2">
      <c r="A322" s="20">
        <f>+Oversikt!A322</f>
        <v>4</v>
      </c>
      <c r="B322" s="16" t="str">
        <f>IF(O$289&gt;7,IF('2. Runde'!N322="","",Oversikt!B322),IF(O$289&gt;5,IF('1. Runde'!N322="","",Oversikt!B322),Oversikt!B322))</f>
        <v>Hamdullah Memathuallah</v>
      </c>
      <c r="C322" s="16" t="str">
        <f>IF(Oversikt!E322="","",Oversikt!E322)</f>
        <v>Chonkwon Vestli Taekwondo Klubb</v>
      </c>
      <c r="D322" s="17" t="e">
        <f>IF('2. Runde'!N322="","",IF(Oversikt!B322="","",VLOOKUP(Oversikt!#REF!,Mønster!$A$4:$B$21,2)))</f>
        <v>#REF!</v>
      </c>
      <c r="E322" s="32">
        <v>6.6</v>
      </c>
      <c r="F322" s="33">
        <v>6.5</v>
      </c>
      <c r="G322" s="33">
        <v>6.9</v>
      </c>
      <c r="H322" s="33"/>
      <c r="I322" s="137"/>
      <c r="J322" s="33"/>
      <c r="K322" s="34"/>
      <c r="L322" s="128">
        <f>IF(Dommere!$C$12&gt;4,ROUND(SUM(E322:I322)-P322-Q322,1)/(Dommere!$C$12-2),SUM(E322:I322)/Dommere!$C$12)</f>
        <v>6.666666666666667</v>
      </c>
      <c r="M322" s="56" t="e">
        <f t="shared" si="57"/>
        <v>#N/A</v>
      </c>
      <c r="N322" s="33"/>
      <c r="O322" s="19"/>
      <c r="P322" s="19">
        <f t="shared" si="58"/>
        <v>6.9</v>
      </c>
      <c r="Q322" s="19">
        <f t="shared" si="59"/>
        <v>6.5</v>
      </c>
      <c r="R322" s="19">
        <f t="shared" si="60"/>
        <v>20</v>
      </c>
    </row>
    <row r="323" spans="1:18" x14ac:dyDescent="0.2">
      <c r="A323" s="20">
        <f>+Oversikt!A323</f>
        <v>5</v>
      </c>
      <c r="B323" s="16" t="str">
        <f>IF(O$289&gt;7,IF('2. Runde'!N323="","",Oversikt!B323),IF(O$289&gt;5,IF('1. Runde'!N323="","",Oversikt!B323),Oversikt!B323))</f>
        <v/>
      </c>
      <c r="C323" s="16" t="str">
        <f>IF(Oversikt!E323="","",Oversikt!E323)</f>
        <v/>
      </c>
      <c r="D323" s="17" t="str">
        <f>IF('2. Runde'!N323="","",IF(Oversikt!B323="","",VLOOKUP(Oversikt!#REF!,Mønster!$A$4:$B$21,2)))</f>
        <v/>
      </c>
      <c r="E323" s="32"/>
      <c r="F323" s="33"/>
      <c r="G323" s="33"/>
      <c r="H323" s="33"/>
      <c r="I323" s="137"/>
      <c r="J323" s="33"/>
      <c r="K323" s="34"/>
      <c r="L323" s="128">
        <f>IF(Dommere!$C$12&gt;4,ROUND(SUM(E323:I323)-P323-Q323,1)/(Dommere!$C$12-2),SUM(E323:I323)/Dommere!$C$12)</f>
        <v>0</v>
      </c>
      <c r="M323" s="56">
        <f t="shared" si="57"/>
        <v>0</v>
      </c>
      <c r="N323" s="33"/>
      <c r="O323" s="19"/>
      <c r="P323" s="19">
        <f t="shared" si="58"/>
        <v>0</v>
      </c>
      <c r="Q323" s="19">
        <f t="shared" si="59"/>
        <v>0</v>
      </c>
      <c r="R323" s="19">
        <f t="shared" si="60"/>
        <v>0</v>
      </c>
    </row>
    <row r="324" spans="1:18" x14ac:dyDescent="0.2">
      <c r="A324" s="20">
        <f>+Oversikt!A324</f>
        <v>6</v>
      </c>
      <c r="B324" s="16" t="str">
        <f>IF(O$289&gt;7,IF('2. Runde'!N324="","",Oversikt!B324),IF(O$289&gt;5,IF('1. Runde'!N324="","",Oversikt!B324),Oversikt!B324))</f>
        <v/>
      </c>
      <c r="C324" s="16" t="str">
        <f>IF(Oversikt!E324="","",Oversikt!E324)</f>
        <v/>
      </c>
      <c r="D324" s="17" t="str">
        <f>IF('2. Runde'!N324="","",IF(Oversikt!B324="","",VLOOKUP(Oversikt!#REF!,Mønster!$A$4:$B$21,2)))</f>
        <v/>
      </c>
      <c r="E324" s="32"/>
      <c r="F324" s="33"/>
      <c r="G324" s="33"/>
      <c r="H324" s="33"/>
      <c r="I324" s="137"/>
      <c r="J324" s="33"/>
      <c r="K324" s="34"/>
      <c r="L324" s="128">
        <f>IF(Dommere!$C$12&gt;4,ROUND(SUM(E324:I324)-P324-Q324,1)/(Dommere!$C$12-2),SUM(E324:I324)/Dommere!$C$12)</f>
        <v>0</v>
      </c>
      <c r="M324" s="56">
        <f t="shared" si="57"/>
        <v>0</v>
      </c>
      <c r="N324" s="33"/>
      <c r="O324" s="19"/>
      <c r="P324" s="19">
        <f t="shared" si="58"/>
        <v>0</v>
      </c>
      <c r="Q324" s="19">
        <f t="shared" si="59"/>
        <v>0</v>
      </c>
      <c r="R324" s="19">
        <f t="shared" si="60"/>
        <v>0</v>
      </c>
    </row>
    <row r="325" spans="1:18" x14ac:dyDescent="0.2">
      <c r="A325" s="20">
        <f>+Oversikt!A325</f>
        <v>7</v>
      </c>
      <c r="B325" s="16" t="str">
        <f>IF(O$289&gt;7,IF('2. Runde'!N325="","",Oversikt!B325),IF(O$289&gt;5,IF('1. Runde'!N325="","",Oversikt!B325),Oversikt!B325))</f>
        <v/>
      </c>
      <c r="C325" s="16" t="str">
        <f>IF(Oversikt!E325="","",Oversikt!E325)</f>
        <v/>
      </c>
      <c r="D325" s="17" t="str">
        <f>IF('2. Runde'!N325="","",IF(Oversikt!B325="","",VLOOKUP(Oversikt!#REF!,Mønster!$A$4:$B$21,2)))</f>
        <v/>
      </c>
      <c r="E325" s="32"/>
      <c r="F325" s="33"/>
      <c r="G325" s="33"/>
      <c r="H325" s="33"/>
      <c r="I325" s="137"/>
      <c r="J325" s="33"/>
      <c r="K325" s="34"/>
      <c r="L325" s="128">
        <f>IF(Dommere!$C$12&gt;4,ROUND(SUM(E325:I325)-P325-Q325,1)/(Dommere!$C$12-2),SUM(E325:I325)/Dommere!$C$12)</f>
        <v>0</v>
      </c>
      <c r="M325" s="56">
        <f t="shared" si="57"/>
        <v>0</v>
      </c>
      <c r="N325" s="33"/>
      <c r="O325" s="19"/>
      <c r="P325" s="19">
        <f t="shared" si="58"/>
        <v>0</v>
      </c>
      <c r="Q325" s="19">
        <f t="shared" si="59"/>
        <v>0</v>
      </c>
      <c r="R325" s="19">
        <f t="shared" si="60"/>
        <v>0</v>
      </c>
    </row>
    <row r="326" spans="1:18" x14ac:dyDescent="0.2">
      <c r="A326" s="20">
        <f>+Oversikt!A326</f>
        <v>8</v>
      </c>
      <c r="B326" s="16" t="str">
        <f>IF(O$289&gt;7,IF('2. Runde'!N326="","",Oversikt!B326),IF(O$289&gt;5,IF('1. Runde'!N326="","",Oversikt!B326),Oversikt!B326))</f>
        <v/>
      </c>
      <c r="C326" s="16" t="str">
        <f>IF(Oversikt!E326="","",Oversikt!E326)</f>
        <v/>
      </c>
      <c r="D326" s="17" t="str">
        <f>IF('2. Runde'!N326="","",IF(Oversikt!B326="","",VLOOKUP(Oversikt!#REF!,Mønster!$A$4:$B$21,2)))</f>
        <v/>
      </c>
      <c r="E326" s="32"/>
      <c r="F326" s="33"/>
      <c r="G326" s="33"/>
      <c r="H326" s="33"/>
      <c r="I326" s="137"/>
      <c r="J326" s="33"/>
      <c r="K326" s="34"/>
      <c r="L326" s="128">
        <f>IF(Dommere!$C$12&gt;4,ROUND(SUM(E326:I326)-P326-Q326,1)/(Dommere!$C$12-2),SUM(E326:I326)/Dommere!$C$12)</f>
        <v>0</v>
      </c>
      <c r="M326" s="56">
        <f t="shared" si="57"/>
        <v>0</v>
      </c>
      <c r="N326" s="33"/>
      <c r="O326" s="19"/>
      <c r="P326" s="19">
        <f t="shared" si="58"/>
        <v>0</v>
      </c>
      <c r="Q326" s="19">
        <f t="shared" si="59"/>
        <v>0</v>
      </c>
      <c r="R326" s="19">
        <f t="shared" si="60"/>
        <v>0</v>
      </c>
    </row>
    <row r="327" spans="1:18" x14ac:dyDescent="0.2">
      <c r="A327" s="20">
        <f>+Oversikt!A327</f>
        <v>9</v>
      </c>
      <c r="B327" s="16" t="str">
        <f>IF(O$289&gt;7,IF('2. Runde'!N327="","",Oversikt!B327),IF(O$289&gt;5,IF('1. Runde'!N327="","",Oversikt!B327),Oversikt!B327))</f>
        <v/>
      </c>
      <c r="C327" s="16" t="str">
        <f>IF(Oversikt!E327="","",Oversikt!E327)</f>
        <v/>
      </c>
      <c r="D327" s="17" t="str">
        <f>IF('2. Runde'!N327="","",IF(Oversikt!B327="","",VLOOKUP(Oversikt!#REF!,Mønster!$A$4:$B$21,2)))</f>
        <v/>
      </c>
      <c r="E327" s="32"/>
      <c r="F327" s="33"/>
      <c r="G327" s="33"/>
      <c r="H327" s="33"/>
      <c r="I327" s="137"/>
      <c r="J327" s="33"/>
      <c r="K327" s="34"/>
      <c r="L327" s="128">
        <f>IF(Dommere!$C$12&gt;4,ROUND(SUM(E327:I327)-P327-Q327,1)/(Dommere!$C$12-2),SUM(E327:I327)/Dommere!$C$12)</f>
        <v>0</v>
      </c>
      <c r="M327" s="56">
        <f t="shared" si="57"/>
        <v>0</v>
      </c>
      <c r="N327" s="33"/>
      <c r="O327" s="19"/>
      <c r="P327" s="19">
        <f t="shared" si="58"/>
        <v>0</v>
      </c>
      <c r="Q327" s="19">
        <f t="shared" si="59"/>
        <v>0</v>
      </c>
      <c r="R327" s="19">
        <f t="shared" si="60"/>
        <v>0</v>
      </c>
    </row>
    <row r="328" spans="1:18" x14ac:dyDescent="0.2">
      <c r="A328" s="20">
        <f>+Oversikt!A328</f>
        <v>10</v>
      </c>
      <c r="B328" s="16" t="str">
        <f>IF(O$289&gt;7,IF('2. Runde'!N328="","",Oversikt!B328),IF(O$289&gt;5,IF('1. Runde'!N328="","",Oversikt!B328),Oversikt!B328))</f>
        <v/>
      </c>
      <c r="C328" s="16" t="str">
        <f>IF(Oversikt!E328="","",Oversikt!E328)</f>
        <v/>
      </c>
      <c r="D328" s="17" t="str">
        <f>IF('2. Runde'!N328="","",IF(Oversikt!B328="","",VLOOKUP(Oversikt!#REF!,Mønster!$A$4:$B$21,2)))</f>
        <v/>
      </c>
      <c r="E328" s="32"/>
      <c r="F328" s="33"/>
      <c r="G328" s="33"/>
      <c r="H328" s="33"/>
      <c r="I328" s="137"/>
      <c r="J328" s="33"/>
      <c r="K328" s="34"/>
      <c r="L328" s="128">
        <f>IF(Dommere!$C$12&gt;4,ROUND(SUM(E328:I328)-P328-Q328,1)/(Dommere!$C$12-2),SUM(E328:I328)/Dommere!$C$12)</f>
        <v>0</v>
      </c>
      <c r="M328" s="56">
        <f t="shared" si="57"/>
        <v>0</v>
      </c>
      <c r="N328" s="33"/>
      <c r="O328" s="19"/>
      <c r="P328" s="19">
        <f t="shared" si="58"/>
        <v>0</v>
      </c>
      <c r="Q328" s="19">
        <f t="shared" si="59"/>
        <v>0</v>
      </c>
      <c r="R328" s="19">
        <f t="shared" si="60"/>
        <v>0</v>
      </c>
    </row>
    <row r="329" spans="1:18" x14ac:dyDescent="0.2">
      <c r="A329" s="20">
        <f>+Oversikt!A329</f>
        <v>11</v>
      </c>
      <c r="B329" s="16" t="str">
        <f>IF(O$289&gt;7,IF('2. Runde'!N329="","",Oversikt!B329),IF(O$289&gt;5,IF('1. Runde'!N329="","",Oversikt!B329),Oversikt!B329))</f>
        <v/>
      </c>
      <c r="C329" s="16" t="str">
        <f>IF(Oversikt!E329="","",Oversikt!E329)</f>
        <v/>
      </c>
      <c r="D329" s="17" t="str">
        <f>IF('2. Runde'!N329="","",IF(Oversikt!B329="","",VLOOKUP(Oversikt!#REF!,Mønster!$A$4:$B$21,2)))</f>
        <v/>
      </c>
      <c r="E329" s="32"/>
      <c r="F329" s="33"/>
      <c r="G329" s="33"/>
      <c r="H329" s="33"/>
      <c r="I329" s="137"/>
      <c r="J329" s="33"/>
      <c r="K329" s="34"/>
      <c r="L329" s="128">
        <f>IF(Dommere!$C$12&gt;4,ROUND(SUM(E329:I329)-P329-Q329,1)/(Dommere!$C$12-2),SUM(E329:I329)/Dommere!$C$12)</f>
        <v>0</v>
      </c>
      <c r="M329" s="56">
        <f t="shared" si="57"/>
        <v>0</v>
      </c>
      <c r="N329" s="33"/>
      <c r="O329" s="19"/>
      <c r="P329" s="19">
        <f t="shared" si="58"/>
        <v>0</v>
      </c>
      <c r="Q329" s="19">
        <f t="shared" si="59"/>
        <v>0</v>
      </c>
      <c r="R329" s="19">
        <f t="shared" si="60"/>
        <v>0</v>
      </c>
    </row>
    <row r="330" spans="1:18" x14ac:dyDescent="0.2">
      <c r="A330" s="20">
        <f>+Oversikt!A330</f>
        <v>12</v>
      </c>
      <c r="B330" s="16" t="str">
        <f>IF(O$289&gt;7,IF('2. Runde'!N330="","",Oversikt!B330),IF(O$289&gt;5,IF('1. Runde'!N330="","",Oversikt!B330),Oversikt!B330))</f>
        <v/>
      </c>
      <c r="C330" s="16" t="str">
        <f>IF(Oversikt!E330="","",Oversikt!E330)</f>
        <v/>
      </c>
      <c r="D330" s="17" t="str">
        <f>IF('2. Runde'!N330="","",IF(Oversikt!B330="","",VLOOKUP(Oversikt!#REF!,Mønster!$A$4:$B$21,2)))</f>
        <v/>
      </c>
      <c r="E330" s="32"/>
      <c r="F330" s="33"/>
      <c r="G330" s="33"/>
      <c r="H330" s="33"/>
      <c r="I330" s="137"/>
      <c r="J330" s="33"/>
      <c r="K330" s="34"/>
      <c r="L330" s="128">
        <f>IF(Dommere!$C$12&gt;4,ROUND(SUM(E330:I330)-P330-Q330,1)/(Dommere!$C$12-2),SUM(E330:I330)/Dommere!$C$12)</f>
        <v>0</v>
      </c>
      <c r="M330" s="56">
        <f t="shared" si="57"/>
        <v>0</v>
      </c>
      <c r="N330" s="33"/>
      <c r="O330" s="19"/>
      <c r="P330" s="19">
        <f t="shared" si="58"/>
        <v>0</v>
      </c>
      <c r="Q330" s="19">
        <f t="shared" si="59"/>
        <v>0</v>
      </c>
      <c r="R330" s="19">
        <f t="shared" si="60"/>
        <v>0</v>
      </c>
    </row>
    <row r="331" spans="1:18" x14ac:dyDescent="0.2">
      <c r="A331" s="20">
        <f>+Oversikt!A331</f>
        <v>13</v>
      </c>
      <c r="B331" s="16" t="str">
        <f>IF(O$289&gt;7,IF('2. Runde'!N331="","",Oversikt!B331),IF(O$289&gt;5,IF('1. Runde'!N331="","",Oversikt!B331),Oversikt!B331))</f>
        <v/>
      </c>
      <c r="C331" s="16" t="str">
        <f>IF(Oversikt!E331="","",Oversikt!E331)</f>
        <v/>
      </c>
      <c r="D331" s="17" t="str">
        <f>IF('2. Runde'!N331="","",IF(Oversikt!B331="","",VLOOKUP(Oversikt!#REF!,Mønster!$A$4:$B$21,2)))</f>
        <v/>
      </c>
      <c r="E331" s="32"/>
      <c r="F331" s="33"/>
      <c r="G331" s="33"/>
      <c r="H331" s="33"/>
      <c r="I331" s="137"/>
      <c r="J331" s="33"/>
      <c r="K331" s="34"/>
      <c r="L331" s="128">
        <f>IF(Dommere!$C$12&gt;4,ROUND(SUM(E331:I331)-P331-Q331,1)/(Dommere!$C$12-2),SUM(E331:I331)/Dommere!$C$12)</f>
        <v>0</v>
      </c>
      <c r="M331" s="56">
        <f t="shared" si="57"/>
        <v>0</v>
      </c>
      <c r="N331" s="33"/>
      <c r="O331" s="19"/>
      <c r="P331" s="19">
        <f t="shared" si="58"/>
        <v>0</v>
      </c>
      <c r="Q331" s="19">
        <f t="shared" si="59"/>
        <v>0</v>
      </c>
      <c r="R331" s="19">
        <f t="shared" si="60"/>
        <v>0</v>
      </c>
    </row>
    <row r="332" spans="1:18" x14ac:dyDescent="0.2">
      <c r="A332" s="20">
        <f>+Oversikt!A332</f>
        <v>14</v>
      </c>
      <c r="B332" s="16" t="str">
        <f>IF(O$289&gt;7,IF('2. Runde'!N332="","",Oversikt!B332),IF(O$289&gt;5,IF('1. Runde'!N332="","",Oversikt!B332),Oversikt!B332))</f>
        <v/>
      </c>
      <c r="C332" s="16" t="str">
        <f>IF(Oversikt!E332="","",Oversikt!E332)</f>
        <v/>
      </c>
      <c r="D332" s="17" t="str">
        <f>IF('2. Runde'!N332="","",IF(Oversikt!B332="","",VLOOKUP(Oversikt!#REF!,Mønster!$A$4:$B$21,2)))</f>
        <v/>
      </c>
      <c r="E332" s="32"/>
      <c r="F332" s="33"/>
      <c r="G332" s="33"/>
      <c r="H332" s="33"/>
      <c r="I332" s="137"/>
      <c r="J332" s="33"/>
      <c r="K332" s="34"/>
      <c r="L332" s="128">
        <f>IF(Dommere!$C$12&gt;4,ROUND(SUM(E332:I332)-P332-Q332,1)/(Dommere!$C$12-2),SUM(E332:I332)/Dommere!$C$12)</f>
        <v>0</v>
      </c>
      <c r="M332" s="56">
        <f t="shared" si="57"/>
        <v>0</v>
      </c>
      <c r="N332" s="33"/>
      <c r="O332" s="19"/>
      <c r="P332" s="19">
        <f t="shared" si="58"/>
        <v>0</v>
      </c>
      <c r="Q332" s="19">
        <f t="shared" si="59"/>
        <v>0</v>
      </c>
      <c r="R332" s="19">
        <f t="shared" si="60"/>
        <v>0</v>
      </c>
    </row>
    <row r="333" spans="1:18" x14ac:dyDescent="0.2">
      <c r="A333" s="20">
        <f>+Oversikt!A333</f>
        <v>15</v>
      </c>
      <c r="B333" s="16" t="str">
        <f>IF(O$289&gt;7,IF('2. Runde'!N333="","",Oversikt!B333),IF(O$289&gt;5,IF('1. Runde'!N333="","",Oversikt!B333),Oversikt!B333))</f>
        <v/>
      </c>
      <c r="C333" s="16" t="str">
        <f>IF(Oversikt!E333="","",Oversikt!E333)</f>
        <v/>
      </c>
      <c r="D333" s="17" t="str">
        <f>IF('2. Runde'!N333="","",IF(Oversikt!B333="","",VLOOKUP(Oversikt!#REF!,Mønster!$A$4:$B$21,2)))</f>
        <v/>
      </c>
      <c r="E333" s="32"/>
      <c r="F333" s="33"/>
      <c r="G333" s="33"/>
      <c r="H333" s="33"/>
      <c r="I333" s="137"/>
      <c r="J333" s="33"/>
      <c r="K333" s="34"/>
      <c r="L333" s="128">
        <f>IF(Dommere!$C$12&gt;4,ROUND(SUM(E333:I333)-P333-Q333,1)/(Dommere!$C$12-2),SUM(E333:I333)/Dommere!$C$12)</f>
        <v>0</v>
      </c>
      <c r="M333" s="56">
        <f t="shared" si="57"/>
        <v>0</v>
      </c>
      <c r="N333" s="33"/>
      <c r="O333" s="19"/>
      <c r="P333" s="19">
        <f t="shared" si="58"/>
        <v>0</v>
      </c>
      <c r="Q333" s="19">
        <f t="shared" si="59"/>
        <v>0</v>
      </c>
      <c r="R333" s="19">
        <f t="shared" si="60"/>
        <v>0</v>
      </c>
    </row>
    <row r="334" spans="1:18" x14ac:dyDescent="0.2">
      <c r="A334" s="20">
        <f>+Oversikt!A334</f>
        <v>16</v>
      </c>
      <c r="B334" s="16" t="str">
        <f>IF(O$289&gt;7,IF('2. Runde'!N334="","",Oversikt!B334),IF(O$289&gt;5,IF('1. Runde'!N334="","",Oversikt!B334),Oversikt!B334))</f>
        <v/>
      </c>
      <c r="C334" s="16" t="str">
        <f>IF(Oversikt!E334="","",Oversikt!E334)</f>
        <v/>
      </c>
      <c r="D334" s="17" t="str">
        <f>IF('2. Runde'!N334="","",IF(Oversikt!B334="","",VLOOKUP(Oversikt!#REF!,Mønster!$A$4:$B$21,2)))</f>
        <v/>
      </c>
      <c r="E334" s="32"/>
      <c r="F334" s="33"/>
      <c r="G334" s="33"/>
      <c r="H334" s="33"/>
      <c r="I334" s="137"/>
      <c r="J334" s="33"/>
      <c r="K334" s="34"/>
      <c r="L334" s="128">
        <f>IF(Dommere!$C$12&gt;4,ROUND(SUM(E334:I334)-P334-Q334,1)/(Dommere!$C$12-2),SUM(E334:I334)/Dommere!$C$12)</f>
        <v>0</v>
      </c>
      <c r="M334" s="56">
        <f t="shared" si="57"/>
        <v>0</v>
      </c>
      <c r="N334" s="33"/>
      <c r="O334" s="19"/>
      <c r="P334" s="19">
        <f t="shared" si="58"/>
        <v>0</v>
      </c>
      <c r="Q334" s="19">
        <f t="shared" si="59"/>
        <v>0</v>
      </c>
      <c r="R334" s="19">
        <f t="shared" si="60"/>
        <v>0</v>
      </c>
    </row>
    <row r="335" spans="1:18" x14ac:dyDescent="0.2">
      <c r="A335" s="20">
        <f>+Oversikt!A335</f>
        <v>17</v>
      </c>
      <c r="B335" s="16" t="str">
        <f>IF(O$289&gt;7,IF('2. Runde'!N335="","",Oversikt!B335),IF(O$289&gt;5,IF('1. Runde'!N335="","",Oversikt!B335),Oversikt!B335))</f>
        <v/>
      </c>
      <c r="C335" s="16" t="str">
        <f>IF(Oversikt!E335="","",Oversikt!E335)</f>
        <v/>
      </c>
      <c r="D335" s="17" t="str">
        <f>IF('2. Runde'!N335="","",IF(Oversikt!B335="","",VLOOKUP(Oversikt!#REF!,Mønster!$A$4:$B$21,2)))</f>
        <v/>
      </c>
      <c r="E335" s="32"/>
      <c r="F335" s="33"/>
      <c r="G335" s="33"/>
      <c r="H335" s="33"/>
      <c r="I335" s="137"/>
      <c r="J335" s="33"/>
      <c r="K335" s="34"/>
      <c r="L335" s="128">
        <f>IF(Dommere!$C$12&gt;4,ROUND(SUM(E335:I335)-P335-Q335,1)/(Dommere!$C$12-2),SUM(E335:I335)/Dommere!$C$12)</f>
        <v>0</v>
      </c>
      <c r="M335" s="56">
        <f t="shared" si="57"/>
        <v>0</v>
      </c>
      <c r="N335" s="33"/>
      <c r="O335" s="19"/>
      <c r="P335" s="19">
        <f t="shared" si="58"/>
        <v>0</v>
      </c>
      <c r="Q335" s="19">
        <f t="shared" si="59"/>
        <v>0</v>
      </c>
      <c r="R335" s="19">
        <f t="shared" si="60"/>
        <v>0</v>
      </c>
    </row>
    <row r="336" spans="1:18" x14ac:dyDescent="0.2">
      <c r="A336" s="20">
        <f>+Oversikt!A336</f>
        <v>18</v>
      </c>
      <c r="B336" s="16" t="str">
        <f>IF(O$289&gt;7,IF('2. Runde'!N336="","",Oversikt!B336),IF(O$289&gt;5,IF('1. Runde'!N336="","",Oversikt!B336),Oversikt!B336))</f>
        <v/>
      </c>
      <c r="C336" s="16" t="str">
        <f>IF(Oversikt!E336="","",Oversikt!E336)</f>
        <v/>
      </c>
      <c r="D336" s="17" t="str">
        <f>IF('2. Runde'!N336="","",IF(Oversikt!B336="","",VLOOKUP(Oversikt!#REF!,Mønster!$A$4:$B$21,2)))</f>
        <v/>
      </c>
      <c r="E336" s="32"/>
      <c r="F336" s="33"/>
      <c r="G336" s="33"/>
      <c r="H336" s="33"/>
      <c r="I336" s="137"/>
      <c r="J336" s="33"/>
      <c r="K336" s="34"/>
      <c r="L336" s="128">
        <f>IF(Dommere!$C$12&gt;4,ROUND(SUM(E336:I336)-P336-Q336,1)/(Dommere!$C$12-2),SUM(E336:I336)/Dommere!$C$12)</f>
        <v>0</v>
      </c>
      <c r="M336" s="56">
        <f t="shared" si="57"/>
        <v>0</v>
      </c>
      <c r="N336" s="33"/>
      <c r="O336" s="19"/>
      <c r="P336" s="19">
        <f t="shared" si="58"/>
        <v>0</v>
      </c>
      <c r="Q336" s="19">
        <f t="shared" si="59"/>
        <v>0</v>
      </c>
      <c r="R336" s="19">
        <f t="shared" si="60"/>
        <v>0</v>
      </c>
    </row>
    <row r="337" spans="1:18" x14ac:dyDescent="0.2">
      <c r="A337" s="20">
        <f>+Oversikt!A337</f>
        <v>19</v>
      </c>
      <c r="B337" s="16" t="str">
        <f>IF(O$289&gt;7,IF('2. Runde'!N337="","",Oversikt!B337),IF(O$289&gt;5,IF('1. Runde'!N337="","",Oversikt!B337),Oversikt!B337))</f>
        <v/>
      </c>
      <c r="C337" s="16" t="str">
        <f>IF(Oversikt!E337="","",Oversikt!E337)</f>
        <v/>
      </c>
      <c r="D337" s="17" t="str">
        <f>IF('2. Runde'!N337="","",IF(Oversikt!B337="","",VLOOKUP(Oversikt!#REF!,Mønster!$A$4:$B$21,2)))</f>
        <v/>
      </c>
      <c r="E337" s="32"/>
      <c r="F337" s="33"/>
      <c r="G337" s="33"/>
      <c r="H337" s="33"/>
      <c r="I337" s="137"/>
      <c r="J337" s="33"/>
      <c r="K337" s="34"/>
      <c r="L337" s="128">
        <f>IF(Dommere!$C$12&gt;4,ROUND(SUM(E337:I337)-P337-Q337,1)/(Dommere!$C$12-2),SUM(E337:I337)/Dommere!$C$12)</f>
        <v>0</v>
      </c>
      <c r="M337" s="56">
        <f t="shared" si="57"/>
        <v>0</v>
      </c>
      <c r="N337" s="33"/>
      <c r="O337" s="19"/>
      <c r="P337" s="19">
        <f t="shared" si="58"/>
        <v>0</v>
      </c>
      <c r="Q337" s="19">
        <f t="shared" si="59"/>
        <v>0</v>
      </c>
      <c r="R337" s="19">
        <f t="shared" si="60"/>
        <v>0</v>
      </c>
    </row>
    <row r="338" spans="1:18" x14ac:dyDescent="0.2">
      <c r="A338" s="20">
        <f>+Oversikt!A338</f>
        <v>20</v>
      </c>
      <c r="B338" s="16" t="str">
        <f>IF(O$289&gt;7,IF('2. Runde'!N338="","",Oversikt!B338),IF(O$289&gt;5,IF('1. Runde'!N338="","",Oversikt!B338),Oversikt!B338))</f>
        <v/>
      </c>
      <c r="C338" s="16" t="str">
        <f>IF(Oversikt!E338="","",Oversikt!E338)</f>
        <v/>
      </c>
      <c r="D338" s="17" t="str">
        <f>IF('2. Runde'!N338="","",IF(Oversikt!B338="","",VLOOKUP(Oversikt!#REF!,Mønster!$A$4:$B$21,2)))</f>
        <v/>
      </c>
      <c r="E338" s="32"/>
      <c r="F338" s="33"/>
      <c r="G338" s="33"/>
      <c r="H338" s="33"/>
      <c r="I338" s="137"/>
      <c r="J338" s="33"/>
      <c r="K338" s="34"/>
      <c r="L338" s="128">
        <f>IF(Dommere!$C$12&gt;4,ROUND(SUM(E338:I338)-P338-Q338,1)/(Dommere!$C$12-2),SUM(E338:I338)/Dommere!$C$12)</f>
        <v>0</v>
      </c>
      <c r="M338" s="56">
        <f t="shared" si="57"/>
        <v>0</v>
      </c>
      <c r="N338" s="33"/>
      <c r="O338" s="19"/>
      <c r="P338" s="19">
        <f t="shared" si="58"/>
        <v>0</v>
      </c>
      <c r="Q338" s="19">
        <f t="shared" si="59"/>
        <v>0</v>
      </c>
      <c r="R338" s="19">
        <f t="shared" si="60"/>
        <v>0</v>
      </c>
    </row>
    <row r="339" spans="1:18" x14ac:dyDescent="0.2">
      <c r="A339" s="20">
        <f>+Oversikt!A339</f>
        <v>21</v>
      </c>
      <c r="B339" s="16" t="str">
        <f>IF(O$289&gt;7,IF('2. Runde'!N339="","",Oversikt!B339),IF(O$289&gt;5,IF('1. Runde'!N339="","",Oversikt!B339),Oversikt!B339))</f>
        <v/>
      </c>
      <c r="C339" s="16" t="str">
        <f>IF(Oversikt!E339="","",Oversikt!E339)</f>
        <v/>
      </c>
      <c r="D339" s="17" t="str">
        <f>IF('2. Runde'!N339="","",IF(Oversikt!B339="","",VLOOKUP(Oversikt!#REF!,Mønster!$A$4:$B$21,2)))</f>
        <v/>
      </c>
      <c r="E339" s="32"/>
      <c r="F339" s="33"/>
      <c r="G339" s="33"/>
      <c r="H339" s="33"/>
      <c r="I339" s="137"/>
      <c r="J339" s="33"/>
      <c r="K339" s="34"/>
      <c r="L339" s="128">
        <f>IF(Dommere!$C$12&gt;4,ROUND(SUM(E339:I339)-P339-Q339,1)/(Dommere!$C$12-2),SUM(E339:I339)/Dommere!$C$12)</f>
        <v>0</v>
      </c>
      <c r="M339" s="56">
        <f t="shared" si="57"/>
        <v>0</v>
      </c>
      <c r="N339" s="33"/>
      <c r="O339" s="19"/>
      <c r="P339" s="19">
        <f t="shared" si="58"/>
        <v>0</v>
      </c>
      <c r="Q339" s="19">
        <f t="shared" si="59"/>
        <v>0</v>
      </c>
      <c r="R339" s="19">
        <f t="shared" si="60"/>
        <v>0</v>
      </c>
    </row>
    <row r="340" spans="1:18" x14ac:dyDescent="0.2">
      <c r="A340" s="20">
        <f>+Oversikt!A340</f>
        <v>22</v>
      </c>
      <c r="B340" s="16" t="str">
        <f>IF(O$289&gt;7,IF('2. Runde'!N340="","",Oversikt!B340),IF(O$289&gt;5,IF('1. Runde'!N340="","",Oversikt!B340),Oversikt!B340))</f>
        <v/>
      </c>
      <c r="C340" s="16" t="str">
        <f>IF(Oversikt!E340="","",Oversikt!E340)</f>
        <v/>
      </c>
      <c r="D340" s="17" t="str">
        <f>IF('2. Runde'!N340="","",IF(Oversikt!B340="","",VLOOKUP(Oversikt!#REF!,Mønster!$A$4:$B$21,2)))</f>
        <v/>
      </c>
      <c r="E340" s="32"/>
      <c r="F340" s="33"/>
      <c r="G340" s="33"/>
      <c r="H340" s="33"/>
      <c r="I340" s="137"/>
      <c r="J340" s="33"/>
      <c r="K340" s="34"/>
      <c r="L340" s="128">
        <f>IF(Dommere!$C$12&gt;4,ROUND(SUM(E340:I340)-P340-Q340,1)/(Dommere!$C$12-2),SUM(E340:I340)/Dommere!$C$12)</f>
        <v>0</v>
      </c>
      <c r="M340" s="56">
        <f t="shared" si="57"/>
        <v>0</v>
      </c>
      <c r="N340" s="33"/>
      <c r="O340" s="19"/>
      <c r="P340" s="19">
        <f t="shared" si="58"/>
        <v>0</v>
      </c>
      <c r="Q340" s="19">
        <f t="shared" si="59"/>
        <v>0</v>
      </c>
      <c r="R340" s="19">
        <f t="shared" si="60"/>
        <v>0</v>
      </c>
    </row>
    <row r="341" spans="1:18" x14ac:dyDescent="0.2">
      <c r="A341" s="20">
        <f>+Oversikt!A341</f>
        <v>23</v>
      </c>
      <c r="B341" s="16" t="str">
        <f>IF(O$289&gt;7,IF('2. Runde'!N341="","",Oversikt!B341),IF(O$289&gt;5,IF('1. Runde'!N341="","",Oversikt!B341),Oversikt!B341))</f>
        <v/>
      </c>
      <c r="C341" s="16" t="str">
        <f>IF(Oversikt!E341="","",Oversikt!E341)</f>
        <v/>
      </c>
      <c r="D341" s="17" t="str">
        <f>IF('2. Runde'!N341="","",IF(Oversikt!B341="","",VLOOKUP(Oversikt!#REF!,Mønster!$A$4:$B$21,2)))</f>
        <v/>
      </c>
      <c r="E341" s="32"/>
      <c r="F341" s="33"/>
      <c r="G341" s="33"/>
      <c r="H341" s="33"/>
      <c r="I341" s="137"/>
      <c r="J341" s="33"/>
      <c r="K341" s="34"/>
      <c r="L341" s="128">
        <f>IF(Dommere!$C$12&gt;4,ROUND(SUM(E341:I341)-P341-Q341,1)/(Dommere!$C$12-2),SUM(E341:I341)/Dommere!$C$12)</f>
        <v>0</v>
      </c>
      <c r="M341" s="56">
        <f t="shared" si="57"/>
        <v>0</v>
      </c>
      <c r="N341" s="33"/>
      <c r="O341" s="19"/>
      <c r="P341" s="19">
        <f t="shared" si="58"/>
        <v>0</v>
      </c>
      <c r="Q341" s="19">
        <f t="shared" si="59"/>
        <v>0</v>
      </c>
      <c r="R341" s="19">
        <f t="shared" si="60"/>
        <v>0</v>
      </c>
    </row>
    <row r="342" spans="1:18" x14ac:dyDescent="0.2">
      <c r="A342" s="20">
        <f>+Oversikt!A342</f>
        <v>24</v>
      </c>
      <c r="B342" s="16" t="str">
        <f>IF(O$289&gt;7,IF('2. Runde'!N342="","",Oversikt!B342),IF(O$289&gt;5,IF('1. Runde'!N342="","",Oversikt!B342),Oversikt!B342))</f>
        <v/>
      </c>
      <c r="C342" s="16" t="str">
        <f>IF(Oversikt!E342="","",Oversikt!E342)</f>
        <v/>
      </c>
      <c r="D342" s="17" t="str">
        <f>IF('2. Runde'!N342="","",IF(Oversikt!B342="","",VLOOKUP(Oversikt!#REF!,Mønster!$A$4:$B$21,2)))</f>
        <v/>
      </c>
      <c r="E342" s="32"/>
      <c r="F342" s="33"/>
      <c r="G342" s="33"/>
      <c r="H342" s="33"/>
      <c r="I342" s="137"/>
      <c r="J342" s="33"/>
      <c r="K342" s="34"/>
      <c r="L342" s="128">
        <f>IF(Dommere!$C$12&gt;4,ROUND(SUM(E342:I342)-P342-Q342,1)/(Dommere!$C$12-2),SUM(E342:I342)/Dommere!$C$12)</f>
        <v>0</v>
      </c>
      <c r="M342" s="56">
        <f t="shared" si="57"/>
        <v>0</v>
      </c>
      <c r="N342" s="33"/>
      <c r="O342" s="19"/>
      <c r="P342" s="19">
        <f t="shared" si="58"/>
        <v>0</v>
      </c>
      <c r="Q342" s="19">
        <f t="shared" si="59"/>
        <v>0</v>
      </c>
      <c r="R342" s="19">
        <f t="shared" si="60"/>
        <v>0</v>
      </c>
    </row>
    <row r="343" spans="1:18" x14ac:dyDescent="0.2">
      <c r="A343" s="20">
        <f>+Oversikt!A343</f>
        <v>25</v>
      </c>
      <c r="B343" s="16" t="str">
        <f>IF(O$289&gt;7,IF('2. Runde'!N343="","",Oversikt!B343),IF(O$289&gt;5,IF('1. Runde'!N343="","",Oversikt!B343),Oversikt!B343))</f>
        <v/>
      </c>
      <c r="C343" s="16" t="str">
        <f>IF(Oversikt!E343="","",Oversikt!E343)</f>
        <v/>
      </c>
      <c r="D343" s="17" t="str">
        <f>IF('2. Runde'!N343="","",IF(Oversikt!B343="","",VLOOKUP(Oversikt!#REF!,Mønster!$A$4:$B$21,2)))</f>
        <v/>
      </c>
      <c r="E343" s="32"/>
      <c r="F343" s="33"/>
      <c r="G343" s="33"/>
      <c r="H343" s="33"/>
      <c r="I343" s="137"/>
      <c r="J343" s="33"/>
      <c r="K343" s="34"/>
      <c r="L343" s="128">
        <f>IF(Dommere!$C$12&gt;4,ROUND(SUM(E343:I343)-P343-Q343,1)/(Dommere!$C$12-2),SUM(E343:I343)/Dommere!$C$12)</f>
        <v>0</v>
      </c>
      <c r="M343" s="56">
        <f t="shared" si="57"/>
        <v>0</v>
      </c>
      <c r="N343" s="33"/>
      <c r="O343" s="19"/>
      <c r="P343" s="19">
        <f t="shared" si="58"/>
        <v>0</v>
      </c>
      <c r="Q343" s="19">
        <f t="shared" si="59"/>
        <v>0</v>
      </c>
      <c r="R343" s="19">
        <f t="shared" si="60"/>
        <v>0</v>
      </c>
    </row>
    <row r="344" spans="1:18" x14ac:dyDescent="0.2">
      <c r="A344" s="20">
        <f>+Oversikt!A344</f>
        <v>0</v>
      </c>
      <c r="B344" s="16" t="str">
        <f>IF(O$289&gt;7,IF('2. Runde'!N344="","",Oversikt!B344),IF(O$289&gt;5,IF('1. Runde'!N344="","",Oversikt!B344),Oversikt!B344))</f>
        <v/>
      </c>
      <c r="C344" s="16" t="str">
        <f>IF(Oversikt!E344="","",Oversikt!E344)</f>
        <v/>
      </c>
      <c r="D344" s="17" t="str">
        <f>IF('2. Runde'!N344="","",IF(Oversikt!B344="","",VLOOKUP(Oversikt!#REF!,Mønster!$A$4:$B$21,2)))</f>
        <v/>
      </c>
      <c r="E344" s="32"/>
      <c r="F344" s="33"/>
      <c r="G344" s="33"/>
      <c r="H344" s="33"/>
      <c r="I344" s="137"/>
      <c r="J344" s="33"/>
      <c r="K344" s="34"/>
      <c r="L344" s="128">
        <f>IF(Dommere!$C$12&gt;4,ROUND(SUM(E344:I344)-P344-Q344,1)/(Dommere!$C$12-2),SUM(E344:I344)/Dommere!$C$12)</f>
        <v>0</v>
      </c>
      <c r="M344" s="56">
        <f t="shared" si="57"/>
        <v>0</v>
      </c>
      <c r="N344" s="33"/>
      <c r="O344" s="19"/>
      <c r="P344" s="19">
        <f t="shared" si="58"/>
        <v>0</v>
      </c>
      <c r="Q344" s="19">
        <f t="shared" si="59"/>
        <v>0</v>
      </c>
      <c r="R344" s="19">
        <f t="shared" si="60"/>
        <v>0</v>
      </c>
    </row>
    <row r="345" spans="1:18" x14ac:dyDescent="0.2">
      <c r="A345" s="20">
        <f>+Oversikt!A345</f>
        <v>0</v>
      </c>
      <c r="B345" s="16" t="str">
        <f>IF(O$289&gt;7,IF('2. Runde'!N345="","",Oversikt!B345),IF(O$289&gt;5,IF('1. Runde'!N345="","",Oversikt!B345),Oversikt!B345))</f>
        <v/>
      </c>
      <c r="C345" s="16" t="str">
        <f>IF(Oversikt!E345="","",Oversikt!E345)</f>
        <v/>
      </c>
      <c r="D345" s="17" t="str">
        <f>IF('2. Runde'!N345="","",IF(Oversikt!B345="","",VLOOKUP(Oversikt!#REF!,Mønster!$A$4:$B$21,2)))</f>
        <v/>
      </c>
      <c r="E345" s="32"/>
      <c r="F345" s="33"/>
      <c r="G345" s="33"/>
      <c r="H345" s="33"/>
      <c r="I345" s="137"/>
      <c r="J345" s="33"/>
      <c r="K345" s="34"/>
      <c r="L345" s="128">
        <f>IF(Dommere!$C$12&gt;4,ROUND(SUM(E345:I345)-P345-Q345,1)/(Dommere!$C$12-2),SUM(E345:I345)/Dommere!$C$12)</f>
        <v>0</v>
      </c>
      <c r="M345" s="56">
        <f t="shared" si="57"/>
        <v>0</v>
      </c>
      <c r="N345" s="33"/>
      <c r="O345" s="19"/>
      <c r="P345" s="19">
        <f t="shared" si="58"/>
        <v>0</v>
      </c>
      <c r="Q345" s="19">
        <f t="shared" si="59"/>
        <v>0</v>
      </c>
      <c r="R345" s="19">
        <f t="shared" si="60"/>
        <v>0</v>
      </c>
    </row>
    <row r="346" spans="1:18" x14ac:dyDescent="0.2">
      <c r="A346" s="20">
        <f>+Oversikt!A346</f>
        <v>0</v>
      </c>
      <c r="B346" s="16" t="str">
        <f>IF(O$289&gt;7,IF('2. Runde'!N346="","",Oversikt!B346),IF(O$289&gt;5,IF('1. Runde'!N346="","",Oversikt!B346),Oversikt!B346))</f>
        <v/>
      </c>
      <c r="C346" s="16" t="str">
        <f>IF(Oversikt!E346="","",Oversikt!E346)</f>
        <v/>
      </c>
      <c r="D346" s="17" t="str">
        <f>IF('2. Runde'!N346="","",IF(Oversikt!B346="","",VLOOKUP(Oversikt!#REF!,Mønster!$A$4:$B$21,2)))</f>
        <v/>
      </c>
      <c r="E346" s="32"/>
      <c r="F346" s="33"/>
      <c r="G346" s="33"/>
      <c r="H346" s="33"/>
      <c r="I346" s="137"/>
      <c r="J346" s="33"/>
      <c r="K346" s="34"/>
      <c r="L346" s="128">
        <f>IF(Dommere!$C$12&gt;4,ROUND(SUM(E346:I346)-P346-Q346,1)/(Dommere!$C$12-2),SUM(E346:I346)/Dommere!$C$12)</f>
        <v>0</v>
      </c>
      <c r="M346" s="56">
        <f t="shared" si="57"/>
        <v>0</v>
      </c>
      <c r="N346" s="33"/>
      <c r="O346" s="19"/>
      <c r="P346" s="19">
        <f t="shared" si="58"/>
        <v>0</v>
      </c>
      <c r="Q346" s="19">
        <f t="shared" si="59"/>
        <v>0</v>
      </c>
      <c r="R346" s="19">
        <f t="shared" si="60"/>
        <v>0</v>
      </c>
    </row>
    <row r="347" spans="1:18" x14ac:dyDescent="0.2">
      <c r="A347" s="119" t="str">
        <f>+Oversikt!A347</f>
        <v>Klasse 240- Junior - dangraderte kvinner</v>
      </c>
      <c r="B347" s="16"/>
      <c r="C347" s="16" t="str">
        <f>IF(Oversikt!E347="","",Oversikt!E347)</f>
        <v/>
      </c>
      <c r="D347" s="17" t="str">
        <f>IF('2. Runde'!N347="","",IF(Oversikt!B347="","",VLOOKUP(Oversikt!#REF!,Mønster!$A$4:$B$21,2)))</f>
        <v/>
      </c>
      <c r="E347" s="32"/>
      <c r="F347" s="33"/>
      <c r="G347" s="33"/>
      <c r="H347" s="33"/>
      <c r="I347" s="137"/>
      <c r="J347" s="33"/>
      <c r="K347" s="34"/>
      <c r="L347" s="128">
        <f>IF(Dommere!$C$12&gt;4,ROUND(SUM(E347:I347)-P347-Q347,1)/(Dommere!$C$12-2),SUM(E347:I347)/Dommere!$C$12)</f>
        <v>0</v>
      </c>
      <c r="M347" s="56">
        <f t="shared" si="57"/>
        <v>0</v>
      </c>
      <c r="N347" s="33"/>
      <c r="O347" s="19"/>
      <c r="P347" s="19">
        <f t="shared" si="58"/>
        <v>0</v>
      </c>
      <c r="Q347" s="19">
        <f t="shared" si="59"/>
        <v>0</v>
      </c>
      <c r="R347" s="19">
        <f t="shared" si="60"/>
        <v>0</v>
      </c>
    </row>
    <row r="348" spans="1:18" x14ac:dyDescent="0.2">
      <c r="A348" s="20">
        <f>+Oversikt!A348</f>
        <v>1</v>
      </c>
      <c r="B348" s="16" t="str">
        <f>IF(O$289&gt;7,IF('2. Runde'!N348="","",Oversikt!B348),IF(O$289&gt;5,IF('1. Runde'!N348="","",Oversikt!B348),Oversikt!B348))</f>
        <v>Nikoline Rui</v>
      </c>
      <c r="C348" s="16" t="str">
        <f>IF(Oversikt!E348="","",Oversikt!E348)</f>
        <v>Hamar Taekwondo Klubb</v>
      </c>
      <c r="D348" s="17" t="e">
        <f>IF('2. Runde'!N348="","",IF(Oversikt!B348="","",VLOOKUP(Oversikt!#REF!,Mønster!$A$4:$B$21,2)))</f>
        <v>#REF!</v>
      </c>
      <c r="E348" s="32">
        <v>7.5</v>
      </c>
      <c r="F348" s="33">
        <v>6.9</v>
      </c>
      <c r="G348" s="33">
        <v>7.3</v>
      </c>
      <c r="H348" s="33"/>
      <c r="I348" s="137"/>
      <c r="J348" s="33"/>
      <c r="K348" s="34"/>
      <c r="L348" s="128">
        <f>IF(Dommere!$C$12&gt;4,ROUND(SUM(E348:I348)-P348-Q348,1)/(Dommere!$C$12-2),SUM(E348:I348)/Dommere!$C$12)</f>
        <v>7.2333333333333334</v>
      </c>
      <c r="M348" s="56" t="e">
        <f t="shared" si="57"/>
        <v>#N/A</v>
      </c>
      <c r="N348" s="33"/>
      <c r="O348" s="19"/>
      <c r="P348" s="19">
        <f t="shared" si="58"/>
        <v>7.5</v>
      </c>
      <c r="Q348" s="19">
        <f t="shared" si="59"/>
        <v>6.9</v>
      </c>
      <c r="R348" s="19">
        <f t="shared" si="60"/>
        <v>21.7</v>
      </c>
    </row>
    <row r="349" spans="1:18" x14ac:dyDescent="0.2">
      <c r="A349" s="20">
        <f>+Oversikt!A349</f>
        <v>2</v>
      </c>
      <c r="B349" s="16" t="str">
        <f>IF(O$289&gt;7,IF('2. Runde'!N349="","",Oversikt!B349),IF(O$289&gt;5,IF('1. Runde'!N349="","",Oversikt!B349),Oversikt!B349))</f>
        <v>Sonja Amelia Jensen</v>
      </c>
      <c r="C349" s="16" t="str">
        <f>IF(Oversikt!E349="","",Oversikt!E349)</f>
        <v>Mudo</v>
      </c>
      <c r="D349" s="17" t="e">
        <f>IF('2. Runde'!N349="","",IF(Oversikt!B349="","",VLOOKUP(Oversikt!#REF!,Mønster!$A$4:$B$21,2)))</f>
        <v>#REF!</v>
      </c>
      <c r="E349" s="32">
        <v>7.1</v>
      </c>
      <c r="F349" s="33">
        <v>6.4</v>
      </c>
      <c r="G349" s="33">
        <v>6.9</v>
      </c>
      <c r="H349" s="33"/>
      <c r="I349" s="137"/>
      <c r="J349" s="33"/>
      <c r="K349" s="34"/>
      <c r="L349" s="128">
        <f>IF(Dommere!$C$12&gt;4,ROUND(SUM(E349:I349)-P349-Q349,1)/(Dommere!$C$12-2),SUM(E349:I349)/Dommere!$C$12)</f>
        <v>6.8</v>
      </c>
      <c r="M349" s="56" t="e">
        <f t="shared" si="57"/>
        <v>#N/A</v>
      </c>
      <c r="N349" s="33"/>
      <c r="O349" s="19"/>
      <c r="P349" s="19">
        <f t="shared" si="58"/>
        <v>7.1</v>
      </c>
      <c r="Q349" s="19">
        <f t="shared" si="59"/>
        <v>6.4</v>
      </c>
      <c r="R349" s="19">
        <f t="shared" si="60"/>
        <v>20.399999999999999</v>
      </c>
    </row>
    <row r="350" spans="1:18" x14ac:dyDescent="0.2">
      <c r="A350" s="20">
        <f>+Oversikt!A350</f>
        <v>3</v>
      </c>
      <c r="B350" s="16" t="str">
        <f>IF(O$289&gt;7,IF('2. Runde'!N350="","",Oversikt!B350),IF(O$289&gt;5,IF('1. Runde'!N350="","",Oversikt!B350),Oversikt!B350))</f>
        <v xml:space="preserve">Maren Fossum </v>
      </c>
      <c r="C350" s="16" t="str">
        <f>IF(Oversikt!E350="","",Oversikt!E350)</f>
        <v>Hwa Rang Team Drammen</v>
      </c>
      <c r="D350" s="17" t="e">
        <f>IF('2. Runde'!N350="","",IF(Oversikt!B350="","",VLOOKUP(Oversikt!#REF!,Mønster!$A$4:$B$21,2)))</f>
        <v>#REF!</v>
      </c>
      <c r="E350" s="32">
        <v>6.6</v>
      </c>
      <c r="F350" s="33">
        <v>6.5</v>
      </c>
      <c r="G350" s="33">
        <v>6.5</v>
      </c>
      <c r="H350" s="33"/>
      <c r="I350" s="137"/>
      <c r="J350" s="33"/>
      <c r="K350" s="34"/>
      <c r="L350" s="128">
        <f>IF(Dommere!$C$12&gt;4,ROUND(SUM(E350:I350)-P350-Q350,1)/(Dommere!$C$12-2),SUM(E350:I350)/Dommere!$C$12)</f>
        <v>6.5333333333333341</v>
      </c>
      <c r="M350" s="56" t="e">
        <f t="shared" si="57"/>
        <v>#N/A</v>
      </c>
      <c r="N350" s="33"/>
      <c r="O350" s="19"/>
      <c r="P350" s="19">
        <f t="shared" si="58"/>
        <v>6.6</v>
      </c>
      <c r="Q350" s="19">
        <f t="shared" si="59"/>
        <v>6.5</v>
      </c>
      <c r="R350" s="19">
        <f t="shared" si="60"/>
        <v>19.600000000000001</v>
      </c>
    </row>
    <row r="351" spans="1:18" x14ac:dyDescent="0.2">
      <c r="A351" s="20">
        <f>+Oversikt!A351</f>
        <v>4</v>
      </c>
      <c r="B351" s="16" t="str">
        <f>IF(O$289&gt;7,IF('2. Runde'!N351="","",Oversikt!B351),IF(O$289&gt;5,IF('1. Runde'!N351="","",Oversikt!B351),Oversikt!B351))</f>
        <v xml:space="preserve">Kine Tellnes Solvang </v>
      </c>
      <c r="C351" s="16" t="str">
        <f>IF(Oversikt!E351="","",Oversikt!E351)</f>
        <v>Keum Gang Taekwondo - St.hanshaugen</v>
      </c>
      <c r="D351" s="17" t="e">
        <f>IF('2. Runde'!N351="","",IF(Oversikt!B351="","",VLOOKUP(Oversikt!#REF!,Mønster!$A$4:$B$21,2)))</f>
        <v>#REF!</v>
      </c>
      <c r="E351" s="32">
        <v>7.2</v>
      </c>
      <c r="F351" s="33">
        <v>6.6</v>
      </c>
      <c r="G351" s="33">
        <v>6.7</v>
      </c>
      <c r="H351" s="33"/>
      <c r="I351" s="137"/>
      <c r="J351" s="33"/>
      <c r="K351" s="34"/>
      <c r="L351" s="128">
        <f>IF(Dommere!$C$12&gt;4,ROUND(SUM(E351:I351)-P351-Q351,1)/(Dommere!$C$12-2),SUM(E351:I351)/Dommere!$C$12)</f>
        <v>6.833333333333333</v>
      </c>
      <c r="M351" s="56" t="e">
        <f t="shared" si="57"/>
        <v>#N/A</v>
      </c>
      <c r="N351" s="33"/>
      <c r="O351" s="19"/>
      <c r="P351" s="19">
        <f t="shared" si="58"/>
        <v>7.2</v>
      </c>
      <c r="Q351" s="19">
        <f t="shared" si="59"/>
        <v>6.6</v>
      </c>
      <c r="R351" s="19">
        <f t="shared" si="60"/>
        <v>20.5</v>
      </c>
    </row>
    <row r="352" spans="1:18" x14ac:dyDescent="0.2">
      <c r="A352" s="20">
        <f>+Oversikt!A352</f>
        <v>5</v>
      </c>
      <c r="B352" s="16" t="str">
        <f>IF(O$289&gt;7,IF('2. Runde'!N352="","",Oversikt!B352),IF(O$289&gt;5,IF('1. Runde'!N352="","",Oversikt!B352),Oversikt!B352))</f>
        <v xml:space="preserve">Robyn Grøndahl </v>
      </c>
      <c r="C352" s="16" t="str">
        <f>IF(Oversikt!E352="","",Oversikt!E352)</f>
        <v>Nittedal Taekwondo Klubb</v>
      </c>
      <c r="D352" s="17" t="e">
        <f>IF('2. Runde'!N352="","",IF(Oversikt!B352="","",VLOOKUP(Oversikt!#REF!,Mønster!$A$4:$B$21,2)))</f>
        <v>#REF!</v>
      </c>
      <c r="E352" s="32">
        <v>6.8</v>
      </c>
      <c r="F352" s="33">
        <v>6.7</v>
      </c>
      <c r="G352" s="33">
        <v>6.7</v>
      </c>
      <c r="H352" s="33"/>
      <c r="I352" s="137"/>
      <c r="J352" s="33"/>
      <c r="K352" s="34"/>
      <c r="L352" s="128">
        <f>IF(Dommere!$C$12&gt;4,ROUND(SUM(E352:I352)-P352-Q352,1)/(Dommere!$C$12-2),SUM(E352:I352)/Dommere!$C$12)</f>
        <v>6.7333333333333334</v>
      </c>
      <c r="M352" s="56" t="e">
        <f t="shared" si="57"/>
        <v>#N/A</v>
      </c>
      <c r="N352" s="33"/>
      <c r="O352" s="19"/>
      <c r="P352" s="19">
        <f t="shared" si="58"/>
        <v>6.8</v>
      </c>
      <c r="Q352" s="19">
        <f t="shared" si="59"/>
        <v>6.7</v>
      </c>
      <c r="R352" s="19">
        <f t="shared" si="60"/>
        <v>20.2</v>
      </c>
    </row>
    <row r="353" spans="1:18" x14ac:dyDescent="0.2">
      <c r="A353" s="20">
        <f>+Oversikt!A353</f>
        <v>6</v>
      </c>
      <c r="B353" s="16" t="str">
        <f>IF(O$289&gt;7,IF('2. Runde'!N353="","",Oversikt!B353),IF(O$289&gt;5,IF('1. Runde'!N353="","",Oversikt!B353),Oversikt!B353))</f>
        <v/>
      </c>
      <c r="C353" s="16" t="str">
        <f>IF(Oversikt!E353="","",Oversikt!E353)</f>
        <v/>
      </c>
      <c r="D353" s="17" t="str">
        <f>IF('2. Runde'!N353="","",IF(Oversikt!B353="","",VLOOKUP(Oversikt!#REF!,Mønster!$A$4:$B$21,2)))</f>
        <v/>
      </c>
      <c r="E353" s="32"/>
      <c r="F353" s="33"/>
      <c r="G353" s="33"/>
      <c r="H353" s="33"/>
      <c r="I353" s="137"/>
      <c r="J353" s="33"/>
      <c r="K353" s="34"/>
      <c r="L353" s="128">
        <f>IF(Dommere!$C$12&gt;4,ROUND(SUM(E353:I353)-P353-Q353,1)/(Dommere!$C$12-2),SUM(E353:I353)/Dommere!$C$12)</f>
        <v>0</v>
      </c>
      <c r="M353" s="56">
        <f t="shared" si="57"/>
        <v>0</v>
      </c>
      <c r="N353" s="33"/>
      <c r="O353" s="19"/>
      <c r="P353" s="19">
        <f t="shared" si="58"/>
        <v>0</v>
      </c>
      <c r="Q353" s="19">
        <f t="shared" si="59"/>
        <v>0</v>
      </c>
      <c r="R353" s="19">
        <f t="shared" si="60"/>
        <v>0</v>
      </c>
    </row>
    <row r="354" spans="1:18" x14ac:dyDescent="0.2">
      <c r="A354" s="20">
        <f>+Oversikt!A354</f>
        <v>7</v>
      </c>
      <c r="B354" s="16" t="str">
        <f>IF(O$289&gt;7,IF('2. Runde'!N354="","",Oversikt!B354),IF(O$289&gt;5,IF('1. Runde'!N354="","",Oversikt!B354),Oversikt!B354))</f>
        <v/>
      </c>
      <c r="C354" s="16" t="str">
        <f>IF(Oversikt!E354="","",Oversikt!E354)</f>
        <v/>
      </c>
      <c r="D354" s="17" t="str">
        <f>IF('2. Runde'!N354="","",IF(Oversikt!B354="","",VLOOKUP(Oversikt!#REF!,Mønster!$A$4:$B$21,2)))</f>
        <v/>
      </c>
      <c r="E354" s="32"/>
      <c r="F354" s="33"/>
      <c r="G354" s="33"/>
      <c r="H354" s="33"/>
      <c r="I354" s="137"/>
      <c r="J354" s="33"/>
      <c r="K354" s="34"/>
      <c r="L354" s="128">
        <f>IF(Dommere!$C$12&gt;4,ROUND(SUM(E354:I354)-P354-Q354,1)/(Dommere!$C$12-2),SUM(E354:I354)/Dommere!$C$12)</f>
        <v>0</v>
      </c>
      <c r="M354" s="56">
        <f t="shared" si="57"/>
        <v>0</v>
      </c>
      <c r="N354" s="33"/>
      <c r="O354" s="19"/>
      <c r="P354" s="19">
        <f t="shared" si="58"/>
        <v>0</v>
      </c>
      <c r="Q354" s="19">
        <f t="shared" si="59"/>
        <v>0</v>
      </c>
      <c r="R354" s="19">
        <f t="shared" si="60"/>
        <v>0</v>
      </c>
    </row>
    <row r="355" spans="1:18" x14ac:dyDescent="0.2">
      <c r="A355" s="20">
        <f>+Oversikt!A355</f>
        <v>8</v>
      </c>
      <c r="B355" s="16" t="str">
        <f>IF(O$289&gt;7,IF('2. Runde'!N355="","",Oversikt!B355),IF(O$289&gt;5,IF('1. Runde'!N355="","",Oversikt!B355),Oversikt!B355))</f>
        <v/>
      </c>
      <c r="C355" s="16" t="str">
        <f>IF(Oversikt!E355="","",Oversikt!E355)</f>
        <v/>
      </c>
      <c r="D355" s="17" t="str">
        <f>IF('2. Runde'!N355="","",IF(Oversikt!B355="","",VLOOKUP(Oversikt!#REF!,Mønster!$A$4:$B$21,2)))</f>
        <v/>
      </c>
      <c r="E355" s="32"/>
      <c r="F355" s="33"/>
      <c r="G355" s="33"/>
      <c r="H355" s="33"/>
      <c r="I355" s="137"/>
      <c r="J355" s="33"/>
      <c r="K355" s="34"/>
      <c r="L355" s="128">
        <f>IF(Dommere!$C$12&gt;4,ROUND(SUM(E355:I355)-P355-Q355,1)/(Dommere!$C$12-2),SUM(E355:I355)/Dommere!$C$12)</f>
        <v>0</v>
      </c>
      <c r="M355" s="56">
        <f t="shared" si="57"/>
        <v>0</v>
      </c>
      <c r="N355" s="33"/>
      <c r="O355" s="19"/>
      <c r="P355" s="19">
        <f t="shared" si="58"/>
        <v>0</v>
      </c>
      <c r="Q355" s="19">
        <f t="shared" si="59"/>
        <v>0</v>
      </c>
      <c r="R355" s="19">
        <f t="shared" si="60"/>
        <v>0</v>
      </c>
    </row>
    <row r="356" spans="1:18" x14ac:dyDescent="0.2">
      <c r="A356" s="20">
        <f>+Oversikt!A356</f>
        <v>9</v>
      </c>
      <c r="B356" s="16" t="str">
        <f>IF(O$289&gt;7,IF('2. Runde'!N356="","",Oversikt!B356),IF(O$289&gt;5,IF('1. Runde'!N356="","",Oversikt!B356),Oversikt!B356))</f>
        <v/>
      </c>
      <c r="C356" s="16" t="str">
        <f>IF(Oversikt!E356="","",Oversikt!E356)</f>
        <v/>
      </c>
      <c r="D356" s="17" t="str">
        <f>IF('2. Runde'!N356="","",IF(Oversikt!B356="","",VLOOKUP(Oversikt!#REF!,Mønster!$A$4:$B$21,2)))</f>
        <v/>
      </c>
      <c r="E356" s="32"/>
      <c r="F356" s="33"/>
      <c r="G356" s="33"/>
      <c r="H356" s="33"/>
      <c r="I356" s="137"/>
      <c r="J356" s="33"/>
      <c r="K356" s="34"/>
      <c r="L356" s="128">
        <f>IF(Dommere!$C$12&gt;4,ROUND(SUM(E356:I356)-P356-Q356,1)/(Dommere!$C$12-2),SUM(E356:I356)/Dommere!$C$12)</f>
        <v>0</v>
      </c>
      <c r="M356" s="56">
        <f t="shared" si="57"/>
        <v>0</v>
      </c>
      <c r="N356" s="33"/>
      <c r="O356" s="19"/>
      <c r="P356" s="19">
        <f t="shared" si="58"/>
        <v>0</v>
      </c>
      <c r="Q356" s="19">
        <f t="shared" si="59"/>
        <v>0</v>
      </c>
      <c r="R356" s="19">
        <f t="shared" si="60"/>
        <v>0</v>
      </c>
    </row>
    <row r="357" spans="1:18" x14ac:dyDescent="0.2">
      <c r="A357" s="20">
        <f>+Oversikt!A357</f>
        <v>10</v>
      </c>
      <c r="B357" s="16" t="str">
        <f>IF(O$289&gt;7,IF('2. Runde'!N357="","",Oversikt!B357),IF(O$289&gt;5,IF('1. Runde'!N357="","",Oversikt!B357),Oversikt!B357))</f>
        <v/>
      </c>
      <c r="C357" s="16" t="str">
        <f>IF(Oversikt!E357="","",Oversikt!E357)</f>
        <v/>
      </c>
      <c r="D357" s="17" t="str">
        <f>IF('2. Runde'!N357="","",IF(Oversikt!B357="","",VLOOKUP(Oversikt!#REF!,Mønster!$A$4:$B$21,2)))</f>
        <v/>
      </c>
      <c r="E357" s="32"/>
      <c r="F357" s="33"/>
      <c r="G357" s="33"/>
      <c r="H357" s="33"/>
      <c r="I357" s="137"/>
      <c r="J357" s="33"/>
      <c r="K357" s="34"/>
      <c r="L357" s="128">
        <f>IF(Dommere!$C$12&gt;4,ROUND(SUM(E357:I357)-P357-Q357,1)/(Dommere!$C$12-2),SUM(E357:I357)/Dommere!$C$12)</f>
        <v>0</v>
      </c>
      <c r="M357" s="56">
        <f t="shared" si="57"/>
        <v>0</v>
      </c>
      <c r="N357" s="33"/>
      <c r="O357" s="19"/>
      <c r="P357" s="19">
        <f t="shared" si="58"/>
        <v>0</v>
      </c>
      <c r="Q357" s="19">
        <f t="shared" si="59"/>
        <v>0</v>
      </c>
      <c r="R357" s="19">
        <f t="shared" si="60"/>
        <v>0</v>
      </c>
    </row>
    <row r="358" spans="1:18" x14ac:dyDescent="0.2">
      <c r="A358" s="20">
        <f>+Oversikt!A358</f>
        <v>11</v>
      </c>
      <c r="B358" s="16" t="str">
        <f>IF(O$289&gt;7,IF('2. Runde'!N358="","",Oversikt!B358),IF(O$289&gt;5,IF('1. Runde'!N358="","",Oversikt!B358),Oversikt!B358))</f>
        <v/>
      </c>
      <c r="C358" s="16" t="str">
        <f>IF(Oversikt!E358="","",Oversikt!E358)</f>
        <v/>
      </c>
      <c r="D358" s="17" t="str">
        <f>IF('2. Runde'!N358="","",IF(Oversikt!B358="","",VLOOKUP(Oversikt!#REF!,Mønster!$A$4:$B$21,2)))</f>
        <v/>
      </c>
      <c r="E358" s="32"/>
      <c r="F358" s="33"/>
      <c r="G358" s="33"/>
      <c r="H358" s="33"/>
      <c r="I358" s="137"/>
      <c r="J358" s="33"/>
      <c r="K358" s="34"/>
      <c r="L358" s="128">
        <f>IF(Dommere!$C$12&gt;4,ROUND(SUM(E358:I358)-P358-Q358,1)/(Dommere!$C$12-2),SUM(E358:I358)/Dommere!$C$12)</f>
        <v>0</v>
      </c>
      <c r="M358" s="56">
        <f t="shared" si="57"/>
        <v>0</v>
      </c>
      <c r="N358" s="33"/>
      <c r="O358" s="19"/>
      <c r="P358" s="19">
        <f t="shared" si="58"/>
        <v>0</v>
      </c>
      <c r="Q358" s="19">
        <f t="shared" si="59"/>
        <v>0</v>
      </c>
      <c r="R358" s="19">
        <f t="shared" si="60"/>
        <v>0</v>
      </c>
    </row>
    <row r="359" spans="1:18" x14ac:dyDescent="0.2">
      <c r="A359" s="20">
        <f>+Oversikt!A359</f>
        <v>12</v>
      </c>
      <c r="B359" s="16" t="str">
        <f>IF(O$289&gt;7,IF('2. Runde'!N359="","",Oversikt!B359),IF(O$289&gt;5,IF('1. Runde'!N359="","",Oversikt!B359),Oversikt!B359))</f>
        <v/>
      </c>
      <c r="C359" s="16" t="str">
        <f>IF(Oversikt!E359="","",Oversikt!E359)</f>
        <v/>
      </c>
      <c r="D359" s="17" t="str">
        <f>IF('2. Runde'!N359="","",IF(Oversikt!B359="","",VLOOKUP(Oversikt!#REF!,Mønster!$A$4:$B$21,2)))</f>
        <v/>
      </c>
      <c r="E359" s="32"/>
      <c r="F359" s="33"/>
      <c r="G359" s="33"/>
      <c r="H359" s="33"/>
      <c r="I359" s="137"/>
      <c r="J359" s="33"/>
      <c r="K359" s="34"/>
      <c r="L359" s="128">
        <f>IF(Dommere!$C$12&gt;4,ROUND(SUM(E359:I359)-P359-Q359,1)/(Dommere!$C$12-2),SUM(E359:I359)/Dommere!$C$12)</f>
        <v>0</v>
      </c>
      <c r="M359" s="56">
        <f t="shared" si="57"/>
        <v>0</v>
      </c>
      <c r="N359" s="33"/>
      <c r="O359" s="19"/>
      <c r="P359" s="19">
        <f t="shared" si="58"/>
        <v>0</v>
      </c>
      <c r="Q359" s="19">
        <f t="shared" si="59"/>
        <v>0</v>
      </c>
      <c r="R359" s="19">
        <f t="shared" si="60"/>
        <v>0</v>
      </c>
    </row>
    <row r="360" spans="1:18" x14ac:dyDescent="0.2">
      <c r="A360" s="20">
        <f>+Oversikt!A360</f>
        <v>13</v>
      </c>
      <c r="B360" s="16" t="str">
        <f>IF(O$289&gt;7,IF('2. Runde'!N360="","",Oversikt!B360),IF(O$289&gt;5,IF('1. Runde'!N360="","",Oversikt!B360),Oversikt!B360))</f>
        <v/>
      </c>
      <c r="C360" s="16" t="str">
        <f>IF(Oversikt!E360="","",Oversikt!E360)</f>
        <v/>
      </c>
      <c r="D360" s="17" t="str">
        <f>IF('2. Runde'!N360="","",IF(Oversikt!B360="","",VLOOKUP(Oversikt!#REF!,Mønster!$A$4:$B$21,2)))</f>
        <v/>
      </c>
      <c r="E360" s="32"/>
      <c r="F360" s="33"/>
      <c r="G360" s="33"/>
      <c r="H360" s="33"/>
      <c r="I360" s="137"/>
      <c r="J360" s="33"/>
      <c r="K360" s="34"/>
      <c r="L360" s="128">
        <f>IF(Dommere!$C$12&gt;4,ROUND(SUM(E360:I360)-P360-Q360,1)/(Dommere!$C$12-2),SUM(E360:I360)/Dommere!$C$12)</f>
        <v>0</v>
      </c>
      <c r="M360" s="56">
        <f t="shared" si="57"/>
        <v>0</v>
      </c>
      <c r="N360" s="33"/>
      <c r="O360" s="19"/>
      <c r="P360" s="19">
        <f t="shared" si="58"/>
        <v>0</v>
      </c>
      <c r="Q360" s="19">
        <f t="shared" si="59"/>
        <v>0</v>
      </c>
      <c r="R360" s="19">
        <f t="shared" si="60"/>
        <v>0</v>
      </c>
    </row>
    <row r="361" spans="1:18" x14ac:dyDescent="0.2">
      <c r="A361" s="20">
        <f>+Oversikt!A361</f>
        <v>14</v>
      </c>
      <c r="B361" s="16" t="str">
        <f>IF(O$289&gt;7,IF('2. Runde'!N361="","",Oversikt!B361),IF(O$289&gt;5,IF('1. Runde'!N361="","",Oversikt!B361),Oversikt!B361))</f>
        <v/>
      </c>
      <c r="C361" s="16" t="str">
        <f>IF(Oversikt!E361="","",Oversikt!E361)</f>
        <v/>
      </c>
      <c r="D361" s="17" t="str">
        <f>IF('2. Runde'!N361="","",IF(Oversikt!B361="","",VLOOKUP(Oversikt!#REF!,Mønster!$A$4:$B$21,2)))</f>
        <v/>
      </c>
      <c r="E361" s="32"/>
      <c r="F361" s="33"/>
      <c r="G361" s="33"/>
      <c r="H361" s="33"/>
      <c r="I361" s="137"/>
      <c r="J361" s="33"/>
      <c r="K361" s="34"/>
      <c r="L361" s="128">
        <f>IF(Dommere!$C$12&gt;4,ROUND(SUM(E361:I361)-P361-Q361,1)/(Dommere!$C$12-2),SUM(E361:I361)/Dommere!$C$12)</f>
        <v>0</v>
      </c>
      <c r="M361" s="56">
        <f t="shared" si="57"/>
        <v>0</v>
      </c>
      <c r="N361" s="33"/>
      <c r="O361" s="19"/>
      <c r="P361" s="19">
        <f t="shared" si="58"/>
        <v>0</v>
      </c>
      <c r="Q361" s="19">
        <f t="shared" si="59"/>
        <v>0</v>
      </c>
      <c r="R361" s="19">
        <f t="shared" si="60"/>
        <v>0</v>
      </c>
    </row>
    <row r="362" spans="1:18" x14ac:dyDescent="0.2">
      <c r="A362" s="20">
        <f>+Oversikt!A362</f>
        <v>15</v>
      </c>
      <c r="B362" s="16" t="str">
        <f>IF(O$289&gt;7,IF('2. Runde'!N362="","",Oversikt!B362),IF(O$289&gt;5,IF('1. Runde'!N362="","",Oversikt!B362),Oversikt!B362))</f>
        <v/>
      </c>
      <c r="C362" s="16" t="str">
        <f>IF(Oversikt!E362="","",Oversikt!E362)</f>
        <v/>
      </c>
      <c r="D362" s="17" t="str">
        <f>IF('2. Runde'!N362="","",IF(Oversikt!B362="","",VLOOKUP(Oversikt!#REF!,Mønster!$A$4:$B$21,2)))</f>
        <v/>
      </c>
      <c r="E362" s="32"/>
      <c r="F362" s="33"/>
      <c r="G362" s="33"/>
      <c r="H362" s="33"/>
      <c r="I362" s="137"/>
      <c r="J362" s="33"/>
      <c r="K362" s="34"/>
      <c r="L362" s="128">
        <f>IF(Dommere!$C$12&gt;4,ROUND(SUM(E362:I362)-P362-Q362,1)/(Dommere!$C$12-2),SUM(E362:I362)/Dommere!$C$12)</f>
        <v>0</v>
      </c>
      <c r="M362" s="56">
        <f t="shared" si="57"/>
        <v>0</v>
      </c>
      <c r="N362" s="33"/>
      <c r="O362" s="19"/>
      <c r="P362" s="19">
        <f t="shared" si="58"/>
        <v>0</v>
      </c>
      <c r="Q362" s="19">
        <f t="shared" si="59"/>
        <v>0</v>
      </c>
      <c r="R362" s="19">
        <f t="shared" si="60"/>
        <v>0</v>
      </c>
    </row>
    <row r="363" spans="1:18" x14ac:dyDescent="0.2">
      <c r="A363" s="20">
        <f>+Oversikt!A363</f>
        <v>16</v>
      </c>
      <c r="B363" s="16" t="str">
        <f>IF(O$289&gt;7,IF('2. Runde'!N363="","",Oversikt!B363),IF(O$289&gt;5,IF('1. Runde'!N363="","",Oversikt!B363),Oversikt!B363))</f>
        <v/>
      </c>
      <c r="C363" s="16" t="str">
        <f>IF(Oversikt!E363="","",Oversikt!E363)</f>
        <v/>
      </c>
      <c r="D363" s="17" t="str">
        <f>IF('2. Runde'!N363="","",IF(Oversikt!B363="","",VLOOKUP(Oversikt!#REF!,Mønster!$A$4:$B$21,2)))</f>
        <v/>
      </c>
      <c r="E363" s="32"/>
      <c r="F363" s="33"/>
      <c r="G363" s="33"/>
      <c r="H363" s="33"/>
      <c r="I363" s="137"/>
      <c r="J363" s="33"/>
      <c r="K363" s="34"/>
      <c r="L363" s="128">
        <f>IF(Dommere!$C$12&gt;4,ROUND(SUM(E363:I363)-P363-Q363,1)/(Dommere!$C$12-2),SUM(E363:I363)/Dommere!$C$12)</f>
        <v>0</v>
      </c>
      <c r="M363" s="56">
        <f t="shared" si="57"/>
        <v>0</v>
      </c>
      <c r="N363" s="33"/>
      <c r="O363" s="19"/>
      <c r="P363" s="19">
        <f t="shared" si="58"/>
        <v>0</v>
      </c>
      <c r="Q363" s="19">
        <f t="shared" si="59"/>
        <v>0</v>
      </c>
      <c r="R363" s="19">
        <f t="shared" si="60"/>
        <v>0</v>
      </c>
    </row>
    <row r="364" spans="1:18" x14ac:dyDescent="0.2">
      <c r="A364" s="20">
        <f>+Oversikt!A364</f>
        <v>17</v>
      </c>
      <c r="B364" s="16" t="str">
        <f>IF(O$289&gt;7,IF('2. Runde'!N364="","",Oversikt!B364),IF(O$289&gt;5,IF('1. Runde'!N364="","",Oversikt!B364),Oversikt!B364))</f>
        <v/>
      </c>
      <c r="C364" s="16" t="str">
        <f>IF(Oversikt!E364="","",Oversikt!E364)</f>
        <v/>
      </c>
      <c r="D364" s="17" t="str">
        <f>IF('2. Runde'!N364="","",IF(Oversikt!B364="","",VLOOKUP(Oversikt!#REF!,Mønster!$A$4:$B$21,2)))</f>
        <v/>
      </c>
      <c r="E364" s="32"/>
      <c r="F364" s="33"/>
      <c r="G364" s="33"/>
      <c r="H364" s="33"/>
      <c r="I364" s="137"/>
      <c r="J364" s="33"/>
      <c r="K364" s="34"/>
      <c r="L364" s="128">
        <f>IF(Dommere!$C$12&gt;4,ROUND(SUM(E364:I364)-P364-Q364,1)/(Dommere!$C$12-2),SUM(E364:I364)/Dommere!$C$12)</f>
        <v>0</v>
      </c>
      <c r="M364" s="56">
        <f t="shared" si="57"/>
        <v>0</v>
      </c>
      <c r="N364" s="33"/>
      <c r="O364" s="19"/>
      <c r="P364" s="19">
        <f t="shared" si="58"/>
        <v>0</v>
      </c>
      <c r="Q364" s="19">
        <f t="shared" si="59"/>
        <v>0</v>
      </c>
      <c r="R364" s="19">
        <f t="shared" si="60"/>
        <v>0</v>
      </c>
    </row>
    <row r="365" spans="1:18" x14ac:dyDescent="0.2">
      <c r="A365" s="20">
        <f>+Oversikt!A365</f>
        <v>18</v>
      </c>
      <c r="B365" s="16" t="str">
        <f>IF(O$289&gt;7,IF('2. Runde'!N365="","",Oversikt!B365),IF(O$289&gt;5,IF('1. Runde'!N365="","",Oversikt!B365),Oversikt!B365))</f>
        <v/>
      </c>
      <c r="C365" s="16" t="str">
        <f>IF(Oversikt!E365="","",Oversikt!E365)</f>
        <v/>
      </c>
      <c r="D365" s="17" t="str">
        <f>IF('2. Runde'!N365="","",IF(Oversikt!B365="","",VLOOKUP(Oversikt!#REF!,Mønster!$A$4:$B$21,2)))</f>
        <v/>
      </c>
      <c r="E365" s="32"/>
      <c r="F365" s="33"/>
      <c r="G365" s="33"/>
      <c r="H365" s="33"/>
      <c r="I365" s="137"/>
      <c r="J365" s="33"/>
      <c r="K365" s="34"/>
      <c r="L365" s="128">
        <f>IF(Dommere!$C$12&gt;4,ROUND(SUM(E365:I365)-P365-Q365,1)/(Dommere!$C$12-2),SUM(E365:I365)/Dommere!$C$12)</f>
        <v>0</v>
      </c>
      <c r="M365" s="56">
        <f t="shared" si="57"/>
        <v>0</v>
      </c>
      <c r="N365" s="33"/>
      <c r="O365" s="19"/>
      <c r="P365" s="19">
        <f t="shared" si="58"/>
        <v>0</v>
      </c>
      <c r="Q365" s="19">
        <f t="shared" si="59"/>
        <v>0</v>
      </c>
      <c r="R365" s="19">
        <f t="shared" si="60"/>
        <v>0</v>
      </c>
    </row>
    <row r="366" spans="1:18" x14ac:dyDescent="0.2">
      <c r="A366" s="20">
        <f>+Oversikt!A366</f>
        <v>19</v>
      </c>
      <c r="B366" s="16" t="str">
        <f>IF(O$289&gt;7,IF('2. Runde'!N366="","",Oversikt!B366),IF(O$289&gt;5,IF('1. Runde'!N366="","",Oversikt!B366),Oversikt!B366))</f>
        <v/>
      </c>
      <c r="C366" s="16" t="str">
        <f>IF(Oversikt!E366="","",Oversikt!E366)</f>
        <v/>
      </c>
      <c r="D366" s="17" t="str">
        <f>IF('2. Runde'!N366="","",IF(Oversikt!B366="","",VLOOKUP(Oversikt!#REF!,Mønster!$A$4:$B$21,2)))</f>
        <v/>
      </c>
      <c r="E366" s="32"/>
      <c r="F366" s="33"/>
      <c r="G366" s="33"/>
      <c r="H366" s="33"/>
      <c r="I366" s="137"/>
      <c r="J366" s="33"/>
      <c r="K366" s="34"/>
      <c r="L366" s="128">
        <f>IF(Dommere!$C$12&gt;4,ROUND(SUM(E366:I366)-P366-Q366,1)/(Dommere!$C$12-2),SUM(E366:I366)/Dommere!$C$12)</f>
        <v>0</v>
      </c>
      <c r="M366" s="56">
        <f t="shared" si="57"/>
        <v>0</v>
      </c>
      <c r="N366" s="33"/>
      <c r="O366" s="19"/>
      <c r="P366" s="19">
        <f t="shared" si="58"/>
        <v>0</v>
      </c>
      <c r="Q366" s="19">
        <f t="shared" si="59"/>
        <v>0</v>
      </c>
      <c r="R366" s="19">
        <f t="shared" si="60"/>
        <v>0</v>
      </c>
    </row>
    <row r="367" spans="1:18" x14ac:dyDescent="0.2">
      <c r="A367" s="20">
        <f>+Oversikt!A367</f>
        <v>20</v>
      </c>
      <c r="B367" s="16" t="str">
        <f>IF(O$289&gt;7,IF('2. Runde'!N367="","",Oversikt!B367),IF(O$289&gt;5,IF('1. Runde'!N367="","",Oversikt!B367),Oversikt!B367))</f>
        <v/>
      </c>
      <c r="C367" s="16" t="str">
        <f>IF(Oversikt!E367="","",Oversikt!E367)</f>
        <v/>
      </c>
      <c r="D367" s="17" t="str">
        <f>IF('2. Runde'!N367="","",IF(Oversikt!B367="","",VLOOKUP(Oversikt!#REF!,Mønster!$A$4:$B$21,2)))</f>
        <v/>
      </c>
      <c r="E367" s="32"/>
      <c r="F367" s="33"/>
      <c r="G367" s="33"/>
      <c r="H367" s="33"/>
      <c r="I367" s="137"/>
      <c r="J367" s="33"/>
      <c r="K367" s="34"/>
      <c r="L367" s="128">
        <f>IF(Dommere!$C$12&gt;4,ROUND(SUM(E367:I367)-P367-Q367,1)/(Dommere!$C$12-2),SUM(E367:I367)/Dommere!$C$12)</f>
        <v>0</v>
      </c>
      <c r="M367" s="56">
        <f t="shared" si="57"/>
        <v>0</v>
      </c>
      <c r="N367" s="33"/>
      <c r="O367" s="19"/>
      <c r="P367" s="19">
        <f t="shared" si="58"/>
        <v>0</v>
      </c>
      <c r="Q367" s="19">
        <f t="shared" si="59"/>
        <v>0</v>
      </c>
      <c r="R367" s="19">
        <f t="shared" si="60"/>
        <v>0</v>
      </c>
    </row>
    <row r="368" spans="1:18" x14ac:dyDescent="0.2">
      <c r="A368" s="20">
        <f>+Oversikt!A368</f>
        <v>21</v>
      </c>
      <c r="B368" s="16" t="str">
        <f>IF(O$289&gt;7,IF('2. Runde'!N368="","",Oversikt!B368),IF(O$289&gt;5,IF('1. Runde'!N368="","",Oversikt!B368),Oversikt!B368))</f>
        <v/>
      </c>
      <c r="C368" s="16" t="str">
        <f>IF(Oversikt!E368="","",Oversikt!E368)</f>
        <v/>
      </c>
      <c r="D368" s="17" t="str">
        <f>IF('2. Runde'!N368="","",IF(Oversikt!B368="","",VLOOKUP(Oversikt!#REF!,Mønster!$A$4:$B$21,2)))</f>
        <v/>
      </c>
      <c r="E368" s="32"/>
      <c r="F368" s="33"/>
      <c r="G368" s="33"/>
      <c r="H368" s="33"/>
      <c r="I368" s="137"/>
      <c r="J368" s="33"/>
      <c r="K368" s="34"/>
      <c r="L368" s="128">
        <f>IF(Dommere!$C$12&gt;4,ROUND(SUM(E368:I368)-P368-Q368,1)/(Dommere!$C$12-2),SUM(E368:I368)/Dommere!$C$12)</f>
        <v>0</v>
      </c>
      <c r="M368" s="56">
        <f t="shared" si="57"/>
        <v>0</v>
      </c>
      <c r="N368" s="33"/>
      <c r="O368" s="19"/>
      <c r="P368" s="19">
        <f t="shared" si="58"/>
        <v>0</v>
      </c>
      <c r="Q368" s="19">
        <f t="shared" si="59"/>
        <v>0</v>
      </c>
      <c r="R368" s="19">
        <f t="shared" si="60"/>
        <v>0</v>
      </c>
    </row>
    <row r="369" spans="1:18" x14ac:dyDescent="0.2">
      <c r="A369" s="20">
        <f>+Oversikt!A369</f>
        <v>22</v>
      </c>
      <c r="B369" s="16" t="str">
        <f>IF(O$289&gt;7,IF('2. Runde'!N369="","",Oversikt!B369),IF(O$289&gt;5,IF('1. Runde'!N369="","",Oversikt!B369),Oversikt!B369))</f>
        <v/>
      </c>
      <c r="C369" s="16" t="str">
        <f>IF(Oversikt!E369="","",Oversikt!E369)</f>
        <v/>
      </c>
      <c r="D369" s="17" t="str">
        <f>IF('2. Runde'!N369="","",IF(Oversikt!B369="","",VLOOKUP(Oversikt!#REF!,Mønster!$A$4:$B$21,2)))</f>
        <v/>
      </c>
      <c r="E369" s="32"/>
      <c r="F369" s="33"/>
      <c r="G369" s="33"/>
      <c r="H369" s="33"/>
      <c r="I369" s="137"/>
      <c r="J369" s="33"/>
      <c r="K369" s="34"/>
      <c r="L369" s="128">
        <f>IF(Dommere!$C$12&gt;4,ROUND(SUM(E369:I369)-P369-Q369,1)/(Dommere!$C$12-2),SUM(E369:I369)/Dommere!$C$12)</f>
        <v>0</v>
      </c>
      <c r="M369" s="56">
        <f t="shared" si="57"/>
        <v>0</v>
      </c>
      <c r="N369" s="33"/>
      <c r="O369" s="19"/>
      <c r="P369" s="19">
        <f t="shared" si="58"/>
        <v>0</v>
      </c>
      <c r="Q369" s="19">
        <f t="shared" si="59"/>
        <v>0</v>
      </c>
      <c r="R369" s="19">
        <f t="shared" si="60"/>
        <v>0</v>
      </c>
    </row>
    <row r="370" spans="1:18" x14ac:dyDescent="0.2">
      <c r="A370" s="20">
        <f>+Oversikt!A370</f>
        <v>23</v>
      </c>
      <c r="B370" s="16" t="str">
        <f>IF(O$289&gt;7,IF('2. Runde'!N370="","",Oversikt!B370),IF(O$289&gt;5,IF('1. Runde'!N370="","",Oversikt!B370),Oversikt!B370))</f>
        <v/>
      </c>
      <c r="C370" s="16" t="str">
        <f>IF(Oversikt!E370="","",Oversikt!E370)</f>
        <v/>
      </c>
      <c r="D370" s="17" t="str">
        <f>IF('2. Runde'!N370="","",IF(Oversikt!B370="","",VLOOKUP(Oversikt!#REF!,Mønster!$A$4:$B$21,2)))</f>
        <v/>
      </c>
      <c r="E370" s="32"/>
      <c r="F370" s="33"/>
      <c r="G370" s="33"/>
      <c r="H370" s="33"/>
      <c r="I370" s="137"/>
      <c r="J370" s="33"/>
      <c r="K370" s="34"/>
      <c r="L370" s="128">
        <f>IF(Dommere!$C$12&gt;4,ROUND(SUM(E370:I370)-P370-Q370,1)/(Dommere!$C$12-2),SUM(E370:I370)/Dommere!$C$12)</f>
        <v>0</v>
      </c>
      <c r="M370" s="56">
        <f t="shared" si="57"/>
        <v>0</v>
      </c>
      <c r="N370" s="33"/>
      <c r="O370" s="19"/>
      <c r="P370" s="19">
        <f t="shared" si="58"/>
        <v>0</v>
      </c>
      <c r="Q370" s="19">
        <f t="shared" si="59"/>
        <v>0</v>
      </c>
      <c r="R370" s="19">
        <f t="shared" si="60"/>
        <v>0</v>
      </c>
    </row>
    <row r="371" spans="1:18" x14ac:dyDescent="0.2">
      <c r="A371" s="20">
        <f>+Oversikt!A371</f>
        <v>24</v>
      </c>
      <c r="B371" s="16" t="str">
        <f>IF(O$289&gt;7,IF('2. Runde'!N371="","",Oversikt!B371),IF(O$289&gt;5,IF('1. Runde'!N371="","",Oversikt!B371),Oversikt!B371))</f>
        <v/>
      </c>
      <c r="C371" s="16" t="str">
        <f>IF(Oversikt!E371="","",Oversikt!E371)</f>
        <v/>
      </c>
      <c r="D371" s="17" t="str">
        <f>IF('2. Runde'!N371="","",IF(Oversikt!B371="","",VLOOKUP(Oversikt!#REF!,Mønster!$A$4:$B$21,2)))</f>
        <v/>
      </c>
      <c r="E371" s="32"/>
      <c r="F371" s="33"/>
      <c r="G371" s="33"/>
      <c r="H371" s="33"/>
      <c r="I371" s="137"/>
      <c r="J371" s="33"/>
      <c r="K371" s="34"/>
      <c r="L371" s="128">
        <f>IF(Dommere!$C$12&gt;4,ROUND(SUM(E371:I371)-P371-Q371,1)/(Dommere!$C$12-2),SUM(E371:I371)/Dommere!$C$12)</f>
        <v>0</v>
      </c>
      <c r="M371" s="56">
        <f t="shared" si="57"/>
        <v>0</v>
      </c>
      <c r="N371" s="33"/>
      <c r="O371" s="19"/>
      <c r="P371" s="19">
        <f t="shared" si="58"/>
        <v>0</v>
      </c>
      <c r="Q371" s="19">
        <f t="shared" si="59"/>
        <v>0</v>
      </c>
      <c r="R371" s="19">
        <f t="shared" si="60"/>
        <v>0</v>
      </c>
    </row>
    <row r="372" spans="1:18" x14ac:dyDescent="0.2">
      <c r="A372" s="20">
        <f>+Oversikt!A372</f>
        <v>25</v>
      </c>
      <c r="B372" s="16" t="str">
        <f>IF(O$289&gt;7,IF('2. Runde'!N372="","",Oversikt!B372),IF(O$289&gt;5,IF('1. Runde'!N372="","",Oversikt!B372),Oversikt!B372))</f>
        <v/>
      </c>
      <c r="C372" s="16" t="str">
        <f>IF(Oversikt!E372="","",Oversikt!E372)</f>
        <v/>
      </c>
      <c r="D372" s="17" t="str">
        <f>IF('2. Runde'!N372="","",IF(Oversikt!B372="","",VLOOKUP(Oversikt!#REF!,Mønster!$A$4:$B$21,2)))</f>
        <v/>
      </c>
      <c r="E372" s="32"/>
      <c r="F372" s="33"/>
      <c r="G372" s="33"/>
      <c r="H372" s="33"/>
      <c r="I372" s="137"/>
      <c r="J372" s="33"/>
      <c r="K372" s="34"/>
      <c r="L372" s="128">
        <f>IF(Dommere!$C$12&gt;4,ROUND(SUM(E372:I372)-P372-Q372,1)/(Dommere!$C$12-2),SUM(E372:I372)/Dommere!$C$12)</f>
        <v>0</v>
      </c>
      <c r="M372" s="56">
        <f t="shared" si="57"/>
        <v>0</v>
      </c>
      <c r="N372" s="33"/>
      <c r="O372" s="19"/>
      <c r="P372" s="19">
        <f t="shared" si="58"/>
        <v>0</v>
      </c>
      <c r="Q372" s="19">
        <f t="shared" si="59"/>
        <v>0</v>
      </c>
      <c r="R372" s="19">
        <f t="shared" si="60"/>
        <v>0</v>
      </c>
    </row>
    <row r="373" spans="1:18" x14ac:dyDescent="0.2">
      <c r="A373" s="20">
        <f>+Oversikt!A373</f>
        <v>0</v>
      </c>
      <c r="B373" s="16" t="str">
        <f>IF(O$289&gt;7,IF('2. Runde'!N373="","",Oversikt!B373),IF(O$289&gt;5,IF('1. Runde'!N373="","",Oversikt!B373),Oversikt!B373))</f>
        <v/>
      </c>
      <c r="C373" s="16" t="str">
        <f>IF(Oversikt!E373="","",Oversikt!E373)</f>
        <v/>
      </c>
      <c r="D373" s="17" t="str">
        <f>IF('2. Runde'!N373="","",IF(Oversikt!B373="","",VLOOKUP(Oversikt!#REF!,Mønster!$A$4:$B$21,2)))</f>
        <v/>
      </c>
      <c r="E373" s="32"/>
      <c r="F373" s="33"/>
      <c r="G373" s="33"/>
      <c r="H373" s="33"/>
      <c r="I373" s="137"/>
      <c r="J373" s="33"/>
      <c r="K373" s="34"/>
      <c r="L373" s="128">
        <f>IF(Dommere!$C$12&gt;4,ROUND(SUM(E373:I373)-P373-Q373,1)/(Dommere!$C$12-2),SUM(E373:I373)/Dommere!$C$12)</f>
        <v>0</v>
      </c>
      <c r="M373" s="56">
        <f t="shared" si="57"/>
        <v>0</v>
      </c>
      <c r="N373" s="33"/>
      <c r="O373" s="19"/>
      <c r="P373" s="19">
        <f t="shared" si="58"/>
        <v>0</v>
      </c>
      <c r="Q373" s="19">
        <f t="shared" si="59"/>
        <v>0</v>
      </c>
      <c r="R373" s="19">
        <f t="shared" si="60"/>
        <v>0</v>
      </c>
    </row>
    <row r="374" spans="1:18" x14ac:dyDescent="0.2">
      <c r="A374" s="20">
        <f>+Oversikt!A374</f>
        <v>0</v>
      </c>
      <c r="B374" s="16" t="str">
        <f>IF(O$289&gt;7,IF('2. Runde'!N374="","",Oversikt!B374),IF(O$289&gt;5,IF('1. Runde'!N374="","",Oversikt!B374),Oversikt!B374))</f>
        <v/>
      </c>
      <c r="C374" s="16" t="str">
        <f>IF(Oversikt!E374="","",Oversikt!E374)</f>
        <v/>
      </c>
      <c r="D374" s="17" t="str">
        <f>IF('2. Runde'!N374="","",IF(Oversikt!B374="","",VLOOKUP(Oversikt!#REF!,Mønster!$A$4:$B$21,2)))</f>
        <v/>
      </c>
      <c r="E374" s="32"/>
      <c r="F374" s="33"/>
      <c r="G374" s="33"/>
      <c r="H374" s="33"/>
      <c r="I374" s="137"/>
      <c r="J374" s="33"/>
      <c r="K374" s="34"/>
      <c r="L374" s="128">
        <f>IF(Dommere!$C$12&gt;4,ROUND(SUM(E374:I374)-P374-Q374,1)/(Dommere!$C$12-2),SUM(E374:I374)/Dommere!$C$12)</f>
        <v>0</v>
      </c>
      <c r="M374" s="56">
        <f t="shared" si="57"/>
        <v>0</v>
      </c>
      <c r="N374" s="33"/>
      <c r="O374" s="19"/>
      <c r="P374" s="19">
        <f t="shared" si="58"/>
        <v>0</v>
      </c>
      <c r="Q374" s="19">
        <f t="shared" si="59"/>
        <v>0</v>
      </c>
      <c r="R374" s="19">
        <f t="shared" si="60"/>
        <v>0</v>
      </c>
    </row>
    <row r="375" spans="1:18" x14ac:dyDescent="0.2">
      <c r="A375" s="20" t="str">
        <f>+Oversikt!A375</f>
        <v>Klasse Synkron</v>
      </c>
      <c r="B375" s="16" t="str">
        <f>IF(O$289&gt;7,IF('2. Runde'!N375="","",Oversikt!B375),IF(O$289&gt;5,IF('1. Runde'!N375="","",Oversikt!B375),Oversikt!B375))</f>
        <v/>
      </c>
      <c r="C375" s="16" t="str">
        <f>IF(Oversikt!E375="","",Oversikt!E375)</f>
        <v/>
      </c>
      <c r="D375" s="17" t="str">
        <f>IF('2. Runde'!N375="","",IF(Oversikt!B375="","",VLOOKUP(Oversikt!#REF!,Mønster!$A$4:$B$21,2)))</f>
        <v/>
      </c>
      <c r="E375" s="32"/>
      <c r="F375" s="33"/>
      <c r="G375" s="33"/>
      <c r="H375" s="33"/>
      <c r="I375" s="137"/>
      <c r="J375" s="33"/>
      <c r="K375" s="34"/>
      <c r="L375" s="128">
        <f>IF(Dommere!$C$12&gt;4,ROUND(SUM(E375:I375)-P375-Q375,1)/(Dommere!$C$12-2),SUM(E375:I375)/Dommere!$C$12)</f>
        <v>0</v>
      </c>
      <c r="M375" s="56">
        <f t="shared" si="57"/>
        <v>0</v>
      </c>
      <c r="N375" s="33"/>
      <c r="O375" s="19"/>
      <c r="P375" s="19">
        <f t="shared" si="58"/>
        <v>0</v>
      </c>
      <c r="Q375" s="19">
        <f t="shared" si="59"/>
        <v>0</v>
      </c>
      <c r="R375" s="19">
        <f t="shared" si="60"/>
        <v>0</v>
      </c>
    </row>
    <row r="376" spans="1:18" x14ac:dyDescent="0.2">
      <c r="A376" s="20">
        <f>+Oversikt!A376</f>
        <v>1</v>
      </c>
      <c r="B376" s="16" t="str">
        <f>IF(O$289&gt;7,IF('2. Runde'!N376="","",Oversikt!B376),IF(O$289&gt;5,IF('1. Runde'!N376="","",Oversikt!B376),Oversikt!B376))</f>
        <v xml:space="preserve">Nader, Rikter-Svendsen og Standal </v>
      </c>
      <c r="C376" s="16" t="str">
        <f>IF(Oversikt!E376="","",Oversikt!E376)</f>
        <v>Keum Gang Taekwondo - St.hanshaugen</v>
      </c>
      <c r="D376" s="17" t="e">
        <f>IF('2. Runde'!N376="","",IF(Oversikt!B376="","",VLOOKUP(Oversikt!#REF!,Mønster!$A$4:$B$21,2)))</f>
        <v>#REF!</v>
      </c>
      <c r="E376" s="32">
        <v>6.6</v>
      </c>
      <c r="F376" s="33">
        <v>6.1</v>
      </c>
      <c r="G376" s="33">
        <v>6</v>
      </c>
      <c r="H376" s="33"/>
      <c r="I376" s="137"/>
      <c r="J376" s="33"/>
      <c r="K376" s="34"/>
      <c r="L376" s="128">
        <f>IF(Dommere!$C$12&gt;4,ROUND(SUM(E376:I376)-P376-Q376,1)/(Dommere!$C$12-2),SUM(E376:I376)/Dommere!$C$12)</f>
        <v>6.2333333333333334</v>
      </c>
      <c r="M376" s="56" t="e">
        <f t="shared" si="57"/>
        <v>#N/A</v>
      </c>
      <c r="N376" s="33"/>
      <c r="O376" s="19"/>
      <c r="P376" s="19">
        <f t="shared" si="58"/>
        <v>6.6</v>
      </c>
      <c r="Q376" s="19">
        <f t="shared" si="59"/>
        <v>6</v>
      </c>
      <c r="R376" s="19">
        <f t="shared" si="60"/>
        <v>18.7</v>
      </c>
    </row>
    <row r="377" spans="1:18" x14ac:dyDescent="0.2">
      <c r="A377" s="20">
        <f>+Oversikt!A377</f>
        <v>2</v>
      </c>
      <c r="B377" s="16" t="str">
        <f>IF(O$289&gt;7,IF('2. Runde'!N377="","",Oversikt!B377),IF(O$289&gt;5,IF('1. Runde'!N377="","",Oversikt!B377),Oversikt!B377))</f>
        <v xml:space="preserve">Eriksen, Fossum, Finsrud </v>
      </c>
      <c r="C377" s="16" t="str">
        <f>IF(Oversikt!E377="","",Oversikt!E377)</f>
        <v>Hwa Rang Team Drammen</v>
      </c>
      <c r="D377" s="17" t="e">
        <f>IF('2. Runde'!N377="","",IF(Oversikt!B377="","",VLOOKUP(Oversikt!#REF!,Mønster!$A$4:$B$21,2)))</f>
        <v>#REF!</v>
      </c>
      <c r="E377" s="32">
        <v>6.8</v>
      </c>
      <c r="F377" s="33">
        <v>6.2</v>
      </c>
      <c r="G377" s="33">
        <v>5.9</v>
      </c>
      <c r="H377" s="33"/>
      <c r="I377" s="137"/>
      <c r="J377" s="33"/>
      <c r="K377" s="34"/>
      <c r="L377" s="128">
        <f>IF(Dommere!$C$12&gt;4,ROUND(SUM(E377:I377)-P377-Q377,1)/(Dommere!$C$12-2),SUM(E377:I377)/Dommere!$C$12)</f>
        <v>6.3</v>
      </c>
      <c r="M377" s="56" t="e">
        <f t="shared" si="57"/>
        <v>#N/A</v>
      </c>
      <c r="N377" s="33"/>
      <c r="O377" s="19"/>
      <c r="P377" s="19">
        <f t="shared" si="58"/>
        <v>6.8</v>
      </c>
      <c r="Q377" s="19">
        <f t="shared" si="59"/>
        <v>5.9</v>
      </c>
      <c r="R377" s="19">
        <f t="shared" si="60"/>
        <v>18.899999999999999</v>
      </c>
    </row>
    <row r="378" spans="1:18" x14ac:dyDescent="0.2">
      <c r="A378" s="20">
        <f>+Oversikt!A378</f>
        <v>3</v>
      </c>
      <c r="B378" s="16" t="str">
        <f>IF(O$289&gt;7,IF('2. Runde'!N378="","",Oversikt!B378),IF(O$289&gt;5,IF('1. Runde'!N378="","",Oversikt!B378),Oversikt!B378))</f>
        <v/>
      </c>
      <c r="C378" s="16" t="str">
        <f>IF(Oversikt!E378="","",Oversikt!E378)</f>
        <v/>
      </c>
      <c r="D378" s="17" t="str">
        <f>IF('2. Runde'!N378="","",IF(Oversikt!B378="","",VLOOKUP(Oversikt!#REF!,Mønster!$A$4:$B$21,2)))</f>
        <v/>
      </c>
      <c r="E378" s="32"/>
      <c r="F378" s="33"/>
      <c r="G378" s="33"/>
      <c r="H378" s="33"/>
      <c r="I378" s="137"/>
      <c r="J378" s="33"/>
      <c r="K378" s="34"/>
      <c r="L378" s="128">
        <f>IF(Dommere!$C$12&gt;4,ROUND(SUM(E378:I378)-P378-Q378,1)/(Dommere!$C$12-2),SUM(E378:I378)/Dommere!$C$12)</f>
        <v>0</v>
      </c>
      <c r="M378" s="56">
        <f t="shared" si="57"/>
        <v>0</v>
      </c>
      <c r="N378" s="33"/>
      <c r="O378" s="19"/>
      <c r="P378" s="19">
        <f t="shared" si="58"/>
        <v>0</v>
      </c>
      <c r="Q378" s="19">
        <f t="shared" si="59"/>
        <v>0</v>
      </c>
      <c r="R378" s="19">
        <f t="shared" si="60"/>
        <v>0</v>
      </c>
    </row>
    <row r="379" spans="1:18" x14ac:dyDescent="0.2">
      <c r="A379" s="20">
        <f>+Oversikt!A379</f>
        <v>4</v>
      </c>
      <c r="B379" s="16" t="str">
        <f>IF(O$289&gt;7,IF('2. Runde'!N379="","",Oversikt!B379),IF(O$289&gt;5,IF('1. Runde'!N379="","",Oversikt!B379),Oversikt!B379))</f>
        <v/>
      </c>
      <c r="C379" s="16" t="str">
        <f>IF(Oversikt!E379="","",Oversikt!E379)</f>
        <v/>
      </c>
      <c r="D379" s="17" t="str">
        <f>IF('2. Runde'!N379="","",IF(Oversikt!B379="","",VLOOKUP(Oversikt!#REF!,Mønster!$A$4:$B$21,2)))</f>
        <v/>
      </c>
      <c r="E379" s="32"/>
      <c r="F379" s="33"/>
      <c r="G379" s="33"/>
      <c r="H379" s="33"/>
      <c r="I379" s="137"/>
      <c r="J379" s="33"/>
      <c r="K379" s="34"/>
      <c r="L379" s="128">
        <f>IF(Dommere!$C$12&gt;4,ROUND(SUM(E379:I379)-P379-Q379,1)/(Dommere!$C$12-2),SUM(E379:I379)/Dommere!$C$12)</f>
        <v>0</v>
      </c>
      <c r="M379" s="56">
        <f t="shared" ref="M379:M442" si="61">IF(L379=0,,RANK(L379,L$290:L$314,0))</f>
        <v>0</v>
      </c>
      <c r="N379" s="33"/>
      <c r="O379" s="19"/>
      <c r="P379" s="19">
        <f t="shared" ref="P379:P442" si="62">MAX(E379:K379)</f>
        <v>0</v>
      </c>
      <c r="Q379" s="19">
        <f t="shared" ref="Q379:Q442" si="63">MIN(E379:K379)</f>
        <v>0</v>
      </c>
      <c r="R379" s="19">
        <f t="shared" ref="R379:R442" si="64">SUM(E379:K379)</f>
        <v>0</v>
      </c>
    </row>
    <row r="380" spans="1:18" x14ac:dyDescent="0.2">
      <c r="A380" s="20">
        <f>+Oversikt!A380</f>
        <v>5</v>
      </c>
      <c r="B380" s="16" t="str">
        <f>IF(O$289&gt;7,IF('2. Runde'!N380="","",Oversikt!B380),IF(O$289&gt;5,IF('1. Runde'!N380="","",Oversikt!B380),Oversikt!B380))</f>
        <v/>
      </c>
      <c r="C380" s="16" t="str">
        <f>IF(Oversikt!E380="","",Oversikt!E380)</f>
        <v/>
      </c>
      <c r="D380" s="17" t="str">
        <f>IF('2. Runde'!N380="","",IF(Oversikt!B380="","",VLOOKUP(Oversikt!#REF!,Mønster!$A$4:$B$21,2)))</f>
        <v/>
      </c>
      <c r="E380" s="32"/>
      <c r="F380" s="33"/>
      <c r="G380" s="33"/>
      <c r="H380" s="33"/>
      <c r="I380" s="137"/>
      <c r="J380" s="33"/>
      <c r="K380" s="34"/>
      <c r="L380" s="128">
        <f>IF(Dommere!$C$12&gt;4,ROUND(SUM(E380:I380)-P380-Q380,1)/(Dommere!$C$12-2),SUM(E380:I380)/Dommere!$C$12)</f>
        <v>0</v>
      </c>
      <c r="M380" s="56">
        <f t="shared" si="61"/>
        <v>0</v>
      </c>
      <c r="N380" s="33"/>
      <c r="O380" s="19"/>
      <c r="P380" s="19">
        <f t="shared" si="62"/>
        <v>0</v>
      </c>
      <c r="Q380" s="19">
        <f t="shared" si="63"/>
        <v>0</v>
      </c>
      <c r="R380" s="19">
        <f t="shared" si="64"/>
        <v>0</v>
      </c>
    </row>
    <row r="381" spans="1:18" x14ac:dyDescent="0.2">
      <c r="A381" s="20">
        <f>+Oversikt!A381</f>
        <v>6</v>
      </c>
      <c r="B381" s="16" t="str">
        <f>IF(O$289&gt;7,IF('2. Runde'!N381="","",Oversikt!B381),IF(O$289&gt;5,IF('1. Runde'!N381="","",Oversikt!B381),Oversikt!B381))</f>
        <v/>
      </c>
      <c r="C381" s="16" t="str">
        <f>IF(Oversikt!E381="","",Oversikt!E381)</f>
        <v/>
      </c>
      <c r="D381" s="17" t="str">
        <f>IF('2. Runde'!N381="","",IF(Oversikt!B381="","",VLOOKUP(Oversikt!#REF!,Mønster!$A$4:$B$21,2)))</f>
        <v/>
      </c>
      <c r="E381" s="32"/>
      <c r="F381" s="33"/>
      <c r="G381" s="33"/>
      <c r="H381" s="33"/>
      <c r="I381" s="137"/>
      <c r="J381" s="33"/>
      <c r="K381" s="34"/>
      <c r="L381" s="128">
        <f>IF(Dommere!$C$12&gt;4,ROUND(SUM(E381:I381)-P381-Q381,1)/(Dommere!$C$12-2),SUM(E381:I381)/Dommere!$C$12)</f>
        <v>0</v>
      </c>
      <c r="M381" s="56">
        <f t="shared" si="61"/>
        <v>0</v>
      </c>
      <c r="N381" s="33"/>
      <c r="O381" s="19"/>
      <c r="P381" s="19">
        <f t="shared" si="62"/>
        <v>0</v>
      </c>
      <c r="Q381" s="19">
        <f t="shared" si="63"/>
        <v>0</v>
      </c>
      <c r="R381" s="19">
        <f t="shared" si="64"/>
        <v>0</v>
      </c>
    </row>
    <row r="382" spans="1:18" x14ac:dyDescent="0.2">
      <c r="A382" s="20">
        <f>+Oversikt!A382</f>
        <v>0</v>
      </c>
      <c r="B382" s="16" t="str">
        <f>IF(O$289&gt;7,IF('2. Runde'!N382="","",Oversikt!B382),IF(O$289&gt;5,IF('1. Runde'!N382="","",Oversikt!B382),Oversikt!B382))</f>
        <v/>
      </c>
      <c r="C382" s="16" t="str">
        <f>IF(Oversikt!E382="","",Oversikt!E382)</f>
        <v/>
      </c>
      <c r="D382" s="17" t="str">
        <f>IF('2. Runde'!N382="","",IF(Oversikt!B382="","",VLOOKUP(Oversikt!#REF!,Mønster!$A$4:$B$21,2)))</f>
        <v/>
      </c>
      <c r="E382" s="32"/>
      <c r="F382" s="33"/>
      <c r="G382" s="33"/>
      <c r="H382" s="33"/>
      <c r="I382" s="137"/>
      <c r="J382" s="33"/>
      <c r="K382" s="34"/>
      <c r="L382" s="128">
        <f>IF(Dommere!$C$12&gt;4,ROUND(SUM(E382:I382)-P382-Q382,1)/(Dommere!$C$12-2),SUM(E382:I382)/Dommere!$C$12)</f>
        <v>0</v>
      </c>
      <c r="M382" s="56">
        <f t="shared" si="61"/>
        <v>0</v>
      </c>
      <c r="N382" s="33"/>
      <c r="O382" s="19"/>
      <c r="P382" s="19">
        <f t="shared" si="62"/>
        <v>0</v>
      </c>
      <c r="Q382" s="19">
        <f t="shared" si="63"/>
        <v>0</v>
      </c>
      <c r="R382" s="19">
        <f t="shared" si="64"/>
        <v>0</v>
      </c>
    </row>
    <row r="383" spans="1:18" x14ac:dyDescent="0.2">
      <c r="A383" s="20">
        <f>+Oversikt!A383</f>
        <v>0</v>
      </c>
      <c r="B383" s="16" t="str">
        <f>IF(O$289&gt;7,IF('2. Runde'!N383="","",Oversikt!B383),IF(O$289&gt;5,IF('1. Runde'!N383="","",Oversikt!B383),Oversikt!B383))</f>
        <v/>
      </c>
      <c r="C383" s="16" t="str">
        <f>IF(Oversikt!E383="","",Oversikt!E383)</f>
        <v/>
      </c>
      <c r="D383" s="17" t="str">
        <f>IF('2. Runde'!N383="","",IF(Oversikt!B383="","",VLOOKUP(Oversikt!#REF!,Mønster!$A$4:$B$21,2)))</f>
        <v/>
      </c>
      <c r="E383" s="32"/>
      <c r="F383" s="33"/>
      <c r="G383" s="33"/>
      <c r="H383" s="33"/>
      <c r="I383" s="137"/>
      <c r="J383" s="33"/>
      <c r="K383" s="34"/>
      <c r="L383" s="128">
        <f>IF(Dommere!$C$12&gt;4,ROUND(SUM(E383:I383)-P383-Q383,1)/(Dommere!$C$12-2),SUM(E383:I383)/Dommere!$C$12)</f>
        <v>0</v>
      </c>
      <c r="M383" s="56">
        <f t="shared" si="61"/>
        <v>0</v>
      </c>
      <c r="N383" s="33"/>
      <c r="O383" s="19"/>
      <c r="P383" s="19">
        <f t="shared" si="62"/>
        <v>0</v>
      </c>
      <c r="Q383" s="19">
        <f t="shared" si="63"/>
        <v>0</v>
      </c>
      <c r="R383" s="19">
        <f t="shared" si="64"/>
        <v>0</v>
      </c>
    </row>
    <row r="384" spans="1:18" x14ac:dyDescent="0.2">
      <c r="A384" s="20">
        <f>+Oversikt!A384</f>
        <v>0</v>
      </c>
      <c r="B384" s="16" t="str">
        <f>IF(O$289&gt;7,IF('2. Runde'!N384="","",Oversikt!B384),IF(O$289&gt;5,IF('1. Runde'!N384="","",Oversikt!B384),Oversikt!B384))</f>
        <v/>
      </c>
      <c r="C384" s="16" t="str">
        <f>IF(Oversikt!E384="","",Oversikt!E384)</f>
        <v/>
      </c>
      <c r="D384" s="17" t="str">
        <f>IF('2. Runde'!N384="","",IF(Oversikt!B384="","",VLOOKUP(Oversikt!#REF!,Mønster!$A$4:$B$21,2)))</f>
        <v/>
      </c>
      <c r="E384" s="32"/>
      <c r="F384" s="33"/>
      <c r="G384" s="33"/>
      <c r="H384" s="33"/>
      <c r="I384" s="137"/>
      <c r="J384" s="33"/>
      <c r="K384" s="34"/>
      <c r="L384" s="128">
        <f>IF(Dommere!$C$12&gt;4,ROUND(SUM(E384:I384)-P384-Q384,1)/(Dommere!$C$12-2),SUM(E384:I384)/Dommere!$C$12)</f>
        <v>0</v>
      </c>
      <c r="M384" s="56">
        <f t="shared" si="61"/>
        <v>0</v>
      </c>
      <c r="N384" s="33"/>
      <c r="O384" s="19"/>
      <c r="P384" s="19">
        <f t="shared" si="62"/>
        <v>0</v>
      </c>
      <c r="Q384" s="19">
        <f t="shared" si="63"/>
        <v>0</v>
      </c>
      <c r="R384" s="19">
        <f t="shared" si="64"/>
        <v>0</v>
      </c>
    </row>
    <row r="385" spans="1:18" x14ac:dyDescent="0.2">
      <c r="A385" s="20">
        <f>+Oversikt!A385</f>
        <v>0</v>
      </c>
      <c r="B385" s="16" t="str">
        <f>IF(O$289&gt;7,IF('2. Runde'!N385="","",Oversikt!B385),IF(O$289&gt;5,IF('1. Runde'!N385="","",Oversikt!B385),Oversikt!B385))</f>
        <v/>
      </c>
      <c r="C385" s="16" t="str">
        <f>IF(Oversikt!E385="","",Oversikt!E385)</f>
        <v/>
      </c>
      <c r="D385" s="17" t="str">
        <f>IF('2. Runde'!N385="","",IF(Oversikt!B385="","",VLOOKUP(Oversikt!#REF!,Mønster!$A$4:$B$21,2)))</f>
        <v/>
      </c>
      <c r="E385" s="32"/>
      <c r="F385" s="33"/>
      <c r="G385" s="33"/>
      <c r="H385" s="33"/>
      <c r="I385" s="137"/>
      <c r="J385" s="33"/>
      <c r="K385" s="34"/>
      <c r="L385" s="128">
        <f>IF(Dommere!$C$12&gt;4,ROUND(SUM(E385:I385)-P385-Q385,1)/(Dommere!$C$12-2),SUM(E385:I385)/Dommere!$C$12)</f>
        <v>0</v>
      </c>
      <c r="M385" s="56">
        <f t="shared" si="61"/>
        <v>0</v>
      </c>
      <c r="N385" s="33"/>
      <c r="O385" s="19"/>
      <c r="P385" s="19">
        <f t="shared" si="62"/>
        <v>0</v>
      </c>
      <c r="Q385" s="19">
        <f t="shared" si="63"/>
        <v>0</v>
      </c>
      <c r="R385" s="19">
        <f t="shared" si="64"/>
        <v>0</v>
      </c>
    </row>
    <row r="386" spans="1:18" x14ac:dyDescent="0.2">
      <c r="A386" s="20">
        <f>+Oversikt!A386</f>
        <v>0</v>
      </c>
      <c r="B386" s="16" t="str">
        <f>IF(O$289&gt;7,IF('2. Runde'!N386="","",Oversikt!B386),IF(O$289&gt;5,IF('1. Runde'!N386="","",Oversikt!B386),Oversikt!B386))</f>
        <v/>
      </c>
      <c r="C386" s="16" t="str">
        <f>IF(Oversikt!E386="","",Oversikt!E386)</f>
        <v/>
      </c>
      <c r="D386" s="17" t="str">
        <f>IF('2. Runde'!N386="","",IF(Oversikt!B386="","",VLOOKUP(Oversikt!#REF!,Mønster!$A$4:$B$21,2)))</f>
        <v/>
      </c>
      <c r="E386" s="32"/>
      <c r="F386" s="33"/>
      <c r="G386" s="33"/>
      <c r="H386" s="33"/>
      <c r="I386" s="137"/>
      <c r="J386" s="33"/>
      <c r="K386" s="34"/>
      <c r="L386" s="128">
        <f>IF(Dommere!$C$12&gt;4,ROUND(SUM(E386:I386)-P386-Q386,1)/(Dommere!$C$12-2),SUM(E386:I386)/Dommere!$C$12)</f>
        <v>0</v>
      </c>
      <c r="M386" s="56">
        <f t="shared" si="61"/>
        <v>0</v>
      </c>
      <c r="N386" s="33"/>
      <c r="O386" s="19"/>
      <c r="P386" s="19">
        <f t="shared" si="62"/>
        <v>0</v>
      </c>
      <c r="Q386" s="19">
        <f t="shared" si="63"/>
        <v>0</v>
      </c>
      <c r="R386" s="19">
        <f t="shared" si="64"/>
        <v>0</v>
      </c>
    </row>
    <row r="387" spans="1:18" x14ac:dyDescent="0.2">
      <c r="A387" s="20">
        <f>+Oversikt!A387</f>
        <v>0</v>
      </c>
      <c r="B387" s="16" t="str">
        <f>IF(O$289&gt;7,IF('2. Runde'!N387="","",Oversikt!B387),IF(O$289&gt;5,IF('1. Runde'!N387="","",Oversikt!B387),Oversikt!B387))</f>
        <v/>
      </c>
      <c r="C387" s="16" t="str">
        <f>IF(Oversikt!E387="","",Oversikt!E387)</f>
        <v/>
      </c>
      <c r="D387" s="17" t="str">
        <f>IF('2. Runde'!N387="","",IF(Oversikt!B387="","",VLOOKUP(Oversikt!#REF!,Mønster!$A$4:$B$21,2)))</f>
        <v/>
      </c>
      <c r="E387" s="32"/>
      <c r="F387" s="33"/>
      <c r="G387" s="33"/>
      <c r="H387" s="33"/>
      <c r="I387" s="137"/>
      <c r="J387" s="33"/>
      <c r="K387" s="34"/>
      <c r="L387" s="128">
        <f>IF(Dommere!$C$12&gt;4,ROUND(SUM(E387:I387)-P387-Q387,1)/(Dommere!$C$12-2),SUM(E387:I387)/Dommere!$C$12)</f>
        <v>0</v>
      </c>
      <c r="M387" s="56">
        <f t="shared" si="61"/>
        <v>0</v>
      </c>
      <c r="N387" s="33"/>
      <c r="O387" s="19"/>
      <c r="P387" s="19">
        <f t="shared" si="62"/>
        <v>0</v>
      </c>
      <c r="Q387" s="19">
        <f t="shared" si="63"/>
        <v>0</v>
      </c>
      <c r="R387" s="19">
        <f t="shared" si="64"/>
        <v>0</v>
      </c>
    </row>
    <row r="388" spans="1:18" x14ac:dyDescent="0.2">
      <c r="A388" s="20">
        <f>+Oversikt!A388</f>
        <v>0</v>
      </c>
      <c r="B388" s="16" t="str">
        <f>IF(O$289&gt;7,IF('2. Runde'!N388="","",Oversikt!B388),IF(O$289&gt;5,IF('1. Runde'!N388="","",Oversikt!B388),Oversikt!B388))</f>
        <v/>
      </c>
      <c r="C388" s="16" t="str">
        <f>IF(Oversikt!E388="","",Oversikt!E388)</f>
        <v/>
      </c>
      <c r="D388" s="17" t="str">
        <f>IF('2. Runde'!N388="","",IF(Oversikt!B388="","",VLOOKUP(Oversikt!#REF!,Mønster!$A$4:$B$21,2)))</f>
        <v/>
      </c>
      <c r="E388" s="32"/>
      <c r="F388" s="33"/>
      <c r="G388" s="33"/>
      <c r="H388" s="33"/>
      <c r="I388" s="137"/>
      <c r="J388" s="33"/>
      <c r="K388" s="34"/>
      <c r="L388" s="128">
        <f>IF(Dommere!$C$12&gt;4,ROUND(SUM(E388:I388)-P388-Q388,1)/(Dommere!$C$12-2),SUM(E388:I388)/Dommere!$C$12)</f>
        <v>0</v>
      </c>
      <c r="M388" s="56">
        <f t="shared" si="61"/>
        <v>0</v>
      </c>
      <c r="N388" s="33"/>
      <c r="O388" s="19"/>
      <c r="P388" s="19">
        <f t="shared" si="62"/>
        <v>0</v>
      </c>
      <c r="Q388" s="19">
        <f t="shared" si="63"/>
        <v>0</v>
      </c>
      <c r="R388" s="19">
        <f t="shared" si="64"/>
        <v>0</v>
      </c>
    </row>
    <row r="389" spans="1:18" x14ac:dyDescent="0.2">
      <c r="A389" s="20">
        <f>+Oversikt!A389</f>
        <v>0</v>
      </c>
      <c r="B389" s="16" t="str">
        <f>IF(O$289&gt;7,IF('2. Runde'!N389="","",Oversikt!B389),IF(O$289&gt;5,IF('1. Runde'!N389="","",Oversikt!B389),Oversikt!B389))</f>
        <v/>
      </c>
      <c r="C389" s="16" t="str">
        <f>IF(Oversikt!E389="","",Oversikt!E389)</f>
        <v/>
      </c>
      <c r="D389" s="17" t="str">
        <f>IF('2. Runde'!N389="","",IF(Oversikt!B389="","",VLOOKUP(Oversikt!#REF!,Mønster!$A$4:$B$21,2)))</f>
        <v/>
      </c>
      <c r="E389" s="32"/>
      <c r="F389" s="33"/>
      <c r="G389" s="33"/>
      <c r="H389" s="33"/>
      <c r="I389" s="137"/>
      <c r="J389" s="33"/>
      <c r="K389" s="34"/>
      <c r="L389" s="128">
        <f>IF(Dommere!$C$12&gt;4,ROUND(SUM(E389:I389)-P389-Q389,1)/(Dommere!$C$12-2),SUM(E389:I389)/Dommere!$C$12)</f>
        <v>0</v>
      </c>
      <c r="M389" s="56">
        <f t="shared" si="61"/>
        <v>0</v>
      </c>
      <c r="N389" s="33"/>
      <c r="O389" s="19"/>
      <c r="P389" s="19">
        <f t="shared" si="62"/>
        <v>0</v>
      </c>
      <c r="Q389" s="19">
        <f t="shared" si="63"/>
        <v>0</v>
      </c>
      <c r="R389" s="19">
        <f t="shared" si="64"/>
        <v>0</v>
      </c>
    </row>
    <row r="390" spans="1:18" x14ac:dyDescent="0.2">
      <c r="A390" s="20">
        <f>+Oversikt!A390</f>
        <v>0</v>
      </c>
      <c r="B390" s="16" t="str">
        <f>IF(O$289&gt;7,IF('2. Runde'!N390="","",Oversikt!B390),IF(O$289&gt;5,IF('1. Runde'!N390="","",Oversikt!B390),Oversikt!B390))</f>
        <v/>
      </c>
      <c r="C390" s="16" t="str">
        <f>IF(Oversikt!E390="","",Oversikt!E390)</f>
        <v/>
      </c>
      <c r="D390" s="17" t="str">
        <f>IF('2. Runde'!N390="","",IF(Oversikt!B390="","",VLOOKUP(Oversikt!#REF!,Mønster!$A$4:$B$21,2)))</f>
        <v/>
      </c>
      <c r="E390" s="32"/>
      <c r="F390" s="33"/>
      <c r="G390" s="33"/>
      <c r="H390" s="33"/>
      <c r="I390" s="137"/>
      <c r="J390" s="33"/>
      <c r="K390" s="34"/>
      <c r="L390" s="128">
        <f>IF(Dommere!$C$12&gt;4,ROUND(SUM(E390:I390)-P390-Q390,1)/(Dommere!$C$12-2),SUM(E390:I390)/Dommere!$C$12)</f>
        <v>0</v>
      </c>
      <c r="M390" s="56">
        <f t="shared" si="61"/>
        <v>0</v>
      </c>
      <c r="N390" s="33"/>
      <c r="O390" s="19"/>
      <c r="P390" s="19">
        <f t="shared" si="62"/>
        <v>0</v>
      </c>
      <c r="Q390" s="19">
        <f t="shared" si="63"/>
        <v>0</v>
      </c>
      <c r="R390" s="19">
        <f t="shared" si="64"/>
        <v>0</v>
      </c>
    </row>
    <row r="391" spans="1:18" x14ac:dyDescent="0.2">
      <c r="A391" s="20">
        <f>+Oversikt!A391</f>
        <v>0</v>
      </c>
      <c r="B391" s="16" t="str">
        <f>IF(O$289&gt;7,IF('2. Runde'!N391="","",Oversikt!B391),IF(O$289&gt;5,IF('1. Runde'!N391="","",Oversikt!B391),Oversikt!B391))</f>
        <v/>
      </c>
      <c r="C391" s="16" t="str">
        <f>IF(Oversikt!E391="","",Oversikt!E391)</f>
        <v/>
      </c>
      <c r="D391" s="17" t="str">
        <f>IF('2. Runde'!N391="","",IF(Oversikt!B391="","",VLOOKUP(Oversikt!#REF!,Mønster!$A$4:$B$21,2)))</f>
        <v/>
      </c>
      <c r="E391" s="32"/>
      <c r="F391" s="33"/>
      <c r="G391" s="33"/>
      <c r="H391" s="33"/>
      <c r="I391" s="137"/>
      <c r="J391" s="33"/>
      <c r="K391" s="34"/>
      <c r="L391" s="128">
        <f>IF(Dommere!$C$12&gt;4,ROUND(SUM(E391:I391)-P391-Q391,1)/(Dommere!$C$12-2),SUM(E391:I391)/Dommere!$C$12)</f>
        <v>0</v>
      </c>
      <c r="M391" s="56">
        <f t="shared" si="61"/>
        <v>0</v>
      </c>
      <c r="N391" s="33"/>
      <c r="O391" s="19"/>
      <c r="P391" s="19">
        <f t="shared" si="62"/>
        <v>0</v>
      </c>
      <c r="Q391" s="19">
        <f t="shared" si="63"/>
        <v>0</v>
      </c>
      <c r="R391" s="19">
        <f t="shared" si="64"/>
        <v>0</v>
      </c>
    </row>
    <row r="392" spans="1:18" x14ac:dyDescent="0.2">
      <c r="A392" s="20">
        <f>+Oversikt!A392</f>
        <v>0</v>
      </c>
      <c r="B392" s="16" t="str">
        <f>IF(O$289&gt;7,IF('2. Runde'!N392="","",Oversikt!B392),IF(O$289&gt;5,IF('1. Runde'!N392="","",Oversikt!B392),Oversikt!B392))</f>
        <v/>
      </c>
      <c r="C392" s="16" t="str">
        <f>IF(Oversikt!E392="","",Oversikt!E392)</f>
        <v/>
      </c>
      <c r="D392" s="17" t="str">
        <f>IF('2. Runde'!N392="","",IF(Oversikt!B392="","",VLOOKUP(Oversikt!#REF!,Mønster!$A$4:$B$21,2)))</f>
        <v/>
      </c>
      <c r="E392" s="32"/>
      <c r="F392" s="33"/>
      <c r="G392" s="33"/>
      <c r="H392" s="33"/>
      <c r="I392" s="137"/>
      <c r="J392" s="33"/>
      <c r="K392" s="34"/>
      <c r="L392" s="128">
        <f>IF(Dommere!$C$12&gt;4,ROUND(SUM(E392:I392)-P392-Q392,1)/(Dommere!$C$12-2),SUM(E392:I392)/Dommere!$C$12)</f>
        <v>0</v>
      </c>
      <c r="M392" s="56">
        <f t="shared" si="61"/>
        <v>0</v>
      </c>
      <c r="N392" s="33"/>
      <c r="O392" s="19"/>
      <c r="P392" s="19">
        <f t="shared" si="62"/>
        <v>0</v>
      </c>
      <c r="Q392" s="19">
        <f t="shared" si="63"/>
        <v>0</v>
      </c>
      <c r="R392" s="19">
        <f t="shared" si="64"/>
        <v>0</v>
      </c>
    </row>
    <row r="393" spans="1:18" x14ac:dyDescent="0.2">
      <c r="A393" s="20">
        <f>+Oversikt!A393</f>
        <v>0</v>
      </c>
      <c r="B393" s="16" t="str">
        <f>IF(O$289&gt;7,IF('2. Runde'!N393="","",Oversikt!B393),IF(O$289&gt;5,IF('1. Runde'!N393="","",Oversikt!B393),Oversikt!B393))</f>
        <v/>
      </c>
      <c r="C393" s="16" t="str">
        <f>IF(Oversikt!E393="","",Oversikt!E393)</f>
        <v/>
      </c>
      <c r="D393" s="17" t="str">
        <f>IF('2. Runde'!N393="","",IF(Oversikt!B393="","",VLOOKUP(Oversikt!#REF!,Mønster!$A$4:$B$21,2)))</f>
        <v/>
      </c>
      <c r="E393" s="32"/>
      <c r="F393" s="33"/>
      <c r="G393" s="33"/>
      <c r="H393" s="33"/>
      <c r="I393" s="137"/>
      <c r="J393" s="33"/>
      <c r="K393" s="34"/>
      <c r="L393" s="128">
        <f>IF(Dommere!$C$12&gt;4,ROUND(SUM(E393:I393)-P393-Q393,1)/(Dommere!$C$12-2),SUM(E393:I393)/Dommere!$C$12)</f>
        <v>0</v>
      </c>
      <c r="M393" s="56">
        <f t="shared" si="61"/>
        <v>0</v>
      </c>
      <c r="N393" s="33"/>
      <c r="O393" s="19"/>
      <c r="P393" s="19">
        <f t="shared" si="62"/>
        <v>0</v>
      </c>
      <c r="Q393" s="19">
        <f t="shared" si="63"/>
        <v>0</v>
      </c>
      <c r="R393" s="19">
        <f t="shared" si="64"/>
        <v>0</v>
      </c>
    </row>
    <row r="394" spans="1:18" x14ac:dyDescent="0.2">
      <c r="A394" s="20">
        <f>+Oversikt!A394</f>
        <v>0</v>
      </c>
      <c r="B394" s="16" t="str">
        <f>IF(O$289&gt;7,IF('2. Runde'!N394="","",Oversikt!B394),IF(O$289&gt;5,IF('1. Runde'!N394="","",Oversikt!B394),Oversikt!B394))</f>
        <v/>
      </c>
      <c r="C394" s="16" t="str">
        <f>IF(Oversikt!E394="","",Oversikt!E394)</f>
        <v/>
      </c>
      <c r="D394" s="17" t="str">
        <f>IF('2. Runde'!N394="","",IF(Oversikt!B394="","",VLOOKUP(Oversikt!#REF!,Mønster!$A$4:$B$21,2)))</f>
        <v/>
      </c>
      <c r="E394" s="32"/>
      <c r="F394" s="33"/>
      <c r="G394" s="33"/>
      <c r="H394" s="33"/>
      <c r="I394" s="137"/>
      <c r="J394" s="33"/>
      <c r="K394" s="34"/>
      <c r="L394" s="128">
        <f>IF(Dommere!$C$12&gt;4,ROUND(SUM(E394:I394)-P394-Q394,1)/(Dommere!$C$12-2),SUM(E394:I394)/Dommere!$C$12)</f>
        <v>0</v>
      </c>
      <c r="M394" s="56">
        <f t="shared" si="61"/>
        <v>0</v>
      </c>
      <c r="N394" s="33"/>
      <c r="O394" s="19"/>
      <c r="P394" s="19">
        <f t="shared" si="62"/>
        <v>0</v>
      </c>
      <c r="Q394" s="19">
        <f t="shared" si="63"/>
        <v>0</v>
      </c>
      <c r="R394" s="19">
        <f t="shared" si="64"/>
        <v>0</v>
      </c>
    </row>
    <row r="395" spans="1:18" x14ac:dyDescent="0.2">
      <c r="A395" s="20">
        <f>+Oversikt!A395</f>
        <v>0</v>
      </c>
      <c r="B395" s="16" t="str">
        <f>IF(O$289&gt;7,IF('2. Runde'!N395="","",Oversikt!B395),IF(O$289&gt;5,IF('1. Runde'!N395="","",Oversikt!B395),Oversikt!B395))</f>
        <v/>
      </c>
      <c r="C395" s="16" t="str">
        <f>IF(Oversikt!E395="","",Oversikt!E395)</f>
        <v/>
      </c>
      <c r="D395" s="17" t="str">
        <f>IF('2. Runde'!N395="","",IF(Oversikt!B395="","",VLOOKUP(Oversikt!#REF!,Mønster!$A$4:$B$21,2)))</f>
        <v/>
      </c>
      <c r="E395" s="32"/>
      <c r="F395" s="33"/>
      <c r="G395" s="33"/>
      <c r="H395" s="33"/>
      <c r="I395" s="137"/>
      <c r="J395" s="33"/>
      <c r="K395" s="34"/>
      <c r="L395" s="128">
        <f>IF(Dommere!$C$12&gt;4,ROUND(SUM(E395:I395)-P395-Q395,1)/(Dommere!$C$12-2),SUM(E395:I395)/Dommere!$C$12)</f>
        <v>0</v>
      </c>
      <c r="M395" s="56">
        <f t="shared" si="61"/>
        <v>0</v>
      </c>
      <c r="N395" s="33"/>
      <c r="O395" s="19"/>
      <c r="P395" s="19">
        <f t="shared" si="62"/>
        <v>0</v>
      </c>
      <c r="Q395" s="19">
        <f t="shared" si="63"/>
        <v>0</v>
      </c>
      <c r="R395" s="19">
        <f t="shared" si="64"/>
        <v>0</v>
      </c>
    </row>
    <row r="396" spans="1:18" x14ac:dyDescent="0.2">
      <c r="A396" s="20">
        <f>+Oversikt!A396</f>
        <v>0</v>
      </c>
      <c r="B396" s="16" t="str">
        <f>IF(O$289&gt;7,IF('2. Runde'!N396="","",Oversikt!B396),IF(O$289&gt;5,IF('1. Runde'!N396="","",Oversikt!B396),Oversikt!B396))</f>
        <v/>
      </c>
      <c r="C396" s="16" t="str">
        <f>IF(Oversikt!E396="","",Oversikt!E396)</f>
        <v/>
      </c>
      <c r="D396" s="17" t="str">
        <f>IF('2. Runde'!N396="","",IF(Oversikt!B396="","",VLOOKUP(Oversikt!#REF!,Mønster!$A$4:$B$21,2)))</f>
        <v/>
      </c>
      <c r="E396" s="32"/>
      <c r="F396" s="33"/>
      <c r="G396" s="33"/>
      <c r="H396" s="33"/>
      <c r="I396" s="137"/>
      <c r="J396" s="33"/>
      <c r="K396" s="34"/>
      <c r="L396" s="128">
        <f>IF(Dommere!$C$12&gt;4,ROUND(SUM(E396:I396)-P396-Q396,1)/(Dommere!$C$12-2),SUM(E396:I396)/Dommere!$C$12)</f>
        <v>0</v>
      </c>
      <c r="M396" s="56">
        <f t="shared" si="61"/>
        <v>0</v>
      </c>
      <c r="N396" s="33"/>
      <c r="O396" s="19"/>
      <c r="P396" s="19">
        <f t="shared" si="62"/>
        <v>0</v>
      </c>
      <c r="Q396" s="19">
        <f t="shared" si="63"/>
        <v>0</v>
      </c>
      <c r="R396" s="19">
        <f t="shared" si="64"/>
        <v>0</v>
      </c>
    </row>
    <row r="397" spans="1:18" x14ac:dyDescent="0.2">
      <c r="A397" s="20">
        <f>+Oversikt!A397</f>
        <v>0</v>
      </c>
      <c r="B397" s="16" t="str">
        <f>IF(O$289&gt;7,IF('2. Runde'!N397="","",Oversikt!B397),IF(O$289&gt;5,IF('1. Runde'!N397="","",Oversikt!B397),Oversikt!B397))</f>
        <v/>
      </c>
      <c r="C397" s="16" t="str">
        <f>IF(Oversikt!E397="","",Oversikt!E397)</f>
        <v/>
      </c>
      <c r="D397" s="17" t="str">
        <f>IF('2. Runde'!N397="","",IF(Oversikt!B397="","",VLOOKUP(Oversikt!#REF!,Mønster!$A$4:$B$21,2)))</f>
        <v/>
      </c>
      <c r="E397" s="32"/>
      <c r="F397" s="33"/>
      <c r="G397" s="33"/>
      <c r="H397" s="33"/>
      <c r="I397" s="137"/>
      <c r="J397" s="33"/>
      <c r="K397" s="34"/>
      <c r="L397" s="128">
        <f>IF(Dommere!$C$12&gt;4,ROUND(SUM(E397:I397)-P397-Q397,1)/(Dommere!$C$12-2),SUM(E397:I397)/Dommere!$C$12)</f>
        <v>0</v>
      </c>
      <c r="M397" s="56">
        <f t="shared" si="61"/>
        <v>0</v>
      </c>
      <c r="N397" s="33"/>
      <c r="O397" s="19"/>
      <c r="P397" s="19">
        <f t="shared" si="62"/>
        <v>0</v>
      </c>
      <c r="Q397" s="19">
        <f t="shared" si="63"/>
        <v>0</v>
      </c>
      <c r="R397" s="19">
        <f t="shared" si="64"/>
        <v>0</v>
      </c>
    </row>
    <row r="398" spans="1:18" x14ac:dyDescent="0.2">
      <c r="A398" s="20">
        <f>+Oversikt!A398</f>
        <v>0</v>
      </c>
      <c r="B398" s="16" t="str">
        <f>IF(O$289&gt;7,IF('2. Runde'!N398="","",Oversikt!B398),IF(O$289&gt;5,IF('1. Runde'!N398="","",Oversikt!B398),Oversikt!B398))</f>
        <v/>
      </c>
      <c r="C398" s="16" t="str">
        <f>IF(Oversikt!E398="","",Oversikt!E398)</f>
        <v/>
      </c>
      <c r="D398" s="17" t="str">
        <f>IF('2. Runde'!N398="","",IF(Oversikt!B398="","",VLOOKUP(Oversikt!#REF!,Mønster!$A$4:$B$21,2)))</f>
        <v/>
      </c>
      <c r="E398" s="32"/>
      <c r="F398" s="33"/>
      <c r="G398" s="33"/>
      <c r="H398" s="33"/>
      <c r="I398" s="137"/>
      <c r="J398" s="33"/>
      <c r="K398" s="34"/>
      <c r="L398" s="128">
        <f>IF(Dommere!$C$12&gt;4,ROUND(SUM(E398:I398)-P398-Q398,1)/(Dommere!$C$12-2),SUM(E398:I398)/Dommere!$C$12)</f>
        <v>0</v>
      </c>
      <c r="M398" s="56">
        <f t="shared" si="61"/>
        <v>0</v>
      </c>
      <c r="N398" s="33"/>
      <c r="O398" s="19"/>
      <c r="P398" s="19">
        <f t="shared" si="62"/>
        <v>0</v>
      </c>
      <c r="Q398" s="19">
        <f t="shared" si="63"/>
        <v>0</v>
      </c>
      <c r="R398" s="19">
        <f t="shared" si="64"/>
        <v>0</v>
      </c>
    </row>
    <row r="399" spans="1:18" x14ac:dyDescent="0.2">
      <c r="A399" s="20">
        <f>+Oversikt!A399</f>
        <v>0</v>
      </c>
      <c r="B399" s="16" t="str">
        <f>IF(O$289&gt;7,IF('2. Runde'!N399="","",Oversikt!B399),IF(O$289&gt;5,IF('1. Runde'!N399="","",Oversikt!B399),Oversikt!B399))</f>
        <v/>
      </c>
      <c r="C399" s="16" t="str">
        <f>IF(Oversikt!E399="","",Oversikt!E399)</f>
        <v/>
      </c>
      <c r="D399" s="17" t="str">
        <f>IF('2. Runde'!N399="","",IF(Oversikt!B399="","",VLOOKUP(Oversikt!#REF!,Mønster!$A$4:$B$21,2)))</f>
        <v/>
      </c>
      <c r="E399" s="32"/>
      <c r="F399" s="33"/>
      <c r="G399" s="33"/>
      <c r="H399" s="33"/>
      <c r="I399" s="137"/>
      <c r="J399" s="33"/>
      <c r="K399" s="34"/>
      <c r="L399" s="128">
        <f>IF(Dommere!$C$12&gt;4,ROUND(SUM(E399:I399)-P399-Q399,1)/(Dommere!$C$12-2),SUM(E399:I399)/Dommere!$C$12)</f>
        <v>0</v>
      </c>
      <c r="M399" s="56">
        <f t="shared" si="61"/>
        <v>0</v>
      </c>
      <c r="N399" s="33"/>
      <c r="O399" s="19"/>
      <c r="P399" s="19">
        <f t="shared" si="62"/>
        <v>0</v>
      </c>
      <c r="Q399" s="19">
        <f t="shared" si="63"/>
        <v>0</v>
      </c>
      <c r="R399" s="19">
        <f t="shared" si="64"/>
        <v>0</v>
      </c>
    </row>
    <row r="400" spans="1:18" x14ac:dyDescent="0.2">
      <c r="A400" s="20">
        <f>+Oversikt!A400</f>
        <v>0</v>
      </c>
      <c r="B400" s="16" t="str">
        <f>IF(O$289&gt;7,IF('2. Runde'!N400="","",Oversikt!B400),IF(O$289&gt;5,IF('1. Runde'!N400="","",Oversikt!B400),Oversikt!B400))</f>
        <v/>
      </c>
      <c r="C400" s="16" t="str">
        <f>IF(Oversikt!E400="","",Oversikt!E400)</f>
        <v/>
      </c>
      <c r="D400" s="17" t="str">
        <f>IF('2. Runde'!N400="","",IF(Oversikt!B400="","",VLOOKUP(Oversikt!#REF!,Mønster!$A$4:$B$21,2)))</f>
        <v/>
      </c>
      <c r="E400" s="32"/>
      <c r="F400" s="33"/>
      <c r="G400" s="33"/>
      <c r="H400" s="33"/>
      <c r="I400" s="137"/>
      <c r="J400" s="33"/>
      <c r="K400" s="34"/>
      <c r="L400" s="128">
        <f>IF(Dommere!$C$12&gt;4,ROUND(SUM(E400:I400)-P400-Q400,1)/(Dommere!$C$12-2),SUM(E400:I400)/Dommere!$C$12)</f>
        <v>0</v>
      </c>
      <c r="M400" s="56">
        <f t="shared" si="61"/>
        <v>0</v>
      </c>
      <c r="N400" s="33"/>
      <c r="O400" s="19"/>
      <c r="P400" s="19">
        <f t="shared" si="62"/>
        <v>0</v>
      </c>
      <c r="Q400" s="19">
        <f t="shared" si="63"/>
        <v>0</v>
      </c>
      <c r="R400" s="19">
        <f t="shared" si="64"/>
        <v>0</v>
      </c>
    </row>
    <row r="401" spans="1:18" x14ac:dyDescent="0.2">
      <c r="A401" s="20">
        <f>+Oversikt!A401</f>
        <v>0</v>
      </c>
      <c r="B401" s="16" t="str">
        <f>IF(O$289&gt;7,IF('2. Runde'!N401="","",Oversikt!B401),IF(O$289&gt;5,IF('1. Runde'!N401="","",Oversikt!B401),Oversikt!B401))</f>
        <v/>
      </c>
      <c r="C401" s="16" t="str">
        <f>IF(Oversikt!E401="","",Oversikt!E401)</f>
        <v/>
      </c>
      <c r="D401" s="17" t="str">
        <f>IF('2. Runde'!N401="","",IF(Oversikt!B401="","",VLOOKUP(Oversikt!#REF!,Mønster!$A$4:$B$21,2)))</f>
        <v/>
      </c>
      <c r="E401" s="32"/>
      <c r="F401" s="33"/>
      <c r="G401" s="33"/>
      <c r="H401" s="33"/>
      <c r="I401" s="137"/>
      <c r="J401" s="33"/>
      <c r="K401" s="34"/>
      <c r="L401" s="128">
        <f>IF(Dommere!$C$12&gt;4,ROUND(SUM(E401:I401)-P401-Q401,1)/(Dommere!$C$12-2),SUM(E401:I401)/Dommere!$C$12)</f>
        <v>0</v>
      </c>
      <c r="M401" s="56">
        <f t="shared" si="61"/>
        <v>0</v>
      </c>
      <c r="N401" s="33"/>
      <c r="O401" s="19"/>
      <c r="P401" s="19">
        <f t="shared" si="62"/>
        <v>0</v>
      </c>
      <c r="Q401" s="19">
        <f t="shared" si="63"/>
        <v>0</v>
      </c>
      <c r="R401" s="19">
        <f t="shared" si="64"/>
        <v>0</v>
      </c>
    </row>
    <row r="402" spans="1:18" x14ac:dyDescent="0.2">
      <c r="A402" s="20">
        <f>+Oversikt!A402</f>
        <v>0</v>
      </c>
      <c r="B402" s="16" t="str">
        <f>IF(O$289&gt;7,IF('2. Runde'!N402="","",Oversikt!B402),IF(O$289&gt;5,IF('1. Runde'!N402="","",Oversikt!B402),Oversikt!B402))</f>
        <v/>
      </c>
      <c r="C402" s="16" t="str">
        <f>IF(Oversikt!E402="","",Oversikt!E402)</f>
        <v/>
      </c>
      <c r="D402" s="17" t="str">
        <f>IF('2. Runde'!N402="","",IF(Oversikt!B402="","",VLOOKUP(Oversikt!#REF!,Mønster!$A$4:$B$21,2)))</f>
        <v/>
      </c>
      <c r="E402" s="32"/>
      <c r="F402" s="33"/>
      <c r="G402" s="33"/>
      <c r="H402" s="33"/>
      <c r="I402" s="137"/>
      <c r="J402" s="33"/>
      <c r="K402" s="34"/>
      <c r="L402" s="128">
        <f>IF(Dommere!$C$12&gt;4,ROUND(SUM(E402:I402)-P402-Q402,1)/(Dommere!$C$12-2),SUM(E402:I402)/Dommere!$C$12)</f>
        <v>0</v>
      </c>
      <c r="M402" s="56">
        <f t="shared" si="61"/>
        <v>0</v>
      </c>
      <c r="N402" s="33"/>
      <c r="O402" s="19"/>
      <c r="P402" s="19">
        <f t="shared" si="62"/>
        <v>0</v>
      </c>
      <c r="Q402" s="19">
        <f t="shared" si="63"/>
        <v>0</v>
      </c>
      <c r="R402" s="19">
        <f t="shared" si="64"/>
        <v>0</v>
      </c>
    </row>
    <row r="403" spans="1:18" x14ac:dyDescent="0.2">
      <c r="A403" s="20">
        <f>+Oversikt!A403</f>
        <v>0</v>
      </c>
      <c r="B403" s="16" t="str">
        <f>IF(O$289&gt;7,IF('2. Runde'!N403="","",Oversikt!B403),IF(O$289&gt;5,IF('1. Runde'!N403="","",Oversikt!B403),Oversikt!B403))</f>
        <v/>
      </c>
      <c r="C403" s="16" t="str">
        <f>IF(Oversikt!E403="","",Oversikt!E403)</f>
        <v/>
      </c>
      <c r="D403" s="17" t="str">
        <f>IF('2. Runde'!N403="","",IF(Oversikt!B403="","",VLOOKUP(Oversikt!#REF!,Mønster!$A$4:$B$21,2)))</f>
        <v/>
      </c>
      <c r="E403" s="32"/>
      <c r="F403" s="33"/>
      <c r="G403" s="33"/>
      <c r="H403" s="33"/>
      <c r="I403" s="137"/>
      <c r="J403" s="33"/>
      <c r="K403" s="34"/>
      <c r="L403" s="128">
        <f>IF(Dommere!$C$12&gt;4,ROUND(SUM(E403:I403)-P403-Q403,1)/(Dommere!$C$12-2),SUM(E403:I403)/Dommere!$C$12)</f>
        <v>0</v>
      </c>
      <c r="M403" s="56">
        <f t="shared" si="61"/>
        <v>0</v>
      </c>
      <c r="N403" s="33"/>
      <c r="O403" s="19"/>
      <c r="P403" s="19">
        <f t="shared" si="62"/>
        <v>0</v>
      </c>
      <c r="Q403" s="19">
        <f t="shared" si="63"/>
        <v>0</v>
      </c>
      <c r="R403" s="19">
        <f t="shared" si="64"/>
        <v>0</v>
      </c>
    </row>
    <row r="404" spans="1:18" x14ac:dyDescent="0.2">
      <c r="A404" s="20">
        <f>+Oversikt!A404</f>
        <v>0</v>
      </c>
      <c r="B404" s="16" t="str">
        <f>IF(O$289&gt;7,IF('2. Runde'!N404="","",Oversikt!B404),IF(O$289&gt;5,IF('1. Runde'!N404="","",Oversikt!B404),Oversikt!B404))</f>
        <v/>
      </c>
      <c r="C404" s="16" t="str">
        <f>IF(Oversikt!E404="","",Oversikt!E404)</f>
        <v/>
      </c>
      <c r="D404" s="17" t="str">
        <f>IF('2. Runde'!N404="","",IF(Oversikt!B404="","",VLOOKUP(Oversikt!#REF!,Mønster!$A$4:$B$21,2)))</f>
        <v/>
      </c>
      <c r="E404" s="32"/>
      <c r="F404" s="33"/>
      <c r="G404" s="33"/>
      <c r="H404" s="33"/>
      <c r="I404" s="137"/>
      <c r="J404" s="33"/>
      <c r="K404" s="34"/>
      <c r="L404" s="128">
        <f>IF(Dommere!$C$12&gt;4,ROUND(SUM(E404:I404)-P404-Q404,1)/(Dommere!$C$12-2),SUM(E404:I404)/Dommere!$C$12)</f>
        <v>0</v>
      </c>
      <c r="M404" s="56">
        <f t="shared" si="61"/>
        <v>0</v>
      </c>
      <c r="N404" s="33"/>
      <c r="O404" s="19"/>
      <c r="P404" s="19">
        <f t="shared" si="62"/>
        <v>0</v>
      </c>
      <c r="Q404" s="19">
        <f t="shared" si="63"/>
        <v>0</v>
      </c>
      <c r="R404" s="19">
        <f t="shared" si="64"/>
        <v>0</v>
      </c>
    </row>
    <row r="405" spans="1:18" x14ac:dyDescent="0.2">
      <c r="A405" s="20">
        <f>+Oversikt!A405</f>
        <v>0</v>
      </c>
      <c r="B405" s="16" t="str">
        <f>IF(O$289&gt;7,IF('2. Runde'!N405="","",Oversikt!B405),IF(O$289&gt;5,IF('1. Runde'!N405="","",Oversikt!B405),Oversikt!B405))</f>
        <v/>
      </c>
      <c r="C405" s="16" t="str">
        <f>IF(Oversikt!E405="","",Oversikt!E405)</f>
        <v/>
      </c>
      <c r="D405" s="17" t="str">
        <f>IF('2. Runde'!N405="","",IF(Oversikt!B405="","",VLOOKUP(Oversikt!#REF!,Mønster!$A$4:$B$21,2)))</f>
        <v/>
      </c>
      <c r="E405" s="32"/>
      <c r="F405" s="33"/>
      <c r="G405" s="33"/>
      <c r="H405" s="33"/>
      <c r="I405" s="137"/>
      <c r="J405" s="33"/>
      <c r="K405" s="34"/>
      <c r="L405" s="128">
        <f>IF(Dommere!$C$12&gt;4,ROUND(SUM(E405:I405)-P405-Q405,1)/(Dommere!$C$12-2),SUM(E405:I405)/Dommere!$C$12)</f>
        <v>0</v>
      </c>
      <c r="M405" s="56">
        <f t="shared" si="61"/>
        <v>0</v>
      </c>
      <c r="N405" s="33"/>
      <c r="O405" s="19"/>
      <c r="P405" s="19">
        <f t="shared" si="62"/>
        <v>0</v>
      </c>
      <c r="Q405" s="19">
        <f t="shared" si="63"/>
        <v>0</v>
      </c>
      <c r="R405" s="19">
        <f t="shared" si="64"/>
        <v>0</v>
      </c>
    </row>
    <row r="406" spans="1:18" x14ac:dyDescent="0.2">
      <c r="A406" s="20">
        <f>+Oversikt!A406</f>
        <v>0</v>
      </c>
      <c r="B406" s="16" t="str">
        <f>IF(O$289&gt;7,IF('2. Runde'!N406="","",Oversikt!B406),IF(O$289&gt;5,IF('1. Runde'!N406="","",Oversikt!B406),Oversikt!B406))</f>
        <v/>
      </c>
      <c r="C406" s="16" t="str">
        <f>IF(Oversikt!E406="","",Oversikt!E406)</f>
        <v/>
      </c>
      <c r="D406" s="17" t="str">
        <f>IF('2. Runde'!N406="","",IF(Oversikt!B406="","",VLOOKUP(Oversikt!#REF!,Mønster!$A$4:$B$21,2)))</f>
        <v/>
      </c>
      <c r="E406" s="32"/>
      <c r="F406" s="33"/>
      <c r="G406" s="33"/>
      <c r="H406" s="33"/>
      <c r="I406" s="137"/>
      <c r="J406" s="33"/>
      <c r="K406" s="34"/>
      <c r="L406" s="128">
        <f>IF(Dommere!$C$12&gt;4,ROUND(SUM(E406:I406)-P406-Q406,1)/(Dommere!$C$12-2),SUM(E406:I406)/Dommere!$C$12)</f>
        <v>0</v>
      </c>
      <c r="M406" s="56">
        <f t="shared" si="61"/>
        <v>0</v>
      </c>
      <c r="N406" s="33"/>
      <c r="O406" s="19"/>
      <c r="P406" s="19">
        <f t="shared" si="62"/>
        <v>0</v>
      </c>
      <c r="Q406" s="19">
        <f t="shared" si="63"/>
        <v>0</v>
      </c>
      <c r="R406" s="19">
        <f t="shared" si="64"/>
        <v>0</v>
      </c>
    </row>
    <row r="407" spans="1:18" x14ac:dyDescent="0.2">
      <c r="A407" s="20">
        <f>+Oversikt!A407</f>
        <v>0</v>
      </c>
      <c r="B407" s="16" t="str">
        <f>IF(O$289&gt;7,IF('2. Runde'!N407="","",Oversikt!B407),IF(O$289&gt;5,IF('1. Runde'!N407="","",Oversikt!B407),Oversikt!B407))</f>
        <v/>
      </c>
      <c r="C407" s="16" t="str">
        <f>IF(Oversikt!E407="","",Oversikt!E407)</f>
        <v/>
      </c>
      <c r="D407" s="17" t="str">
        <f>IF('2. Runde'!N407="","",IF(Oversikt!B407="","",VLOOKUP(Oversikt!#REF!,Mønster!$A$4:$B$21,2)))</f>
        <v/>
      </c>
      <c r="E407" s="32"/>
      <c r="F407" s="33"/>
      <c r="G407" s="33"/>
      <c r="H407" s="33"/>
      <c r="I407" s="137"/>
      <c r="J407" s="33"/>
      <c r="K407" s="34"/>
      <c r="L407" s="128">
        <f>IF(Dommere!$C$12&gt;4,ROUND(SUM(E407:I407)-P407-Q407,1)/(Dommere!$C$12-2),SUM(E407:I407)/Dommere!$C$12)</f>
        <v>0</v>
      </c>
      <c r="M407" s="56">
        <f t="shared" si="61"/>
        <v>0</v>
      </c>
      <c r="N407" s="33"/>
      <c r="O407" s="19"/>
      <c r="P407" s="19">
        <f t="shared" si="62"/>
        <v>0</v>
      </c>
      <c r="Q407" s="19">
        <f t="shared" si="63"/>
        <v>0</v>
      </c>
      <c r="R407" s="19">
        <f t="shared" si="64"/>
        <v>0</v>
      </c>
    </row>
    <row r="408" spans="1:18" x14ac:dyDescent="0.2">
      <c r="A408" s="20">
        <f>+Oversikt!A408</f>
        <v>0</v>
      </c>
      <c r="B408" s="16" t="str">
        <f>IF(O$289&gt;7,IF('2. Runde'!N408="","",Oversikt!B408),IF(O$289&gt;5,IF('1. Runde'!N408="","",Oversikt!B408),Oversikt!B408))</f>
        <v/>
      </c>
      <c r="C408" s="16" t="str">
        <f>IF(Oversikt!E408="","",Oversikt!E408)</f>
        <v/>
      </c>
      <c r="D408" s="17" t="str">
        <f>IF('2. Runde'!N408="","",IF(Oversikt!B408="","",VLOOKUP(Oversikt!#REF!,Mønster!$A$4:$B$21,2)))</f>
        <v/>
      </c>
      <c r="E408" s="32"/>
      <c r="F408" s="33"/>
      <c r="G408" s="33"/>
      <c r="H408" s="33"/>
      <c r="I408" s="137"/>
      <c r="J408" s="33"/>
      <c r="K408" s="34"/>
      <c r="L408" s="128">
        <f>IF(Dommere!$C$12&gt;4,ROUND(SUM(E408:I408)-P408-Q408,1)/(Dommere!$C$12-2),SUM(E408:I408)/Dommere!$C$12)</f>
        <v>0</v>
      </c>
      <c r="M408" s="56">
        <f t="shared" si="61"/>
        <v>0</v>
      </c>
      <c r="N408" s="33"/>
      <c r="O408" s="19"/>
      <c r="P408" s="19">
        <f t="shared" si="62"/>
        <v>0</v>
      </c>
      <c r="Q408" s="19">
        <f t="shared" si="63"/>
        <v>0</v>
      </c>
      <c r="R408" s="19">
        <f t="shared" si="64"/>
        <v>0</v>
      </c>
    </row>
    <row r="409" spans="1:18" x14ac:dyDescent="0.2">
      <c r="A409" s="20">
        <f>+Oversikt!A409</f>
        <v>0</v>
      </c>
      <c r="B409" s="16" t="str">
        <f>IF(O$289&gt;7,IF('2. Runde'!N409="","",Oversikt!B409),IF(O$289&gt;5,IF('1. Runde'!N409="","",Oversikt!B409),Oversikt!B409))</f>
        <v/>
      </c>
      <c r="C409" s="16" t="str">
        <f>IF(Oversikt!E409="","",Oversikt!E409)</f>
        <v/>
      </c>
      <c r="D409" s="17" t="str">
        <f>IF('2. Runde'!N409="","",IF(Oversikt!B409="","",VLOOKUP(Oversikt!#REF!,Mønster!$A$4:$B$21,2)))</f>
        <v/>
      </c>
      <c r="E409" s="32"/>
      <c r="F409" s="33"/>
      <c r="G409" s="33"/>
      <c r="H409" s="33"/>
      <c r="I409" s="137"/>
      <c r="J409" s="33"/>
      <c r="K409" s="34"/>
      <c r="L409" s="128">
        <f>IF(Dommere!$C$12&gt;4,ROUND(SUM(E409:I409)-P409-Q409,1)/(Dommere!$C$12-2),SUM(E409:I409)/Dommere!$C$12)</f>
        <v>0</v>
      </c>
      <c r="M409" s="56">
        <f t="shared" si="61"/>
        <v>0</v>
      </c>
      <c r="N409" s="33"/>
      <c r="O409" s="19"/>
      <c r="P409" s="19">
        <f t="shared" si="62"/>
        <v>0</v>
      </c>
      <c r="Q409" s="19">
        <f t="shared" si="63"/>
        <v>0</v>
      </c>
      <c r="R409" s="19">
        <f t="shared" si="64"/>
        <v>0</v>
      </c>
    </row>
    <row r="410" spans="1:18" x14ac:dyDescent="0.2">
      <c r="A410" s="20">
        <f>+Oversikt!A410</f>
        <v>0</v>
      </c>
      <c r="B410" s="16" t="str">
        <f>IF(O$289&gt;7,IF('2. Runde'!N410="","",Oversikt!B410),IF(O$289&gt;5,IF('1. Runde'!N410="","",Oversikt!B410),Oversikt!B410))</f>
        <v/>
      </c>
      <c r="C410" s="16" t="str">
        <f>IF(Oversikt!E410="","",Oversikt!E410)</f>
        <v/>
      </c>
      <c r="D410" s="17" t="str">
        <f>IF('2. Runde'!N410="","",IF(Oversikt!B410="","",VLOOKUP(Oversikt!#REF!,Mønster!$A$4:$B$21,2)))</f>
        <v/>
      </c>
      <c r="E410" s="32"/>
      <c r="F410" s="33"/>
      <c r="G410" s="33"/>
      <c r="H410" s="33"/>
      <c r="I410" s="137"/>
      <c r="J410" s="33"/>
      <c r="K410" s="34"/>
      <c r="L410" s="128">
        <f>IF(Dommere!$C$12&gt;4,ROUND(SUM(E410:I410)-P410-Q410,1)/(Dommere!$C$12-2),SUM(E410:I410)/Dommere!$C$12)</f>
        <v>0</v>
      </c>
      <c r="M410" s="56">
        <f t="shared" si="61"/>
        <v>0</v>
      </c>
      <c r="N410" s="33"/>
      <c r="O410" s="19"/>
      <c r="P410" s="19">
        <f t="shared" si="62"/>
        <v>0</v>
      </c>
      <c r="Q410" s="19">
        <f t="shared" si="63"/>
        <v>0</v>
      </c>
      <c r="R410" s="19">
        <f t="shared" si="64"/>
        <v>0</v>
      </c>
    </row>
    <row r="411" spans="1:18" x14ac:dyDescent="0.2">
      <c r="A411" s="20">
        <f>+Oversikt!A411</f>
        <v>0</v>
      </c>
      <c r="B411" s="16" t="str">
        <f>IF(O$289&gt;7,IF('2. Runde'!N411="","",Oversikt!B411),IF(O$289&gt;5,IF('1. Runde'!N411="","",Oversikt!B411),Oversikt!B411))</f>
        <v/>
      </c>
      <c r="C411" s="16" t="str">
        <f>IF(Oversikt!E411="","",Oversikt!E411)</f>
        <v/>
      </c>
      <c r="D411" s="17" t="str">
        <f>IF('2. Runde'!N411="","",IF(Oversikt!B411="","",VLOOKUP(Oversikt!#REF!,Mønster!$A$4:$B$21,2)))</f>
        <v/>
      </c>
      <c r="E411" s="32"/>
      <c r="F411" s="33"/>
      <c r="G411" s="33"/>
      <c r="H411" s="33"/>
      <c r="I411" s="137"/>
      <c r="J411" s="33"/>
      <c r="K411" s="34"/>
      <c r="L411" s="128">
        <f>IF(Dommere!$C$12&gt;4,ROUND(SUM(E411:I411)-P411-Q411,1)/(Dommere!$C$12-2),SUM(E411:I411)/Dommere!$C$12)</f>
        <v>0</v>
      </c>
      <c r="M411" s="56">
        <f t="shared" si="61"/>
        <v>0</v>
      </c>
      <c r="N411" s="33"/>
      <c r="O411" s="19"/>
      <c r="P411" s="19">
        <f t="shared" si="62"/>
        <v>0</v>
      </c>
      <c r="Q411" s="19">
        <f t="shared" si="63"/>
        <v>0</v>
      </c>
      <c r="R411" s="19">
        <f t="shared" si="64"/>
        <v>0</v>
      </c>
    </row>
    <row r="412" spans="1:18" x14ac:dyDescent="0.2">
      <c r="A412" s="20">
        <f>+Oversikt!A412</f>
        <v>0</v>
      </c>
      <c r="B412" s="16" t="str">
        <f>IF(O$289&gt;7,IF('2. Runde'!N412="","",Oversikt!B412),IF(O$289&gt;5,IF('1. Runde'!N412="","",Oversikt!B412),Oversikt!B412))</f>
        <v/>
      </c>
      <c r="C412" s="16" t="str">
        <f>IF(Oversikt!E412="","",Oversikt!E412)</f>
        <v/>
      </c>
      <c r="D412" s="17" t="str">
        <f>IF('2. Runde'!N412="","",IF(Oversikt!B412="","",VLOOKUP(Oversikt!#REF!,Mønster!$A$4:$B$21,2)))</f>
        <v/>
      </c>
      <c r="E412" s="32"/>
      <c r="F412" s="33"/>
      <c r="G412" s="33"/>
      <c r="H412" s="33"/>
      <c r="I412" s="137"/>
      <c r="J412" s="33"/>
      <c r="K412" s="34"/>
      <c r="L412" s="128">
        <f>IF(Dommere!$C$12&gt;4,ROUND(SUM(E412:I412)-P412-Q412,1)/(Dommere!$C$12-2),SUM(E412:I412)/Dommere!$C$12)</f>
        <v>0</v>
      </c>
      <c r="M412" s="56">
        <f t="shared" si="61"/>
        <v>0</v>
      </c>
      <c r="N412" s="33"/>
      <c r="O412" s="19"/>
      <c r="P412" s="19">
        <f t="shared" si="62"/>
        <v>0</v>
      </c>
      <c r="Q412" s="19">
        <f t="shared" si="63"/>
        <v>0</v>
      </c>
      <c r="R412" s="19">
        <f t="shared" si="64"/>
        <v>0</v>
      </c>
    </row>
    <row r="413" spans="1:18" x14ac:dyDescent="0.2">
      <c r="A413" s="20">
        <f>+Oversikt!A413</f>
        <v>0</v>
      </c>
      <c r="B413" s="16" t="str">
        <f>IF(O$289&gt;7,IF('2. Runde'!N413="","",Oversikt!B413),IF(O$289&gt;5,IF('1. Runde'!N413="","",Oversikt!B413),Oversikt!B413))</f>
        <v/>
      </c>
      <c r="C413" s="16" t="str">
        <f>IF(Oversikt!E413="","",Oversikt!E413)</f>
        <v/>
      </c>
      <c r="D413" s="17" t="str">
        <f>IF('2. Runde'!N413="","",IF(Oversikt!B413="","",VLOOKUP(Oversikt!#REF!,Mønster!$A$4:$B$21,2)))</f>
        <v/>
      </c>
      <c r="E413" s="32"/>
      <c r="F413" s="33"/>
      <c r="G413" s="33"/>
      <c r="H413" s="33"/>
      <c r="I413" s="137"/>
      <c r="J413" s="33"/>
      <c r="K413" s="34"/>
      <c r="L413" s="128">
        <f>IF(Dommere!$C$12&gt;4,ROUND(SUM(E413:I413)-P413-Q413,1)/(Dommere!$C$12-2),SUM(E413:I413)/Dommere!$C$12)</f>
        <v>0</v>
      </c>
      <c r="M413" s="56">
        <f t="shared" si="61"/>
        <v>0</v>
      </c>
      <c r="N413" s="33"/>
      <c r="O413" s="19"/>
      <c r="P413" s="19">
        <f t="shared" si="62"/>
        <v>0</v>
      </c>
      <c r="Q413" s="19">
        <f t="shared" si="63"/>
        <v>0</v>
      </c>
      <c r="R413" s="19">
        <f t="shared" si="64"/>
        <v>0</v>
      </c>
    </row>
    <row r="414" spans="1:18" x14ac:dyDescent="0.2">
      <c r="A414" s="20">
        <f>+Oversikt!A414</f>
        <v>0</v>
      </c>
      <c r="B414" s="16" t="str">
        <f>IF(O$289&gt;7,IF('2. Runde'!N414="","",Oversikt!B414),IF(O$289&gt;5,IF('1. Runde'!N414="","",Oversikt!B414),Oversikt!B414))</f>
        <v/>
      </c>
      <c r="C414" s="16" t="str">
        <f>IF(Oversikt!E414="","",Oversikt!E414)</f>
        <v/>
      </c>
      <c r="D414" s="17" t="str">
        <f>IF('2. Runde'!N414="","",IF(Oversikt!B414="","",VLOOKUP(Oversikt!#REF!,Mønster!$A$4:$B$21,2)))</f>
        <v/>
      </c>
      <c r="E414" s="32"/>
      <c r="F414" s="33"/>
      <c r="G414" s="33"/>
      <c r="H414" s="33"/>
      <c r="I414" s="137"/>
      <c r="J414" s="33"/>
      <c r="K414" s="34"/>
      <c r="L414" s="128">
        <f>IF(Dommere!$C$12&gt;4,ROUND(SUM(E414:I414)-P414-Q414,1)/(Dommere!$C$12-2),SUM(E414:I414)/Dommere!$C$12)</f>
        <v>0</v>
      </c>
      <c r="M414" s="56">
        <f t="shared" si="61"/>
        <v>0</v>
      </c>
      <c r="N414" s="33"/>
      <c r="O414" s="19"/>
      <c r="P414" s="19">
        <f t="shared" si="62"/>
        <v>0</v>
      </c>
      <c r="Q414" s="19">
        <f t="shared" si="63"/>
        <v>0</v>
      </c>
      <c r="R414" s="19">
        <f t="shared" si="64"/>
        <v>0</v>
      </c>
    </row>
    <row r="415" spans="1:18" x14ac:dyDescent="0.2">
      <c r="A415" s="20">
        <f>+Oversikt!A415</f>
        <v>0</v>
      </c>
      <c r="B415" s="16" t="str">
        <f>IF(O$289&gt;7,IF('2. Runde'!N415="","",Oversikt!B415),IF(O$289&gt;5,IF('1. Runde'!N415="","",Oversikt!B415),Oversikt!B415))</f>
        <v/>
      </c>
      <c r="C415" s="16" t="str">
        <f>IF(Oversikt!E415="","",Oversikt!E415)</f>
        <v/>
      </c>
      <c r="D415" s="17" t="str">
        <f>IF('2. Runde'!N415="","",IF(Oversikt!B415="","",VLOOKUP(Oversikt!#REF!,Mønster!$A$4:$B$21,2)))</f>
        <v/>
      </c>
      <c r="E415" s="32"/>
      <c r="F415" s="33"/>
      <c r="G415" s="33"/>
      <c r="H415" s="33"/>
      <c r="I415" s="137"/>
      <c r="J415" s="33"/>
      <c r="K415" s="34"/>
      <c r="L415" s="128">
        <f>IF(Dommere!$C$12&gt;4,ROUND(SUM(E415:I415)-P415-Q415,1)/(Dommere!$C$12-2),SUM(E415:I415)/Dommere!$C$12)</f>
        <v>0</v>
      </c>
      <c r="M415" s="56">
        <f t="shared" si="61"/>
        <v>0</v>
      </c>
      <c r="N415" s="33"/>
      <c r="O415" s="19"/>
      <c r="P415" s="19">
        <f t="shared" si="62"/>
        <v>0</v>
      </c>
      <c r="Q415" s="19">
        <f t="shared" si="63"/>
        <v>0</v>
      </c>
      <c r="R415" s="19">
        <f t="shared" si="64"/>
        <v>0</v>
      </c>
    </row>
    <row r="416" spans="1:18" x14ac:dyDescent="0.2">
      <c r="A416" s="20">
        <f>+Oversikt!A416</f>
        <v>0</v>
      </c>
      <c r="B416" s="16" t="str">
        <f>IF(O$289&gt;7,IF('2. Runde'!N416="","",Oversikt!B416),IF(O$289&gt;5,IF('1. Runde'!N416="","",Oversikt!B416),Oversikt!B416))</f>
        <v/>
      </c>
      <c r="C416" s="16" t="str">
        <f>IF(Oversikt!E416="","",Oversikt!E416)</f>
        <v/>
      </c>
      <c r="D416" s="17" t="str">
        <f>IF('2. Runde'!N416="","",IF(Oversikt!B416="","",VLOOKUP(Oversikt!#REF!,Mønster!$A$4:$B$21,2)))</f>
        <v/>
      </c>
      <c r="E416" s="32"/>
      <c r="F416" s="33"/>
      <c r="G416" s="33"/>
      <c r="H416" s="33"/>
      <c r="I416" s="137"/>
      <c r="J416" s="33"/>
      <c r="K416" s="34"/>
      <c r="L416" s="128">
        <f>IF(Dommere!$C$12&gt;4,ROUND(SUM(E416:I416)-P416-Q416,1)/(Dommere!$C$12-2),SUM(E416:I416)/Dommere!$C$12)</f>
        <v>0</v>
      </c>
      <c r="M416" s="56">
        <f t="shared" si="61"/>
        <v>0</v>
      </c>
      <c r="N416" s="33"/>
      <c r="O416" s="19"/>
      <c r="P416" s="19">
        <f t="shared" si="62"/>
        <v>0</v>
      </c>
      <c r="Q416" s="19">
        <f t="shared" si="63"/>
        <v>0</v>
      </c>
      <c r="R416" s="19">
        <f t="shared" si="64"/>
        <v>0</v>
      </c>
    </row>
    <row r="417" spans="1:18" x14ac:dyDescent="0.2">
      <c r="A417" s="20">
        <f>+Oversikt!A417</f>
        <v>0</v>
      </c>
      <c r="B417" s="16" t="str">
        <f>IF(O$289&gt;7,IF('2. Runde'!N417="","",Oversikt!B417),IF(O$289&gt;5,IF('1. Runde'!N417="","",Oversikt!B417),Oversikt!B417))</f>
        <v/>
      </c>
      <c r="C417" s="16" t="str">
        <f>IF(Oversikt!E417="","",Oversikt!E417)</f>
        <v/>
      </c>
      <c r="D417" s="17" t="str">
        <f>IF('2. Runde'!N417="","",IF(Oversikt!B417="","",VLOOKUP(Oversikt!#REF!,Mønster!$A$4:$B$21,2)))</f>
        <v/>
      </c>
      <c r="E417" s="32"/>
      <c r="F417" s="33"/>
      <c r="G417" s="33"/>
      <c r="H417" s="33"/>
      <c r="I417" s="137"/>
      <c r="J417" s="33"/>
      <c r="K417" s="34"/>
      <c r="L417" s="128">
        <f>IF(Dommere!$C$12&gt;4,ROUND(SUM(E417:I417)-P417-Q417,1)/(Dommere!$C$12-2),SUM(E417:I417)/Dommere!$C$12)</f>
        <v>0</v>
      </c>
      <c r="M417" s="56">
        <f t="shared" si="61"/>
        <v>0</v>
      </c>
      <c r="N417" s="33"/>
      <c r="O417" s="19"/>
      <c r="P417" s="19">
        <f t="shared" si="62"/>
        <v>0</v>
      </c>
      <c r="Q417" s="19">
        <f t="shared" si="63"/>
        <v>0</v>
      </c>
      <c r="R417" s="19">
        <f t="shared" si="64"/>
        <v>0</v>
      </c>
    </row>
    <row r="418" spans="1:18" x14ac:dyDescent="0.2">
      <c r="A418" s="20">
        <f>+Oversikt!A418</f>
        <v>0</v>
      </c>
      <c r="B418" s="16" t="str">
        <f>IF(O$289&gt;7,IF('2. Runde'!N418="","",Oversikt!B418),IF(O$289&gt;5,IF('1. Runde'!N418="","",Oversikt!B418),Oversikt!B418))</f>
        <v/>
      </c>
      <c r="C418" s="16" t="str">
        <f>IF(Oversikt!E418="","",Oversikt!E418)</f>
        <v/>
      </c>
      <c r="D418" s="17" t="str">
        <f>IF('2. Runde'!N418="","",IF(Oversikt!B418="","",VLOOKUP(Oversikt!#REF!,Mønster!$A$4:$B$21,2)))</f>
        <v/>
      </c>
      <c r="E418" s="32"/>
      <c r="F418" s="33"/>
      <c r="G418" s="33"/>
      <c r="H418" s="33"/>
      <c r="I418" s="137"/>
      <c r="J418" s="33"/>
      <c r="K418" s="34"/>
      <c r="L418" s="128">
        <f>IF(Dommere!$C$12&gt;4,ROUND(SUM(E418:I418)-P418-Q418,1)/(Dommere!$C$12-2),SUM(E418:I418)/Dommere!$C$12)</f>
        <v>0</v>
      </c>
      <c r="M418" s="56">
        <f t="shared" si="61"/>
        <v>0</v>
      </c>
      <c r="N418" s="33"/>
      <c r="O418" s="19"/>
      <c r="P418" s="19">
        <f t="shared" si="62"/>
        <v>0</v>
      </c>
      <c r="Q418" s="19">
        <f t="shared" si="63"/>
        <v>0</v>
      </c>
      <c r="R418" s="19">
        <f t="shared" si="64"/>
        <v>0</v>
      </c>
    </row>
    <row r="419" spans="1:18" x14ac:dyDescent="0.2">
      <c r="A419" s="20">
        <f>+Oversikt!A419</f>
        <v>0</v>
      </c>
      <c r="B419" s="16" t="str">
        <f>IF(O$289&gt;7,IF('2. Runde'!N419="","",Oversikt!B419),IF(O$289&gt;5,IF('1. Runde'!N419="","",Oversikt!B419),Oversikt!B419))</f>
        <v/>
      </c>
      <c r="C419" s="16" t="str">
        <f>IF(Oversikt!E419="","",Oversikt!E419)</f>
        <v/>
      </c>
      <c r="D419" s="17" t="str">
        <f>IF('2. Runde'!N419="","",IF(Oversikt!B419="","",VLOOKUP(Oversikt!#REF!,Mønster!$A$4:$B$21,2)))</f>
        <v/>
      </c>
      <c r="E419" s="32"/>
      <c r="F419" s="33"/>
      <c r="G419" s="33"/>
      <c r="H419" s="33"/>
      <c r="I419" s="137"/>
      <c r="J419" s="33"/>
      <c r="K419" s="34"/>
      <c r="L419" s="128">
        <f>IF(Dommere!$C$12&gt;4,ROUND(SUM(E419:I419)-P419-Q419,1)/(Dommere!$C$12-2),SUM(E419:I419)/Dommere!$C$12)</f>
        <v>0</v>
      </c>
      <c r="M419" s="56">
        <f t="shared" si="61"/>
        <v>0</v>
      </c>
      <c r="N419" s="33"/>
      <c r="O419" s="19"/>
      <c r="P419" s="19">
        <f t="shared" si="62"/>
        <v>0</v>
      </c>
      <c r="Q419" s="19">
        <f t="shared" si="63"/>
        <v>0</v>
      </c>
      <c r="R419" s="19">
        <f t="shared" si="64"/>
        <v>0</v>
      </c>
    </row>
    <row r="420" spans="1:18" x14ac:dyDescent="0.2">
      <c r="A420" s="20">
        <f>+Oversikt!A420</f>
        <v>0</v>
      </c>
      <c r="B420" s="16" t="str">
        <f>IF(O$289&gt;7,IF('2. Runde'!N420="","",Oversikt!B420),IF(O$289&gt;5,IF('1. Runde'!N420="","",Oversikt!B420),Oversikt!B420))</f>
        <v/>
      </c>
      <c r="C420" s="16" t="str">
        <f>IF(Oversikt!E420="","",Oversikt!E420)</f>
        <v/>
      </c>
      <c r="D420" s="17" t="str">
        <f>IF('2. Runde'!N420="","",IF(Oversikt!B420="","",VLOOKUP(Oversikt!#REF!,Mønster!$A$4:$B$21,2)))</f>
        <v/>
      </c>
      <c r="E420" s="32"/>
      <c r="F420" s="33"/>
      <c r="G420" s="33"/>
      <c r="H420" s="33"/>
      <c r="I420" s="137"/>
      <c r="J420" s="33"/>
      <c r="K420" s="34"/>
      <c r="L420" s="128">
        <f>IF(Dommere!$C$12&gt;4,ROUND(SUM(E420:I420)-P420-Q420,1)/(Dommere!$C$12-2),SUM(E420:I420)/Dommere!$C$12)</f>
        <v>0</v>
      </c>
      <c r="M420" s="56">
        <f t="shared" si="61"/>
        <v>0</v>
      </c>
      <c r="N420" s="33"/>
      <c r="O420" s="19"/>
      <c r="P420" s="19">
        <f t="shared" si="62"/>
        <v>0</v>
      </c>
      <c r="Q420" s="19">
        <f t="shared" si="63"/>
        <v>0</v>
      </c>
      <c r="R420" s="19">
        <f t="shared" si="64"/>
        <v>0</v>
      </c>
    </row>
    <row r="421" spans="1:18" x14ac:dyDescent="0.2">
      <c r="A421" s="20">
        <f>+Oversikt!A421</f>
        <v>0</v>
      </c>
      <c r="B421" s="16" t="str">
        <f>IF(O$289&gt;7,IF('2. Runde'!N421="","",Oversikt!B421),IF(O$289&gt;5,IF('1. Runde'!N421="","",Oversikt!B421),Oversikt!B421))</f>
        <v/>
      </c>
      <c r="C421" s="16" t="str">
        <f>IF(Oversikt!E421="","",Oversikt!E421)</f>
        <v/>
      </c>
      <c r="D421" s="17" t="str">
        <f>IF('2. Runde'!N421="","",IF(Oversikt!B421="","",VLOOKUP(Oversikt!#REF!,Mønster!$A$4:$B$21,2)))</f>
        <v/>
      </c>
      <c r="E421" s="32"/>
      <c r="F421" s="33"/>
      <c r="G421" s="33"/>
      <c r="H421" s="33"/>
      <c r="I421" s="137"/>
      <c r="J421" s="33"/>
      <c r="K421" s="34"/>
      <c r="L421" s="128">
        <f>IF(Dommere!$C$12&gt;4,ROUND(SUM(E421:I421)-P421-Q421,1)/(Dommere!$C$12-2),SUM(E421:I421)/Dommere!$C$12)</f>
        <v>0</v>
      </c>
      <c r="M421" s="56">
        <f t="shared" si="61"/>
        <v>0</v>
      </c>
      <c r="N421" s="33"/>
      <c r="O421" s="19"/>
      <c r="P421" s="19">
        <f t="shared" si="62"/>
        <v>0</v>
      </c>
      <c r="Q421" s="19">
        <f t="shared" si="63"/>
        <v>0</v>
      </c>
      <c r="R421" s="19">
        <f t="shared" si="64"/>
        <v>0</v>
      </c>
    </row>
    <row r="422" spans="1:18" x14ac:dyDescent="0.2">
      <c r="A422" s="20">
        <f>+Oversikt!A422</f>
        <v>0</v>
      </c>
      <c r="B422" s="16" t="str">
        <f>IF(O$289&gt;7,IF('2. Runde'!N422="","",Oversikt!B422),IF(O$289&gt;5,IF('1. Runde'!N422="","",Oversikt!B422),Oversikt!B422))</f>
        <v/>
      </c>
      <c r="C422" s="16" t="str">
        <f>IF(Oversikt!E422="","",Oversikt!E422)</f>
        <v/>
      </c>
      <c r="D422" s="17" t="str">
        <f>IF('2. Runde'!N422="","",IF(Oversikt!B422="","",VLOOKUP(Oversikt!#REF!,Mønster!$A$4:$B$21,2)))</f>
        <v/>
      </c>
      <c r="E422" s="32"/>
      <c r="F422" s="33"/>
      <c r="G422" s="33"/>
      <c r="H422" s="33"/>
      <c r="I422" s="137"/>
      <c r="J422" s="33"/>
      <c r="K422" s="34"/>
      <c r="L422" s="128">
        <f>IF(Dommere!$C$12&gt;4,ROUND(SUM(E422:I422)-P422-Q422,1)/(Dommere!$C$12-2),SUM(E422:I422)/Dommere!$C$12)</f>
        <v>0</v>
      </c>
      <c r="M422" s="56">
        <f t="shared" si="61"/>
        <v>0</v>
      </c>
      <c r="N422" s="33"/>
      <c r="O422" s="19"/>
      <c r="P422" s="19">
        <f t="shared" si="62"/>
        <v>0</v>
      </c>
      <c r="Q422" s="19">
        <f t="shared" si="63"/>
        <v>0</v>
      </c>
      <c r="R422" s="19">
        <f t="shared" si="64"/>
        <v>0</v>
      </c>
    </row>
    <row r="423" spans="1:18" x14ac:dyDescent="0.2">
      <c r="A423" s="20">
        <f>+Oversikt!A423</f>
        <v>0</v>
      </c>
      <c r="B423" s="16" t="str">
        <f>IF(O$289&gt;7,IF('2. Runde'!N423="","",Oversikt!B423),IF(O$289&gt;5,IF('1. Runde'!N423="","",Oversikt!B423),Oversikt!B423))</f>
        <v/>
      </c>
      <c r="C423" s="16" t="str">
        <f>IF(Oversikt!E423="","",Oversikt!E423)</f>
        <v/>
      </c>
      <c r="D423" s="17" t="str">
        <f>IF('2. Runde'!N423="","",IF(Oversikt!B423="","",VLOOKUP(Oversikt!#REF!,Mønster!$A$4:$B$21,2)))</f>
        <v/>
      </c>
      <c r="E423" s="32"/>
      <c r="F423" s="33"/>
      <c r="G423" s="33"/>
      <c r="H423" s="33"/>
      <c r="I423" s="137"/>
      <c r="J423" s="33"/>
      <c r="K423" s="34"/>
      <c r="L423" s="128">
        <f>IF(Dommere!$C$12&gt;4,ROUND(SUM(E423:I423)-P423-Q423,1)/(Dommere!$C$12-2),SUM(E423:I423)/Dommere!$C$12)</f>
        <v>0</v>
      </c>
      <c r="M423" s="56">
        <f t="shared" si="61"/>
        <v>0</v>
      </c>
      <c r="N423" s="33"/>
      <c r="O423" s="19"/>
      <c r="P423" s="19">
        <f t="shared" si="62"/>
        <v>0</v>
      </c>
      <c r="Q423" s="19">
        <f t="shared" si="63"/>
        <v>0</v>
      </c>
      <c r="R423" s="19">
        <f t="shared" si="64"/>
        <v>0</v>
      </c>
    </row>
    <row r="424" spans="1:18" x14ac:dyDescent="0.2">
      <c r="A424" s="20">
        <f>+Oversikt!A424</f>
        <v>0</v>
      </c>
      <c r="B424" s="16" t="str">
        <f>IF(O$289&gt;7,IF('2. Runde'!N424="","",Oversikt!B424),IF(O$289&gt;5,IF('1. Runde'!N424="","",Oversikt!B424),Oversikt!B424))</f>
        <v/>
      </c>
      <c r="C424" s="16" t="str">
        <f>IF(Oversikt!E424="","",Oversikt!E424)</f>
        <v/>
      </c>
      <c r="D424" s="17" t="str">
        <f>IF('2. Runde'!N424="","",IF(Oversikt!B424="","",VLOOKUP(Oversikt!#REF!,Mønster!$A$4:$B$21,2)))</f>
        <v/>
      </c>
      <c r="E424" s="32"/>
      <c r="F424" s="33"/>
      <c r="G424" s="33"/>
      <c r="H424" s="33"/>
      <c r="I424" s="137"/>
      <c r="J424" s="33"/>
      <c r="K424" s="34"/>
      <c r="L424" s="128">
        <f>IF(Dommere!$C$12&gt;4,ROUND(SUM(E424:I424)-P424-Q424,1)/(Dommere!$C$12-2),SUM(E424:I424)/Dommere!$C$12)</f>
        <v>0</v>
      </c>
      <c r="M424" s="56">
        <f t="shared" si="61"/>
        <v>0</v>
      </c>
      <c r="N424" s="33"/>
      <c r="O424" s="19"/>
      <c r="P424" s="19">
        <f t="shared" si="62"/>
        <v>0</v>
      </c>
      <c r="Q424" s="19">
        <f t="shared" si="63"/>
        <v>0</v>
      </c>
      <c r="R424" s="19">
        <f t="shared" si="64"/>
        <v>0</v>
      </c>
    </row>
    <row r="425" spans="1:18" x14ac:dyDescent="0.2">
      <c r="A425" s="20">
        <f>+Oversikt!A425</f>
        <v>0</v>
      </c>
      <c r="B425" s="16" t="str">
        <f>IF(O$289&gt;7,IF('2. Runde'!N425="","",Oversikt!B425),IF(O$289&gt;5,IF('1. Runde'!N425="","",Oversikt!B425),Oversikt!B425))</f>
        <v/>
      </c>
      <c r="C425" s="16" t="str">
        <f>IF(Oversikt!E425="","",Oversikt!E425)</f>
        <v/>
      </c>
      <c r="D425" s="17" t="str">
        <f>IF('2. Runde'!N425="","",IF(Oversikt!B425="","",VLOOKUP(Oversikt!#REF!,Mønster!$A$4:$B$21,2)))</f>
        <v/>
      </c>
      <c r="E425" s="32"/>
      <c r="F425" s="33"/>
      <c r="G425" s="33"/>
      <c r="H425" s="33"/>
      <c r="I425" s="137"/>
      <c r="J425" s="33"/>
      <c r="K425" s="34"/>
      <c r="L425" s="128">
        <f>IF(Dommere!$C$12&gt;4,ROUND(SUM(E425:I425)-P425-Q425,1)/(Dommere!$C$12-2),SUM(E425:I425)/Dommere!$C$12)</f>
        <v>0</v>
      </c>
      <c r="M425" s="56">
        <f t="shared" si="61"/>
        <v>0</v>
      </c>
      <c r="N425" s="33"/>
      <c r="O425" s="19"/>
      <c r="P425" s="19">
        <f t="shared" si="62"/>
        <v>0</v>
      </c>
      <c r="Q425" s="19">
        <f t="shared" si="63"/>
        <v>0</v>
      </c>
      <c r="R425" s="19">
        <f t="shared" si="64"/>
        <v>0</v>
      </c>
    </row>
    <row r="426" spans="1:18" x14ac:dyDescent="0.2">
      <c r="A426" s="20">
        <f>+Oversikt!A426</f>
        <v>0</v>
      </c>
      <c r="B426" s="16" t="str">
        <f>IF(O$289&gt;7,IF('2. Runde'!N426="","",Oversikt!B426),IF(O$289&gt;5,IF('1. Runde'!N426="","",Oversikt!B426),Oversikt!B426))</f>
        <v/>
      </c>
      <c r="C426" s="16" t="str">
        <f>IF(Oversikt!E426="","",Oversikt!E426)</f>
        <v/>
      </c>
      <c r="D426" s="17" t="str">
        <f>IF('2. Runde'!N426="","",IF(Oversikt!B426="","",VLOOKUP(Oversikt!#REF!,Mønster!$A$4:$B$21,2)))</f>
        <v/>
      </c>
      <c r="E426" s="32"/>
      <c r="F426" s="33"/>
      <c r="G426" s="33"/>
      <c r="H426" s="33"/>
      <c r="I426" s="137"/>
      <c r="J426" s="33"/>
      <c r="K426" s="34"/>
      <c r="L426" s="128">
        <f>IF(Dommere!$C$12&gt;4,ROUND(SUM(E426:I426)-P426-Q426,1)/(Dommere!$C$12-2),SUM(E426:I426)/Dommere!$C$12)</f>
        <v>0</v>
      </c>
      <c r="M426" s="56">
        <f t="shared" si="61"/>
        <v>0</v>
      </c>
      <c r="N426" s="33"/>
      <c r="O426" s="19"/>
      <c r="P426" s="19">
        <f t="shared" si="62"/>
        <v>0</v>
      </c>
      <c r="Q426" s="19">
        <f t="shared" si="63"/>
        <v>0</v>
      </c>
      <c r="R426" s="19">
        <f t="shared" si="64"/>
        <v>0</v>
      </c>
    </row>
    <row r="427" spans="1:18" x14ac:dyDescent="0.2">
      <c r="A427" s="20">
        <f>+Oversikt!A427</f>
        <v>0</v>
      </c>
      <c r="B427" s="16" t="str">
        <f>IF(O$289&gt;7,IF('2. Runde'!N427="","",Oversikt!B427),IF(O$289&gt;5,IF('1. Runde'!N427="","",Oversikt!B427),Oversikt!B427))</f>
        <v/>
      </c>
      <c r="C427" s="16" t="str">
        <f>IF(Oversikt!E427="","",Oversikt!E427)</f>
        <v/>
      </c>
      <c r="D427" s="17" t="str">
        <f>IF('2. Runde'!N427="","",IF(Oversikt!B427="","",VLOOKUP(Oversikt!#REF!,Mønster!$A$4:$B$21,2)))</f>
        <v/>
      </c>
      <c r="E427" s="32"/>
      <c r="F427" s="33"/>
      <c r="G427" s="33"/>
      <c r="H427" s="33"/>
      <c r="I427" s="137"/>
      <c r="J427" s="33"/>
      <c r="K427" s="34"/>
      <c r="L427" s="128">
        <f>IF(Dommere!$C$12&gt;4,ROUND(SUM(E427:I427)-P427-Q427,1)/(Dommere!$C$12-2),SUM(E427:I427)/Dommere!$C$12)</f>
        <v>0</v>
      </c>
      <c r="M427" s="56">
        <f t="shared" si="61"/>
        <v>0</v>
      </c>
      <c r="N427" s="33"/>
      <c r="O427" s="19"/>
      <c r="P427" s="19">
        <f t="shared" si="62"/>
        <v>0</v>
      </c>
      <c r="Q427" s="19">
        <f t="shared" si="63"/>
        <v>0</v>
      </c>
      <c r="R427" s="19">
        <f t="shared" si="64"/>
        <v>0</v>
      </c>
    </row>
    <row r="428" spans="1:18" x14ac:dyDescent="0.2">
      <c r="A428" s="20">
        <f>+Oversikt!A428</f>
        <v>0</v>
      </c>
      <c r="B428" s="16" t="str">
        <f>IF(O$289&gt;7,IF('2. Runde'!N428="","",Oversikt!B428),IF(O$289&gt;5,IF('1. Runde'!N428="","",Oversikt!B428),Oversikt!B428))</f>
        <v/>
      </c>
      <c r="C428" s="16" t="str">
        <f>IF(Oversikt!E428="","",Oversikt!E428)</f>
        <v/>
      </c>
      <c r="D428" s="17" t="str">
        <f>IF('2. Runde'!N428="","",IF(Oversikt!B428="","",VLOOKUP(Oversikt!#REF!,Mønster!$A$4:$B$21,2)))</f>
        <v/>
      </c>
      <c r="E428" s="32"/>
      <c r="F428" s="33"/>
      <c r="G428" s="33"/>
      <c r="H428" s="33"/>
      <c r="I428" s="137"/>
      <c r="J428" s="33"/>
      <c r="K428" s="34"/>
      <c r="L428" s="128">
        <f>IF(Dommere!$C$12&gt;4,ROUND(SUM(E428:I428)-P428-Q428,1)/(Dommere!$C$12-2),SUM(E428:I428)/Dommere!$C$12)</f>
        <v>0</v>
      </c>
      <c r="M428" s="56">
        <f t="shared" si="61"/>
        <v>0</v>
      </c>
      <c r="N428" s="33"/>
      <c r="O428" s="19"/>
      <c r="P428" s="19">
        <f t="shared" si="62"/>
        <v>0</v>
      </c>
      <c r="Q428" s="19">
        <f t="shared" si="63"/>
        <v>0</v>
      </c>
      <c r="R428" s="19">
        <f t="shared" si="64"/>
        <v>0</v>
      </c>
    </row>
    <row r="429" spans="1:18" x14ac:dyDescent="0.2">
      <c r="A429" s="20">
        <f>+Oversikt!A429</f>
        <v>0</v>
      </c>
      <c r="B429" s="16" t="str">
        <f>IF(O$289&gt;7,IF('2. Runde'!N429="","",Oversikt!B429),IF(O$289&gt;5,IF('1. Runde'!N429="","",Oversikt!B429),Oversikt!B429))</f>
        <v/>
      </c>
      <c r="C429" s="16" t="str">
        <f>IF(Oversikt!E429="","",Oversikt!E429)</f>
        <v/>
      </c>
      <c r="D429" s="17" t="str">
        <f>IF('2. Runde'!N429="","",IF(Oversikt!B429="","",VLOOKUP(Oversikt!#REF!,Mønster!$A$4:$B$21,2)))</f>
        <v/>
      </c>
      <c r="E429" s="32"/>
      <c r="F429" s="33"/>
      <c r="G429" s="33"/>
      <c r="H429" s="33"/>
      <c r="I429" s="137"/>
      <c r="J429" s="33"/>
      <c r="K429" s="34"/>
      <c r="L429" s="128">
        <f>IF(Dommere!$C$12&gt;4,ROUND(SUM(E429:I429)-P429-Q429,1)/(Dommere!$C$12-2),SUM(E429:I429)/Dommere!$C$12)</f>
        <v>0</v>
      </c>
      <c r="M429" s="56">
        <f t="shared" si="61"/>
        <v>0</v>
      </c>
      <c r="N429" s="33"/>
      <c r="O429" s="19"/>
      <c r="P429" s="19">
        <f t="shared" si="62"/>
        <v>0</v>
      </c>
      <c r="Q429" s="19">
        <f t="shared" si="63"/>
        <v>0</v>
      </c>
      <c r="R429" s="19">
        <f t="shared" si="64"/>
        <v>0</v>
      </c>
    </row>
    <row r="430" spans="1:18" x14ac:dyDescent="0.2">
      <c r="A430" s="20">
        <f>+Oversikt!A430</f>
        <v>0</v>
      </c>
      <c r="B430" s="16" t="str">
        <f>IF(O$289&gt;7,IF('2. Runde'!N430="","",Oversikt!B430),IF(O$289&gt;5,IF('1. Runde'!N430="","",Oversikt!B430),Oversikt!B430))</f>
        <v/>
      </c>
      <c r="C430" s="16" t="str">
        <f>IF(Oversikt!E430="","",Oversikt!E430)</f>
        <v/>
      </c>
      <c r="D430" s="17" t="str">
        <f>IF('2. Runde'!N430="","",IF(Oversikt!B430="","",VLOOKUP(Oversikt!#REF!,Mønster!$A$4:$B$21,2)))</f>
        <v/>
      </c>
      <c r="E430" s="32"/>
      <c r="F430" s="33"/>
      <c r="G430" s="33"/>
      <c r="H430" s="33"/>
      <c r="I430" s="137"/>
      <c r="J430" s="33"/>
      <c r="K430" s="34"/>
      <c r="L430" s="128">
        <f>IF(Dommere!$C$12&gt;4,ROUND(SUM(E430:I430)-P430-Q430,1)/(Dommere!$C$12-2),SUM(E430:I430)/Dommere!$C$12)</f>
        <v>0</v>
      </c>
      <c r="M430" s="56">
        <f t="shared" si="61"/>
        <v>0</v>
      </c>
      <c r="N430" s="33"/>
      <c r="O430" s="19"/>
      <c r="P430" s="19">
        <f t="shared" si="62"/>
        <v>0</v>
      </c>
      <c r="Q430" s="19">
        <f t="shared" si="63"/>
        <v>0</v>
      </c>
      <c r="R430" s="19">
        <f t="shared" si="64"/>
        <v>0</v>
      </c>
    </row>
    <row r="431" spans="1:18" x14ac:dyDescent="0.2">
      <c r="A431" s="20">
        <f>+Oversikt!A431</f>
        <v>0</v>
      </c>
      <c r="B431" s="16" t="str">
        <f>IF(O$289&gt;7,IF('2. Runde'!N431="","",Oversikt!B431),IF(O$289&gt;5,IF('1. Runde'!N431="","",Oversikt!B431),Oversikt!B431))</f>
        <v/>
      </c>
      <c r="C431" s="16" t="str">
        <f>IF(Oversikt!E431="","",Oversikt!E431)</f>
        <v/>
      </c>
      <c r="D431" s="17" t="str">
        <f>IF('2. Runde'!N431="","",IF(Oversikt!B431="","",VLOOKUP(Oversikt!#REF!,Mønster!$A$4:$B$21,2)))</f>
        <v/>
      </c>
      <c r="E431" s="32"/>
      <c r="F431" s="33"/>
      <c r="G431" s="33"/>
      <c r="H431" s="33"/>
      <c r="I431" s="137"/>
      <c r="J431" s="33"/>
      <c r="K431" s="34"/>
      <c r="L431" s="128">
        <f>IF(Dommere!$C$12&gt;4,ROUND(SUM(E431:I431)-P431-Q431,1)/(Dommere!$C$12-2),SUM(E431:I431)/Dommere!$C$12)</f>
        <v>0</v>
      </c>
      <c r="M431" s="56">
        <f t="shared" si="61"/>
        <v>0</v>
      </c>
      <c r="N431" s="33"/>
      <c r="O431" s="19"/>
      <c r="P431" s="19">
        <f t="shared" si="62"/>
        <v>0</v>
      </c>
      <c r="Q431" s="19">
        <f t="shared" si="63"/>
        <v>0</v>
      </c>
      <c r="R431" s="19">
        <f t="shared" si="64"/>
        <v>0</v>
      </c>
    </row>
    <row r="432" spans="1:18" x14ac:dyDescent="0.2">
      <c r="A432" s="20">
        <f>+Oversikt!A432</f>
        <v>0</v>
      </c>
      <c r="B432" s="16" t="str">
        <f>IF(O$289&gt;7,IF('2. Runde'!N432="","",Oversikt!B432),IF(O$289&gt;5,IF('1. Runde'!N432="","",Oversikt!B432),Oversikt!B432))</f>
        <v/>
      </c>
      <c r="C432" s="16" t="str">
        <f>IF(Oversikt!E432="","",Oversikt!E432)</f>
        <v/>
      </c>
      <c r="D432" s="17" t="str">
        <f>IF('2. Runde'!N432="","",IF(Oversikt!B432="","",VLOOKUP(Oversikt!#REF!,Mønster!$A$4:$B$21,2)))</f>
        <v/>
      </c>
      <c r="E432" s="32"/>
      <c r="F432" s="33"/>
      <c r="G432" s="33"/>
      <c r="H432" s="33"/>
      <c r="I432" s="137"/>
      <c r="J432" s="33"/>
      <c r="K432" s="34"/>
      <c r="L432" s="128">
        <f>IF(Dommere!$C$12&gt;4,ROUND(SUM(E432:I432)-P432-Q432,1)/(Dommere!$C$12-2),SUM(E432:I432)/Dommere!$C$12)</f>
        <v>0</v>
      </c>
      <c r="M432" s="56">
        <f t="shared" si="61"/>
        <v>0</v>
      </c>
      <c r="N432" s="33"/>
      <c r="O432" s="19"/>
      <c r="P432" s="19">
        <f t="shared" si="62"/>
        <v>0</v>
      </c>
      <c r="Q432" s="19">
        <f t="shared" si="63"/>
        <v>0</v>
      </c>
      <c r="R432" s="19">
        <f t="shared" si="64"/>
        <v>0</v>
      </c>
    </row>
    <row r="433" spans="1:18" x14ac:dyDescent="0.2">
      <c r="A433" s="20">
        <f>+Oversikt!A433</f>
        <v>0</v>
      </c>
      <c r="B433" s="16" t="str">
        <f>IF(O$289&gt;7,IF('2. Runde'!N433="","",Oversikt!B433),IF(O$289&gt;5,IF('1. Runde'!N433="","",Oversikt!B433),Oversikt!B433))</f>
        <v/>
      </c>
      <c r="C433" s="16" t="str">
        <f>IF(Oversikt!E433="","",Oversikt!E433)</f>
        <v/>
      </c>
      <c r="D433" s="17" t="str">
        <f>IF('2. Runde'!N433="","",IF(Oversikt!B433="","",VLOOKUP(Oversikt!#REF!,Mønster!$A$4:$B$21,2)))</f>
        <v/>
      </c>
      <c r="E433" s="32"/>
      <c r="F433" s="33"/>
      <c r="G433" s="33"/>
      <c r="H433" s="33"/>
      <c r="I433" s="137"/>
      <c r="J433" s="33"/>
      <c r="K433" s="34"/>
      <c r="L433" s="128">
        <f>IF(Dommere!$C$12&gt;4,ROUND(SUM(E433:I433)-P433-Q433,1)/(Dommere!$C$12-2),SUM(E433:I433)/Dommere!$C$12)</f>
        <v>0</v>
      </c>
      <c r="M433" s="56">
        <f t="shared" si="61"/>
        <v>0</v>
      </c>
      <c r="N433" s="33"/>
      <c r="O433" s="19"/>
      <c r="P433" s="19">
        <f t="shared" si="62"/>
        <v>0</v>
      </c>
      <c r="Q433" s="19">
        <f t="shared" si="63"/>
        <v>0</v>
      </c>
      <c r="R433" s="19">
        <f t="shared" si="64"/>
        <v>0</v>
      </c>
    </row>
    <row r="434" spans="1:18" x14ac:dyDescent="0.2">
      <c r="A434" s="20">
        <f>+Oversikt!A434</f>
        <v>0</v>
      </c>
      <c r="B434" s="16" t="str">
        <f>IF(O$289&gt;7,IF('2. Runde'!N434="","",Oversikt!B434),IF(O$289&gt;5,IF('1. Runde'!N434="","",Oversikt!B434),Oversikt!B434))</f>
        <v/>
      </c>
      <c r="C434" s="16" t="str">
        <f>IF(Oversikt!E434="","",Oversikt!E434)</f>
        <v/>
      </c>
      <c r="D434" s="17" t="str">
        <f>IF('2. Runde'!N434="","",IF(Oversikt!B434="","",VLOOKUP(Oversikt!#REF!,Mønster!$A$4:$B$21,2)))</f>
        <v/>
      </c>
      <c r="E434" s="32"/>
      <c r="F434" s="33"/>
      <c r="G434" s="33"/>
      <c r="H434" s="33"/>
      <c r="I434" s="137"/>
      <c r="J434" s="33"/>
      <c r="K434" s="34"/>
      <c r="L434" s="128">
        <f>IF(Dommere!$C$12&gt;4,ROUND(SUM(E434:I434)-P434-Q434,1)/(Dommere!$C$12-2),SUM(E434:I434)/Dommere!$C$12)</f>
        <v>0</v>
      </c>
      <c r="M434" s="56">
        <f t="shared" si="61"/>
        <v>0</v>
      </c>
      <c r="N434" s="33"/>
      <c r="O434" s="19"/>
      <c r="P434" s="19">
        <f t="shared" si="62"/>
        <v>0</v>
      </c>
      <c r="Q434" s="19">
        <f t="shared" si="63"/>
        <v>0</v>
      </c>
      <c r="R434" s="19">
        <f t="shared" si="64"/>
        <v>0</v>
      </c>
    </row>
    <row r="435" spans="1:18" x14ac:dyDescent="0.2">
      <c r="A435" s="20">
        <f>+Oversikt!A435</f>
        <v>0</v>
      </c>
      <c r="B435" s="16" t="str">
        <f>IF(O$289&gt;7,IF('2. Runde'!N435="","",Oversikt!B435),IF(O$289&gt;5,IF('1. Runde'!N435="","",Oversikt!B435),Oversikt!B435))</f>
        <v/>
      </c>
      <c r="C435" s="16" t="str">
        <f>IF(Oversikt!E435="","",Oversikt!E435)</f>
        <v/>
      </c>
      <c r="D435" s="17" t="str">
        <f>IF('2. Runde'!N435="","",IF(Oversikt!B435="","",VLOOKUP(Oversikt!#REF!,Mønster!$A$4:$B$21,2)))</f>
        <v/>
      </c>
      <c r="E435" s="32"/>
      <c r="F435" s="33"/>
      <c r="G435" s="33"/>
      <c r="H435" s="33"/>
      <c r="I435" s="137"/>
      <c r="J435" s="33"/>
      <c r="K435" s="34"/>
      <c r="L435" s="128">
        <f>IF(Dommere!$C$12&gt;4,ROUND(SUM(E435:I435)-P435-Q435,1)/(Dommere!$C$12-2),SUM(E435:I435)/Dommere!$C$12)</f>
        <v>0</v>
      </c>
      <c r="M435" s="56">
        <f t="shared" si="61"/>
        <v>0</v>
      </c>
      <c r="N435" s="33"/>
      <c r="O435" s="19"/>
      <c r="P435" s="19">
        <f t="shared" si="62"/>
        <v>0</v>
      </c>
      <c r="Q435" s="19">
        <f t="shared" si="63"/>
        <v>0</v>
      </c>
      <c r="R435" s="19">
        <f t="shared" si="64"/>
        <v>0</v>
      </c>
    </row>
    <row r="436" spans="1:18" x14ac:dyDescent="0.2">
      <c r="A436" s="20">
        <f>+Oversikt!A436</f>
        <v>0</v>
      </c>
      <c r="B436" s="16" t="str">
        <f>IF(O$289&gt;7,IF('2. Runde'!N436="","",Oversikt!B436),IF(O$289&gt;5,IF('1. Runde'!N436="","",Oversikt!B436),Oversikt!B436))</f>
        <v/>
      </c>
      <c r="C436" s="16" t="str">
        <f>IF(Oversikt!E436="","",Oversikt!E436)</f>
        <v/>
      </c>
      <c r="D436" s="17" t="str">
        <f>IF('2. Runde'!N436="","",IF(Oversikt!B436="","",VLOOKUP(Oversikt!#REF!,Mønster!$A$4:$B$21,2)))</f>
        <v/>
      </c>
      <c r="E436" s="32"/>
      <c r="F436" s="33"/>
      <c r="G436" s="33"/>
      <c r="H436" s="33"/>
      <c r="I436" s="137"/>
      <c r="J436" s="33"/>
      <c r="K436" s="34"/>
      <c r="L436" s="128">
        <f>IF(Dommere!$C$12&gt;4,ROUND(SUM(E436:I436)-P436-Q436,1)/(Dommere!$C$12-2),SUM(E436:I436)/Dommere!$C$12)</f>
        <v>0</v>
      </c>
      <c r="M436" s="56">
        <f t="shared" si="61"/>
        <v>0</v>
      </c>
      <c r="N436" s="33"/>
      <c r="O436" s="19"/>
      <c r="P436" s="19">
        <f t="shared" si="62"/>
        <v>0</v>
      </c>
      <c r="Q436" s="19">
        <f t="shared" si="63"/>
        <v>0</v>
      </c>
      <c r="R436" s="19">
        <f t="shared" si="64"/>
        <v>0</v>
      </c>
    </row>
    <row r="437" spans="1:18" x14ac:dyDescent="0.2">
      <c r="A437" s="20">
        <f>+Oversikt!A437</f>
        <v>0</v>
      </c>
      <c r="B437" s="16" t="str">
        <f>IF(O$289&gt;7,IF('2. Runde'!N437="","",Oversikt!B437),IF(O$289&gt;5,IF('1. Runde'!N437="","",Oversikt!B437),Oversikt!B437))</f>
        <v/>
      </c>
      <c r="C437" s="16" t="str">
        <f>IF(Oversikt!E437="","",Oversikt!E437)</f>
        <v/>
      </c>
      <c r="D437" s="17" t="str">
        <f>IF('2. Runde'!N437="","",IF(Oversikt!B437="","",VLOOKUP(Oversikt!#REF!,Mønster!$A$4:$B$21,2)))</f>
        <v/>
      </c>
      <c r="E437" s="32"/>
      <c r="F437" s="33"/>
      <c r="G437" s="33"/>
      <c r="H437" s="33"/>
      <c r="I437" s="137"/>
      <c r="J437" s="33"/>
      <c r="K437" s="34"/>
      <c r="L437" s="128">
        <f>IF(Dommere!$C$12&gt;4,ROUND(SUM(E437:I437)-P437-Q437,1)/(Dommere!$C$12-2),SUM(E437:I437)/Dommere!$C$12)</f>
        <v>0</v>
      </c>
      <c r="M437" s="56">
        <f t="shared" si="61"/>
        <v>0</v>
      </c>
      <c r="N437" s="33"/>
      <c r="O437" s="19"/>
      <c r="P437" s="19">
        <f t="shared" si="62"/>
        <v>0</v>
      </c>
      <c r="Q437" s="19">
        <f t="shared" si="63"/>
        <v>0</v>
      </c>
      <c r="R437" s="19">
        <f t="shared" si="64"/>
        <v>0</v>
      </c>
    </row>
    <row r="438" spans="1:18" x14ac:dyDescent="0.2">
      <c r="A438" s="20">
        <f>+Oversikt!A438</f>
        <v>0</v>
      </c>
      <c r="B438" s="16" t="str">
        <f>IF(O$289&gt;7,IF('2. Runde'!N438="","",Oversikt!B438),IF(O$289&gt;5,IF('1. Runde'!N438="","",Oversikt!B438),Oversikt!B438))</f>
        <v/>
      </c>
      <c r="C438" s="16" t="str">
        <f>IF(Oversikt!E438="","",Oversikt!E438)</f>
        <v/>
      </c>
      <c r="D438" s="17" t="str">
        <f>IF('2. Runde'!N438="","",IF(Oversikt!B438="","",VLOOKUP(Oversikt!#REF!,Mønster!$A$4:$B$21,2)))</f>
        <v/>
      </c>
      <c r="E438" s="32"/>
      <c r="F438" s="33"/>
      <c r="G438" s="33"/>
      <c r="H438" s="33"/>
      <c r="I438" s="137"/>
      <c r="J438" s="33"/>
      <c r="K438" s="34"/>
      <c r="L438" s="128">
        <f>IF(Dommere!$C$12&gt;4,ROUND(SUM(E438:I438)-P438-Q438,1)/(Dommere!$C$12-2),SUM(E438:I438)/Dommere!$C$12)</f>
        <v>0</v>
      </c>
      <c r="M438" s="56">
        <f t="shared" si="61"/>
        <v>0</v>
      </c>
      <c r="N438" s="33"/>
      <c r="O438" s="19"/>
      <c r="P438" s="19">
        <f t="shared" si="62"/>
        <v>0</v>
      </c>
      <c r="Q438" s="19">
        <f t="shared" si="63"/>
        <v>0</v>
      </c>
      <c r="R438" s="19">
        <f t="shared" si="64"/>
        <v>0</v>
      </c>
    </row>
    <row r="439" spans="1:18" x14ac:dyDescent="0.2">
      <c r="A439" s="20">
        <f>+Oversikt!A439</f>
        <v>0</v>
      </c>
      <c r="B439" s="16" t="str">
        <f>IF(O$289&gt;7,IF('2. Runde'!N439="","",Oversikt!B439),IF(O$289&gt;5,IF('1. Runde'!N439="","",Oversikt!B439),Oversikt!B439))</f>
        <v/>
      </c>
      <c r="C439" s="16" t="str">
        <f>IF(Oversikt!E439="","",Oversikt!E439)</f>
        <v/>
      </c>
      <c r="D439" s="17" t="str">
        <f>IF('2. Runde'!N439="","",IF(Oversikt!B439="","",VLOOKUP(Oversikt!#REF!,Mønster!$A$4:$B$21,2)))</f>
        <v/>
      </c>
      <c r="E439" s="32"/>
      <c r="F439" s="33"/>
      <c r="G439" s="33"/>
      <c r="H439" s="33"/>
      <c r="I439" s="137"/>
      <c r="J439" s="33"/>
      <c r="K439" s="34"/>
      <c r="L439" s="128">
        <f>IF(Dommere!$C$12&gt;4,ROUND(SUM(E439:I439)-P439-Q439,1)/(Dommere!$C$12-2),SUM(E439:I439)/Dommere!$C$12)</f>
        <v>0</v>
      </c>
      <c r="M439" s="56">
        <f t="shared" si="61"/>
        <v>0</v>
      </c>
      <c r="N439" s="33"/>
      <c r="O439" s="19"/>
      <c r="P439" s="19">
        <f t="shared" si="62"/>
        <v>0</v>
      </c>
      <c r="Q439" s="19">
        <f t="shared" si="63"/>
        <v>0</v>
      </c>
      <c r="R439" s="19">
        <f t="shared" si="64"/>
        <v>0</v>
      </c>
    </row>
    <row r="440" spans="1:18" x14ac:dyDescent="0.2">
      <c r="A440" s="20">
        <f>+Oversikt!A440</f>
        <v>0</v>
      </c>
      <c r="B440" s="16" t="str">
        <f>IF(O$289&gt;7,IF('2. Runde'!N440="","",Oversikt!B440),IF(O$289&gt;5,IF('1. Runde'!N440="","",Oversikt!B440),Oversikt!B440))</f>
        <v/>
      </c>
      <c r="C440" s="16" t="str">
        <f>IF(Oversikt!E440="","",Oversikt!E440)</f>
        <v/>
      </c>
      <c r="D440" s="17" t="str">
        <f>IF('2. Runde'!N440="","",IF(Oversikt!B440="","",VLOOKUP(Oversikt!#REF!,Mønster!$A$4:$B$21,2)))</f>
        <v/>
      </c>
      <c r="E440" s="32"/>
      <c r="F440" s="33"/>
      <c r="G440" s="33"/>
      <c r="H440" s="33"/>
      <c r="I440" s="137"/>
      <c r="J440" s="33"/>
      <c r="K440" s="34"/>
      <c r="L440" s="128">
        <f>IF(Dommere!$C$12&gt;4,ROUND(SUM(E440:I440)-P440-Q440,1)/(Dommere!$C$12-2),SUM(E440:I440)/Dommere!$C$12)</f>
        <v>0</v>
      </c>
      <c r="M440" s="56">
        <f t="shared" si="61"/>
        <v>0</v>
      </c>
      <c r="N440" s="33"/>
      <c r="O440" s="19"/>
      <c r="P440" s="19">
        <f t="shared" si="62"/>
        <v>0</v>
      </c>
      <c r="Q440" s="19">
        <f t="shared" si="63"/>
        <v>0</v>
      </c>
      <c r="R440" s="19">
        <f t="shared" si="64"/>
        <v>0</v>
      </c>
    </row>
    <row r="441" spans="1:18" x14ac:dyDescent="0.2">
      <c r="A441" s="20">
        <f>+Oversikt!A441</f>
        <v>0</v>
      </c>
      <c r="B441" s="16" t="str">
        <f>IF(O$289&gt;7,IF('2. Runde'!N441="","",Oversikt!B441),IF(O$289&gt;5,IF('1. Runde'!N441="","",Oversikt!B441),Oversikt!B441))</f>
        <v/>
      </c>
      <c r="C441" s="16" t="str">
        <f>IF(Oversikt!E441="","",Oversikt!E441)</f>
        <v/>
      </c>
      <c r="D441" s="17" t="str">
        <f>IF('2. Runde'!N441="","",IF(Oversikt!B441="","",VLOOKUP(Oversikt!#REF!,Mønster!$A$4:$B$21,2)))</f>
        <v/>
      </c>
      <c r="E441" s="32"/>
      <c r="F441" s="33"/>
      <c r="G441" s="33"/>
      <c r="H441" s="33"/>
      <c r="I441" s="137"/>
      <c r="J441" s="33"/>
      <c r="K441" s="34"/>
      <c r="L441" s="128">
        <f>IF(Dommere!$C$12&gt;4,ROUND(SUM(E441:I441)-P441-Q441,1)/(Dommere!$C$12-2),SUM(E441:I441)/Dommere!$C$12)</f>
        <v>0</v>
      </c>
      <c r="M441" s="56">
        <f t="shared" si="61"/>
        <v>0</v>
      </c>
      <c r="N441" s="33"/>
      <c r="O441" s="19"/>
      <c r="P441" s="19">
        <f t="shared" si="62"/>
        <v>0</v>
      </c>
      <c r="Q441" s="19">
        <f t="shared" si="63"/>
        <v>0</v>
      </c>
      <c r="R441" s="19">
        <f t="shared" si="64"/>
        <v>0</v>
      </c>
    </row>
    <row r="442" spans="1:18" x14ac:dyDescent="0.2">
      <c r="A442" s="20">
        <f>+Oversikt!A442</f>
        <v>0</v>
      </c>
      <c r="B442" s="16" t="str">
        <f>IF(O$289&gt;7,IF('2. Runde'!N442="","",Oversikt!B442),IF(O$289&gt;5,IF('1. Runde'!N442="","",Oversikt!B442),Oversikt!B442))</f>
        <v/>
      </c>
      <c r="C442" s="16" t="str">
        <f>IF(Oversikt!E442="","",Oversikt!E442)</f>
        <v/>
      </c>
      <c r="D442" s="17" t="str">
        <f>IF('2. Runde'!N442="","",IF(Oversikt!B442="","",VLOOKUP(Oversikt!#REF!,Mønster!$A$4:$B$21,2)))</f>
        <v/>
      </c>
      <c r="E442" s="32"/>
      <c r="F442" s="33"/>
      <c r="G442" s="33"/>
      <c r="H442" s="33"/>
      <c r="I442" s="137"/>
      <c r="J442" s="33"/>
      <c r="K442" s="34"/>
      <c r="L442" s="128">
        <f>IF(Dommere!$C$12&gt;4,ROUND(SUM(E442:I442)-P442-Q442,1)/(Dommere!$C$12-2),SUM(E442:I442)/Dommere!$C$12)</f>
        <v>0</v>
      </c>
      <c r="M442" s="56">
        <f t="shared" si="61"/>
        <v>0</v>
      </c>
      <c r="N442" s="33"/>
      <c r="O442" s="19"/>
      <c r="P442" s="19">
        <f t="shared" si="62"/>
        <v>0</v>
      </c>
      <c r="Q442" s="19">
        <f t="shared" si="63"/>
        <v>0</v>
      </c>
      <c r="R442" s="19">
        <f t="shared" si="64"/>
        <v>0</v>
      </c>
    </row>
    <row r="443" spans="1:18" x14ac:dyDescent="0.2">
      <c r="A443" s="20">
        <f>+Oversikt!A443</f>
        <v>0</v>
      </c>
      <c r="B443" s="16" t="str">
        <f>IF(O$289&gt;7,IF('2. Runde'!N443="","",Oversikt!B443),IF(O$289&gt;5,IF('1. Runde'!N443="","",Oversikt!B443),Oversikt!B443))</f>
        <v/>
      </c>
      <c r="C443" s="16" t="str">
        <f>IF(Oversikt!E443="","",Oversikt!E443)</f>
        <v/>
      </c>
      <c r="D443" s="17" t="str">
        <f>IF('2. Runde'!N443="","",IF(Oversikt!B443="","",VLOOKUP(Oversikt!#REF!,Mønster!$A$4:$B$21,2)))</f>
        <v/>
      </c>
      <c r="E443" s="32"/>
      <c r="F443" s="33"/>
      <c r="G443" s="33"/>
      <c r="H443" s="33"/>
      <c r="I443" s="137"/>
      <c r="J443" s="33"/>
      <c r="K443" s="34"/>
      <c r="L443" s="128">
        <f>IF(Dommere!$C$12&gt;4,ROUND(SUM(E443:I443)-P443-Q443,1)/(Dommere!$C$12-2),SUM(E443:I443)/Dommere!$C$12)</f>
        <v>0</v>
      </c>
      <c r="M443" s="56">
        <f t="shared" ref="M443:M506" si="65">IF(L443=0,,RANK(L443,L$290:L$314,0))</f>
        <v>0</v>
      </c>
      <c r="N443" s="33"/>
      <c r="O443" s="19"/>
      <c r="P443" s="19">
        <f t="shared" ref="P443:P506" si="66">MAX(E443:K443)</f>
        <v>0</v>
      </c>
      <c r="Q443" s="19">
        <f t="shared" ref="Q443:Q506" si="67">MIN(E443:K443)</f>
        <v>0</v>
      </c>
      <c r="R443" s="19">
        <f t="shared" ref="R443:R506" si="68">SUM(E443:K443)</f>
        <v>0</v>
      </c>
    </row>
    <row r="444" spans="1:18" x14ac:dyDescent="0.2">
      <c r="A444" s="20">
        <f>+Oversikt!A444</f>
        <v>0</v>
      </c>
      <c r="B444" s="16" t="str">
        <f>IF(O$289&gt;7,IF('2. Runde'!N444="","",Oversikt!B444),IF(O$289&gt;5,IF('1. Runde'!N444="","",Oversikt!B444),Oversikt!B444))</f>
        <v/>
      </c>
      <c r="C444" s="16" t="str">
        <f>IF(Oversikt!E444="","",Oversikt!E444)</f>
        <v/>
      </c>
      <c r="D444" s="17" t="str">
        <f>IF('2. Runde'!N444="","",IF(Oversikt!B444="","",VLOOKUP(Oversikt!#REF!,Mønster!$A$4:$B$21,2)))</f>
        <v/>
      </c>
      <c r="E444" s="32"/>
      <c r="F444" s="33"/>
      <c r="G444" s="33"/>
      <c r="H444" s="33"/>
      <c r="I444" s="137"/>
      <c r="J444" s="33"/>
      <c r="K444" s="34"/>
      <c r="L444" s="128">
        <f>IF(Dommere!$C$12&gt;4,ROUND(SUM(E444:I444)-P444-Q444,1)/(Dommere!$C$12-2),SUM(E444:I444)/Dommere!$C$12)</f>
        <v>0</v>
      </c>
      <c r="M444" s="56">
        <f t="shared" si="65"/>
        <v>0</v>
      </c>
      <c r="N444" s="33"/>
      <c r="O444" s="19"/>
      <c r="P444" s="19">
        <f t="shared" si="66"/>
        <v>0</v>
      </c>
      <c r="Q444" s="19">
        <f t="shared" si="67"/>
        <v>0</v>
      </c>
      <c r="R444" s="19">
        <f t="shared" si="68"/>
        <v>0</v>
      </c>
    </row>
    <row r="445" spans="1:18" x14ac:dyDescent="0.2">
      <c r="A445" s="20">
        <f>+Oversikt!A445</f>
        <v>0</v>
      </c>
      <c r="B445" s="16" t="str">
        <f>IF(O$289&gt;7,IF('2. Runde'!N445="","",Oversikt!B445),IF(O$289&gt;5,IF('1. Runde'!N445="","",Oversikt!B445),Oversikt!B445))</f>
        <v/>
      </c>
      <c r="C445" s="16" t="str">
        <f>IF(Oversikt!E445="","",Oversikt!E445)</f>
        <v/>
      </c>
      <c r="D445" s="17" t="str">
        <f>IF('2. Runde'!N445="","",IF(Oversikt!B445="","",VLOOKUP(Oversikt!#REF!,Mønster!$A$4:$B$21,2)))</f>
        <v/>
      </c>
      <c r="E445" s="32"/>
      <c r="F445" s="33"/>
      <c r="G445" s="33"/>
      <c r="H445" s="33"/>
      <c r="I445" s="137"/>
      <c r="J445" s="33"/>
      <c r="K445" s="34"/>
      <c r="L445" s="128">
        <f>IF(Dommere!$C$12&gt;4,ROUND(SUM(E445:I445)-P445-Q445,1)/(Dommere!$C$12-2),SUM(E445:I445)/Dommere!$C$12)</f>
        <v>0</v>
      </c>
      <c r="M445" s="56">
        <f t="shared" si="65"/>
        <v>0</v>
      </c>
      <c r="N445" s="33"/>
      <c r="O445" s="19"/>
      <c r="P445" s="19">
        <f t="shared" si="66"/>
        <v>0</v>
      </c>
      <c r="Q445" s="19">
        <f t="shared" si="67"/>
        <v>0</v>
      </c>
      <c r="R445" s="19">
        <f t="shared" si="68"/>
        <v>0</v>
      </c>
    </row>
    <row r="446" spans="1:18" x14ac:dyDescent="0.2">
      <c r="A446" s="20">
        <f>+Oversikt!A446</f>
        <v>0</v>
      </c>
      <c r="B446" s="16" t="str">
        <f>IF(O$289&gt;7,IF('2. Runde'!N446="","",Oversikt!B446),IF(O$289&gt;5,IF('1. Runde'!N446="","",Oversikt!B446),Oversikt!B446))</f>
        <v/>
      </c>
      <c r="C446" s="16" t="str">
        <f>IF(Oversikt!E446="","",Oversikt!E446)</f>
        <v/>
      </c>
      <c r="D446" s="17" t="str">
        <f>IF('2. Runde'!N446="","",IF(Oversikt!B446="","",VLOOKUP(Oversikt!#REF!,Mønster!$A$4:$B$21,2)))</f>
        <v/>
      </c>
      <c r="E446" s="32"/>
      <c r="F446" s="33"/>
      <c r="G446" s="33"/>
      <c r="H446" s="33"/>
      <c r="I446" s="137"/>
      <c r="J446" s="33"/>
      <c r="K446" s="34"/>
      <c r="L446" s="128">
        <f>IF(Dommere!$C$12&gt;4,ROUND(SUM(E446:I446)-P446-Q446,1)/(Dommere!$C$12-2),SUM(E446:I446)/Dommere!$C$12)</f>
        <v>0</v>
      </c>
      <c r="M446" s="56">
        <f t="shared" si="65"/>
        <v>0</v>
      </c>
      <c r="N446" s="33"/>
      <c r="O446" s="19"/>
      <c r="P446" s="19">
        <f t="shared" si="66"/>
        <v>0</v>
      </c>
      <c r="Q446" s="19">
        <f t="shared" si="67"/>
        <v>0</v>
      </c>
      <c r="R446" s="19">
        <f t="shared" si="68"/>
        <v>0</v>
      </c>
    </row>
    <row r="447" spans="1:18" x14ac:dyDescent="0.2">
      <c r="A447" s="20">
        <f>+Oversikt!A447</f>
        <v>0</v>
      </c>
      <c r="B447" s="16" t="str">
        <f>IF(O$289&gt;7,IF('2. Runde'!N447="","",Oversikt!B447),IF(O$289&gt;5,IF('1. Runde'!N447="","",Oversikt!B447),Oversikt!B447))</f>
        <v/>
      </c>
      <c r="C447" s="16" t="str">
        <f>IF(Oversikt!E447="","",Oversikt!E447)</f>
        <v/>
      </c>
      <c r="D447" s="17" t="str">
        <f>IF('2. Runde'!N447="","",IF(Oversikt!B447="","",VLOOKUP(Oversikt!#REF!,Mønster!$A$4:$B$21,2)))</f>
        <v/>
      </c>
      <c r="E447" s="32"/>
      <c r="F447" s="33"/>
      <c r="G447" s="33"/>
      <c r="H447" s="33"/>
      <c r="I447" s="137"/>
      <c r="J447" s="33"/>
      <c r="K447" s="34"/>
      <c r="L447" s="128">
        <f>IF(Dommere!$C$12&gt;4,ROUND(SUM(E447:I447)-P447-Q447,1)/(Dommere!$C$12-2),SUM(E447:I447)/Dommere!$C$12)</f>
        <v>0</v>
      </c>
      <c r="M447" s="56">
        <f t="shared" si="65"/>
        <v>0</v>
      </c>
      <c r="N447" s="33"/>
      <c r="O447" s="19"/>
      <c r="P447" s="19">
        <f t="shared" si="66"/>
        <v>0</v>
      </c>
      <c r="Q447" s="19">
        <f t="shared" si="67"/>
        <v>0</v>
      </c>
      <c r="R447" s="19">
        <f t="shared" si="68"/>
        <v>0</v>
      </c>
    </row>
    <row r="448" spans="1:18" x14ac:dyDescent="0.2">
      <c r="A448" s="20">
        <f>+Oversikt!A448</f>
        <v>0</v>
      </c>
      <c r="B448" s="16" t="str">
        <f>IF(O$289&gt;7,IF('2. Runde'!N448="","",Oversikt!B448),IF(O$289&gt;5,IF('1. Runde'!N448="","",Oversikt!B448),Oversikt!B448))</f>
        <v/>
      </c>
      <c r="C448" s="16" t="str">
        <f>IF(Oversikt!E448="","",Oversikt!E448)</f>
        <v/>
      </c>
      <c r="D448" s="17" t="str">
        <f>IF('2. Runde'!N448="","",IF(Oversikt!B448="","",VLOOKUP(Oversikt!#REF!,Mønster!$A$4:$B$21,2)))</f>
        <v/>
      </c>
      <c r="E448" s="32"/>
      <c r="F448" s="33"/>
      <c r="G448" s="33"/>
      <c r="H448" s="33"/>
      <c r="I448" s="137"/>
      <c r="J448" s="33"/>
      <c r="K448" s="34"/>
      <c r="L448" s="128">
        <f>IF(Dommere!$C$12&gt;4,ROUND(SUM(E448:I448)-P448-Q448,1)/(Dommere!$C$12-2),SUM(E448:I448)/Dommere!$C$12)</f>
        <v>0</v>
      </c>
      <c r="M448" s="56">
        <f t="shared" si="65"/>
        <v>0</v>
      </c>
      <c r="N448" s="33"/>
      <c r="O448" s="19"/>
      <c r="P448" s="19">
        <f t="shared" si="66"/>
        <v>0</v>
      </c>
      <c r="Q448" s="19">
        <f t="shared" si="67"/>
        <v>0</v>
      </c>
      <c r="R448" s="19">
        <f t="shared" si="68"/>
        <v>0</v>
      </c>
    </row>
    <row r="449" spans="1:18" x14ac:dyDescent="0.2">
      <c r="A449" s="20">
        <f>+Oversikt!A449</f>
        <v>0</v>
      </c>
      <c r="B449" s="16" t="str">
        <f>IF(O$289&gt;7,IF('2. Runde'!N449="","",Oversikt!B449),IF(O$289&gt;5,IF('1. Runde'!N449="","",Oversikt!B449),Oversikt!B449))</f>
        <v/>
      </c>
      <c r="C449" s="16" t="str">
        <f>IF(Oversikt!E449="","",Oversikt!E449)</f>
        <v/>
      </c>
      <c r="D449" s="17" t="str">
        <f>IF('2. Runde'!N449="","",IF(Oversikt!B449="","",VLOOKUP(Oversikt!#REF!,Mønster!$A$4:$B$21,2)))</f>
        <v/>
      </c>
      <c r="E449" s="32"/>
      <c r="F449" s="33"/>
      <c r="G449" s="33"/>
      <c r="H449" s="33"/>
      <c r="I449" s="137"/>
      <c r="J449" s="33"/>
      <c r="K449" s="34"/>
      <c r="L449" s="128">
        <f>IF(Dommere!$C$12&gt;4,ROUND(SUM(E449:I449)-P449-Q449,1)/(Dommere!$C$12-2),SUM(E449:I449)/Dommere!$C$12)</f>
        <v>0</v>
      </c>
      <c r="M449" s="56">
        <f t="shared" si="65"/>
        <v>0</v>
      </c>
      <c r="N449" s="33"/>
      <c r="O449" s="19"/>
      <c r="P449" s="19">
        <f t="shared" si="66"/>
        <v>0</v>
      </c>
      <c r="Q449" s="19">
        <f t="shared" si="67"/>
        <v>0</v>
      </c>
      <c r="R449" s="19">
        <f t="shared" si="68"/>
        <v>0</v>
      </c>
    </row>
    <row r="450" spans="1:18" x14ac:dyDescent="0.2">
      <c r="A450" s="20">
        <f>+Oversikt!A450</f>
        <v>0</v>
      </c>
      <c r="B450" s="16" t="str">
        <f>IF(O$289&gt;7,IF('2. Runde'!N450="","",Oversikt!B450),IF(O$289&gt;5,IF('1. Runde'!N450="","",Oversikt!B450),Oversikt!B450))</f>
        <v/>
      </c>
      <c r="C450" s="16" t="str">
        <f>IF(Oversikt!E450="","",Oversikt!E450)</f>
        <v/>
      </c>
      <c r="D450" s="17" t="str">
        <f>IF('2. Runde'!N450="","",IF(Oversikt!B450="","",VLOOKUP(Oversikt!#REF!,Mønster!$A$4:$B$21,2)))</f>
        <v/>
      </c>
      <c r="E450" s="32"/>
      <c r="F450" s="33"/>
      <c r="G450" s="33"/>
      <c r="H450" s="33"/>
      <c r="I450" s="137"/>
      <c r="J450" s="33"/>
      <c r="K450" s="34"/>
      <c r="L450" s="128">
        <f>IF(Dommere!$C$12&gt;4,ROUND(SUM(E450:I450)-P450-Q450,1)/(Dommere!$C$12-2),SUM(E450:I450)/Dommere!$C$12)</f>
        <v>0</v>
      </c>
      <c r="M450" s="56">
        <f t="shared" si="65"/>
        <v>0</v>
      </c>
      <c r="N450" s="33"/>
      <c r="O450" s="19"/>
      <c r="P450" s="19">
        <f t="shared" si="66"/>
        <v>0</v>
      </c>
      <c r="Q450" s="19">
        <f t="shared" si="67"/>
        <v>0</v>
      </c>
      <c r="R450" s="19">
        <f t="shared" si="68"/>
        <v>0</v>
      </c>
    </row>
    <row r="451" spans="1:18" x14ac:dyDescent="0.2">
      <c r="A451" s="20">
        <f>+Oversikt!A451</f>
        <v>0</v>
      </c>
      <c r="B451" s="16" t="str">
        <f>IF(O$289&gt;7,IF('2. Runde'!N451="","",Oversikt!B451),IF(O$289&gt;5,IF('1. Runde'!N451="","",Oversikt!B451),Oversikt!B451))</f>
        <v/>
      </c>
      <c r="C451" s="16" t="str">
        <f>IF(Oversikt!E451="","",Oversikt!E451)</f>
        <v/>
      </c>
      <c r="D451" s="17" t="str">
        <f>IF('2. Runde'!N451="","",IF(Oversikt!B451="","",VLOOKUP(Oversikt!#REF!,Mønster!$A$4:$B$21,2)))</f>
        <v/>
      </c>
      <c r="E451" s="32"/>
      <c r="F451" s="33"/>
      <c r="G451" s="33"/>
      <c r="H451" s="33"/>
      <c r="I451" s="137"/>
      <c r="J451" s="33"/>
      <c r="K451" s="34"/>
      <c r="L451" s="128">
        <f>IF(Dommere!$C$12&gt;4,ROUND(SUM(E451:I451)-P451-Q451,1)/(Dommere!$C$12-2),SUM(E451:I451)/Dommere!$C$12)</f>
        <v>0</v>
      </c>
      <c r="M451" s="56">
        <f t="shared" si="65"/>
        <v>0</v>
      </c>
      <c r="N451" s="33"/>
      <c r="O451" s="19"/>
      <c r="P451" s="19">
        <f t="shared" si="66"/>
        <v>0</v>
      </c>
      <c r="Q451" s="19">
        <f t="shared" si="67"/>
        <v>0</v>
      </c>
      <c r="R451" s="19">
        <f t="shared" si="68"/>
        <v>0</v>
      </c>
    </row>
    <row r="452" spans="1:18" x14ac:dyDescent="0.2">
      <c r="A452" s="20">
        <f>+Oversikt!A452</f>
        <v>0</v>
      </c>
      <c r="B452" s="16" t="str">
        <f>IF(O$289&gt;7,IF('2. Runde'!N452="","",Oversikt!B452),IF(O$289&gt;5,IF('1. Runde'!N452="","",Oversikt!B452),Oversikt!B452))</f>
        <v/>
      </c>
      <c r="C452" s="16" t="str">
        <f>IF(Oversikt!E452="","",Oversikt!E452)</f>
        <v/>
      </c>
      <c r="D452" s="17" t="str">
        <f>IF('2. Runde'!N452="","",IF(Oversikt!B452="","",VLOOKUP(Oversikt!#REF!,Mønster!$A$4:$B$21,2)))</f>
        <v/>
      </c>
      <c r="E452" s="32"/>
      <c r="F452" s="33"/>
      <c r="G452" s="33"/>
      <c r="H452" s="33"/>
      <c r="I452" s="137"/>
      <c r="J452" s="33"/>
      <c r="K452" s="34"/>
      <c r="L452" s="128">
        <f>IF(Dommere!$C$12&gt;4,ROUND(SUM(E452:I452)-P452-Q452,1)/(Dommere!$C$12-2),SUM(E452:I452)/Dommere!$C$12)</f>
        <v>0</v>
      </c>
      <c r="M452" s="56">
        <f t="shared" si="65"/>
        <v>0</v>
      </c>
      <c r="N452" s="33"/>
      <c r="O452" s="19"/>
      <c r="P452" s="19">
        <f t="shared" si="66"/>
        <v>0</v>
      </c>
      <c r="Q452" s="19">
        <f t="shared" si="67"/>
        <v>0</v>
      </c>
      <c r="R452" s="19">
        <f t="shared" si="68"/>
        <v>0</v>
      </c>
    </row>
    <row r="453" spans="1:18" x14ac:dyDescent="0.2">
      <c r="A453" s="20">
        <f>+Oversikt!A453</f>
        <v>0</v>
      </c>
      <c r="B453" s="16" t="str">
        <f>IF(O$289&gt;7,IF('2. Runde'!N453="","",Oversikt!B453),IF(O$289&gt;5,IF('1. Runde'!N453="","",Oversikt!B453),Oversikt!B453))</f>
        <v/>
      </c>
      <c r="C453" s="16" t="str">
        <f>IF(Oversikt!E453="","",Oversikt!E453)</f>
        <v/>
      </c>
      <c r="D453" s="17" t="str">
        <f>IF('2. Runde'!N453="","",IF(Oversikt!B453="","",VLOOKUP(Oversikt!#REF!,Mønster!$A$4:$B$21,2)))</f>
        <v/>
      </c>
      <c r="E453" s="32"/>
      <c r="F453" s="33"/>
      <c r="G453" s="33"/>
      <c r="H453" s="33"/>
      <c r="I453" s="137"/>
      <c r="J453" s="33"/>
      <c r="K453" s="34"/>
      <c r="L453" s="128">
        <f>IF(Dommere!$C$12&gt;4,ROUND(SUM(E453:I453)-P453-Q453,1)/(Dommere!$C$12-2),SUM(E453:I453)/Dommere!$C$12)</f>
        <v>0</v>
      </c>
      <c r="M453" s="56">
        <f t="shared" si="65"/>
        <v>0</v>
      </c>
      <c r="N453" s="33"/>
      <c r="O453" s="19"/>
      <c r="P453" s="19">
        <f t="shared" si="66"/>
        <v>0</v>
      </c>
      <c r="Q453" s="19">
        <f t="shared" si="67"/>
        <v>0</v>
      </c>
      <c r="R453" s="19">
        <f t="shared" si="68"/>
        <v>0</v>
      </c>
    </row>
    <row r="454" spans="1:18" x14ac:dyDescent="0.2">
      <c r="A454" s="20">
        <f>+Oversikt!A454</f>
        <v>0</v>
      </c>
      <c r="B454" s="16" t="str">
        <f>IF(O$289&gt;7,IF('2. Runde'!N454="","",Oversikt!B454),IF(O$289&gt;5,IF('1. Runde'!N454="","",Oversikt!B454),Oversikt!B454))</f>
        <v/>
      </c>
      <c r="C454" s="16" t="str">
        <f>IF(Oversikt!E454="","",Oversikt!E454)</f>
        <v/>
      </c>
      <c r="D454" s="17" t="str">
        <f>IF('2. Runde'!N454="","",IF(Oversikt!B454="","",VLOOKUP(Oversikt!#REF!,Mønster!$A$4:$B$21,2)))</f>
        <v/>
      </c>
      <c r="E454" s="32"/>
      <c r="F454" s="33"/>
      <c r="G454" s="33"/>
      <c r="H454" s="33"/>
      <c r="I454" s="137"/>
      <c r="J454" s="33"/>
      <c r="K454" s="34"/>
      <c r="L454" s="128">
        <f>IF(Dommere!$C$12&gt;4,ROUND(SUM(E454:I454)-P454-Q454,1)/(Dommere!$C$12-2),SUM(E454:I454)/Dommere!$C$12)</f>
        <v>0</v>
      </c>
      <c r="M454" s="56">
        <f t="shared" si="65"/>
        <v>0</v>
      </c>
      <c r="N454" s="33"/>
      <c r="O454" s="19"/>
      <c r="P454" s="19">
        <f t="shared" si="66"/>
        <v>0</v>
      </c>
      <c r="Q454" s="19">
        <f t="shared" si="67"/>
        <v>0</v>
      </c>
      <c r="R454" s="19">
        <f t="shared" si="68"/>
        <v>0</v>
      </c>
    </row>
    <row r="455" spans="1:18" x14ac:dyDescent="0.2">
      <c r="A455" s="20">
        <f>+Oversikt!A455</f>
        <v>0</v>
      </c>
      <c r="B455" s="16" t="str">
        <f>IF(O$289&gt;7,IF('2. Runde'!N455="","",Oversikt!B455),IF(O$289&gt;5,IF('1. Runde'!N455="","",Oversikt!B455),Oversikt!B455))</f>
        <v/>
      </c>
      <c r="C455" s="16" t="str">
        <f>IF(Oversikt!E455="","",Oversikt!E455)</f>
        <v/>
      </c>
      <c r="D455" s="17" t="str">
        <f>IF('2. Runde'!N455="","",IF(Oversikt!B455="","",VLOOKUP(Oversikt!#REF!,Mønster!$A$4:$B$21,2)))</f>
        <v/>
      </c>
      <c r="E455" s="32"/>
      <c r="F455" s="33"/>
      <c r="G455" s="33"/>
      <c r="H455" s="33"/>
      <c r="I455" s="137"/>
      <c r="J455" s="33"/>
      <c r="K455" s="34"/>
      <c r="L455" s="128">
        <f>IF(Dommere!$C$12&gt;4,ROUND(SUM(E455:I455)-P455-Q455,1)/(Dommere!$C$12-2),SUM(E455:I455)/Dommere!$C$12)</f>
        <v>0</v>
      </c>
      <c r="M455" s="56">
        <f t="shared" si="65"/>
        <v>0</v>
      </c>
      <c r="N455" s="33"/>
      <c r="O455" s="19"/>
      <c r="P455" s="19">
        <f t="shared" si="66"/>
        <v>0</v>
      </c>
      <c r="Q455" s="19">
        <f t="shared" si="67"/>
        <v>0</v>
      </c>
      <c r="R455" s="19">
        <f t="shared" si="68"/>
        <v>0</v>
      </c>
    </row>
    <row r="456" spans="1:18" x14ac:dyDescent="0.2">
      <c r="A456" s="20">
        <f>+Oversikt!A456</f>
        <v>0</v>
      </c>
      <c r="B456" s="16" t="str">
        <f>IF(O$289&gt;7,IF('2. Runde'!N456="","",Oversikt!B456),IF(O$289&gt;5,IF('1. Runde'!N456="","",Oversikt!B456),Oversikt!B456))</f>
        <v/>
      </c>
      <c r="C456" s="16" t="str">
        <f>IF(Oversikt!E456="","",Oversikt!E456)</f>
        <v/>
      </c>
      <c r="D456" s="17" t="str">
        <f>IF('2. Runde'!N456="","",IF(Oversikt!B456="","",VLOOKUP(Oversikt!#REF!,Mønster!$A$4:$B$21,2)))</f>
        <v/>
      </c>
      <c r="E456" s="32"/>
      <c r="F456" s="33"/>
      <c r="G456" s="33"/>
      <c r="H456" s="33"/>
      <c r="I456" s="137"/>
      <c r="J456" s="33"/>
      <c r="K456" s="34"/>
      <c r="L456" s="128">
        <f>IF(Dommere!$C$12&gt;4,ROUND(SUM(E456:I456)-P456-Q456,1)/(Dommere!$C$12-2),SUM(E456:I456)/Dommere!$C$12)</f>
        <v>0</v>
      </c>
      <c r="M456" s="56">
        <f t="shared" si="65"/>
        <v>0</v>
      </c>
      <c r="N456" s="33"/>
      <c r="O456" s="19"/>
      <c r="P456" s="19">
        <f t="shared" si="66"/>
        <v>0</v>
      </c>
      <c r="Q456" s="19">
        <f t="shared" si="67"/>
        <v>0</v>
      </c>
      <c r="R456" s="19">
        <f t="shared" si="68"/>
        <v>0</v>
      </c>
    </row>
    <row r="457" spans="1:18" x14ac:dyDescent="0.2">
      <c r="A457" s="20">
        <f>+Oversikt!A457</f>
        <v>0</v>
      </c>
      <c r="B457" s="16" t="str">
        <f>IF(O$289&gt;7,IF('2. Runde'!N457="","",Oversikt!B457),IF(O$289&gt;5,IF('1. Runde'!N457="","",Oversikt!B457),Oversikt!B457))</f>
        <v/>
      </c>
      <c r="C457" s="16" t="str">
        <f>IF(Oversikt!E457="","",Oversikt!E457)</f>
        <v/>
      </c>
      <c r="D457" s="17" t="str">
        <f>IF('2. Runde'!N457="","",IF(Oversikt!B457="","",VLOOKUP(Oversikt!#REF!,Mønster!$A$4:$B$21,2)))</f>
        <v/>
      </c>
      <c r="E457" s="32"/>
      <c r="F457" s="33"/>
      <c r="G457" s="33"/>
      <c r="H457" s="33"/>
      <c r="I457" s="137"/>
      <c r="J457" s="33"/>
      <c r="K457" s="34"/>
      <c r="L457" s="128">
        <f>IF(Dommere!$C$12&gt;4,ROUND(SUM(E457:I457)-P457-Q457,1)/(Dommere!$C$12-2),SUM(E457:I457)/Dommere!$C$12)</f>
        <v>0</v>
      </c>
      <c r="M457" s="56">
        <f t="shared" si="65"/>
        <v>0</v>
      </c>
      <c r="N457" s="33"/>
      <c r="O457" s="19"/>
      <c r="P457" s="19">
        <f t="shared" si="66"/>
        <v>0</v>
      </c>
      <c r="Q457" s="19">
        <f t="shared" si="67"/>
        <v>0</v>
      </c>
      <c r="R457" s="19">
        <f t="shared" si="68"/>
        <v>0</v>
      </c>
    </row>
    <row r="458" spans="1:18" x14ac:dyDescent="0.2">
      <c r="A458" s="20">
        <f>+Oversikt!A458</f>
        <v>0</v>
      </c>
      <c r="B458" s="16" t="str">
        <f>IF(O$289&gt;7,IF('2. Runde'!N458="","",Oversikt!B458),IF(O$289&gt;5,IF('1. Runde'!N458="","",Oversikt!B458),Oversikt!B458))</f>
        <v/>
      </c>
      <c r="C458" s="16" t="str">
        <f>IF(Oversikt!E458="","",Oversikt!E458)</f>
        <v/>
      </c>
      <c r="D458" s="17" t="str">
        <f>IF('2. Runde'!N458="","",IF(Oversikt!B458="","",VLOOKUP(Oversikt!#REF!,Mønster!$A$4:$B$21,2)))</f>
        <v/>
      </c>
      <c r="E458" s="32"/>
      <c r="F458" s="33"/>
      <c r="G458" s="33"/>
      <c r="H458" s="33"/>
      <c r="I458" s="137"/>
      <c r="J458" s="33"/>
      <c r="K458" s="34"/>
      <c r="L458" s="128">
        <f>IF(Dommere!$C$12&gt;4,ROUND(SUM(E458:I458)-P458-Q458,1)/(Dommere!$C$12-2),SUM(E458:I458)/Dommere!$C$12)</f>
        <v>0</v>
      </c>
      <c r="M458" s="56">
        <f t="shared" si="65"/>
        <v>0</v>
      </c>
      <c r="N458" s="33"/>
      <c r="O458" s="19"/>
      <c r="P458" s="19">
        <f t="shared" si="66"/>
        <v>0</v>
      </c>
      <c r="Q458" s="19">
        <f t="shared" si="67"/>
        <v>0</v>
      </c>
      <c r="R458" s="19">
        <f t="shared" si="68"/>
        <v>0</v>
      </c>
    </row>
    <row r="459" spans="1:18" x14ac:dyDescent="0.2">
      <c r="A459" s="20">
        <f>+Oversikt!A459</f>
        <v>0</v>
      </c>
      <c r="B459" s="16" t="str">
        <f>IF(O$289&gt;7,IF('2. Runde'!N459="","",Oversikt!B459),IF(O$289&gt;5,IF('1. Runde'!N459="","",Oversikt!B459),Oversikt!B459))</f>
        <v/>
      </c>
      <c r="C459" s="16" t="str">
        <f>IF(Oversikt!E459="","",Oversikt!E459)</f>
        <v/>
      </c>
      <c r="D459" s="17" t="str">
        <f>IF('2. Runde'!N459="","",IF(Oversikt!B459="","",VLOOKUP(Oversikt!#REF!,Mønster!$A$4:$B$21,2)))</f>
        <v/>
      </c>
      <c r="E459" s="32"/>
      <c r="F459" s="33"/>
      <c r="G459" s="33"/>
      <c r="H459" s="33"/>
      <c r="I459" s="137"/>
      <c r="J459" s="33"/>
      <c r="K459" s="34"/>
      <c r="L459" s="128">
        <f>IF(Dommere!$C$12&gt;4,ROUND(SUM(E459:I459)-P459-Q459,1)/(Dommere!$C$12-2),SUM(E459:I459)/Dommere!$C$12)</f>
        <v>0</v>
      </c>
      <c r="M459" s="56">
        <f t="shared" si="65"/>
        <v>0</v>
      </c>
      <c r="N459" s="33"/>
      <c r="O459" s="19"/>
      <c r="P459" s="19">
        <f t="shared" si="66"/>
        <v>0</v>
      </c>
      <c r="Q459" s="19">
        <f t="shared" si="67"/>
        <v>0</v>
      </c>
      <c r="R459" s="19">
        <f t="shared" si="68"/>
        <v>0</v>
      </c>
    </row>
    <row r="460" spans="1:18" x14ac:dyDescent="0.2">
      <c r="A460" s="20">
        <f>+Oversikt!A460</f>
        <v>0</v>
      </c>
      <c r="B460" s="16" t="str">
        <f>IF(O$289&gt;7,IF('2. Runde'!N460="","",Oversikt!B460),IF(O$289&gt;5,IF('1. Runde'!N460="","",Oversikt!B460),Oversikt!B460))</f>
        <v/>
      </c>
      <c r="C460" s="16" t="str">
        <f>IF(Oversikt!E460="","",Oversikt!E460)</f>
        <v/>
      </c>
      <c r="D460" s="17" t="str">
        <f>IF('2. Runde'!N460="","",IF(Oversikt!B460="","",VLOOKUP(Oversikt!#REF!,Mønster!$A$4:$B$21,2)))</f>
        <v/>
      </c>
      <c r="E460" s="32"/>
      <c r="F460" s="33"/>
      <c r="G460" s="33"/>
      <c r="H460" s="33"/>
      <c r="I460" s="137"/>
      <c r="J460" s="33"/>
      <c r="K460" s="34"/>
      <c r="L460" s="128">
        <f>IF(Dommere!$C$12&gt;4,ROUND(SUM(E460:I460)-P460-Q460,1)/(Dommere!$C$12-2),SUM(E460:I460)/Dommere!$C$12)</f>
        <v>0</v>
      </c>
      <c r="M460" s="56">
        <f t="shared" si="65"/>
        <v>0</v>
      </c>
      <c r="N460" s="33"/>
      <c r="O460" s="19"/>
      <c r="P460" s="19">
        <f t="shared" si="66"/>
        <v>0</v>
      </c>
      <c r="Q460" s="19">
        <f t="shared" si="67"/>
        <v>0</v>
      </c>
      <c r="R460" s="19">
        <f t="shared" si="68"/>
        <v>0</v>
      </c>
    </row>
    <row r="461" spans="1:18" x14ac:dyDescent="0.2">
      <c r="A461" s="20">
        <f>+Oversikt!A461</f>
        <v>0</v>
      </c>
      <c r="B461" s="16" t="str">
        <f>IF(O$289&gt;7,IF('2. Runde'!N461="","",Oversikt!B461),IF(O$289&gt;5,IF('1. Runde'!N461="","",Oversikt!B461),Oversikt!B461))</f>
        <v/>
      </c>
      <c r="C461" s="16" t="str">
        <f>IF(Oversikt!E461="","",Oversikt!E461)</f>
        <v/>
      </c>
      <c r="D461" s="17" t="str">
        <f>IF('2. Runde'!N461="","",IF(Oversikt!B461="","",VLOOKUP(Oversikt!#REF!,Mønster!$A$4:$B$21,2)))</f>
        <v/>
      </c>
      <c r="E461" s="32"/>
      <c r="F461" s="33"/>
      <c r="G461" s="33"/>
      <c r="H461" s="33"/>
      <c r="I461" s="137"/>
      <c r="J461" s="33"/>
      <c r="K461" s="34"/>
      <c r="L461" s="128">
        <f>IF(Dommere!$C$12&gt;4,ROUND(SUM(E461:I461)-P461-Q461,1)/(Dommere!$C$12-2),SUM(E461:I461)/Dommere!$C$12)</f>
        <v>0</v>
      </c>
      <c r="M461" s="56">
        <f t="shared" si="65"/>
        <v>0</v>
      </c>
      <c r="N461" s="33"/>
      <c r="O461" s="19"/>
      <c r="P461" s="19">
        <f t="shared" si="66"/>
        <v>0</v>
      </c>
      <c r="Q461" s="19">
        <f t="shared" si="67"/>
        <v>0</v>
      </c>
      <c r="R461" s="19">
        <f t="shared" si="68"/>
        <v>0</v>
      </c>
    </row>
    <row r="462" spans="1:18" x14ac:dyDescent="0.2">
      <c r="A462" s="20">
        <f>+Oversikt!A462</f>
        <v>0</v>
      </c>
      <c r="B462" s="16" t="str">
        <f>IF(O$289&gt;7,IF('2. Runde'!N462="","",Oversikt!B462),IF(O$289&gt;5,IF('1. Runde'!N462="","",Oversikt!B462),Oversikt!B462))</f>
        <v/>
      </c>
      <c r="C462" s="16" t="str">
        <f>IF(Oversikt!E462="","",Oversikt!E462)</f>
        <v/>
      </c>
      <c r="D462" s="17" t="str">
        <f>IF('2. Runde'!N462="","",IF(Oversikt!B462="","",VLOOKUP(Oversikt!#REF!,Mønster!$A$4:$B$21,2)))</f>
        <v/>
      </c>
      <c r="E462" s="32"/>
      <c r="F462" s="33"/>
      <c r="G462" s="33"/>
      <c r="H462" s="33"/>
      <c r="I462" s="137"/>
      <c r="J462" s="33"/>
      <c r="K462" s="34"/>
      <c r="L462" s="128">
        <f>IF(Dommere!$C$12&gt;4,ROUND(SUM(E462:I462)-P462-Q462,1)/(Dommere!$C$12-2),SUM(E462:I462)/Dommere!$C$12)</f>
        <v>0</v>
      </c>
      <c r="M462" s="56">
        <f t="shared" si="65"/>
        <v>0</v>
      </c>
      <c r="N462" s="33"/>
      <c r="O462" s="19"/>
      <c r="P462" s="19">
        <f t="shared" si="66"/>
        <v>0</v>
      </c>
      <c r="Q462" s="19">
        <f t="shared" si="67"/>
        <v>0</v>
      </c>
      <c r="R462" s="19">
        <f t="shared" si="68"/>
        <v>0</v>
      </c>
    </row>
    <row r="463" spans="1:18" x14ac:dyDescent="0.2">
      <c r="A463" s="20">
        <f>+Oversikt!A463</f>
        <v>0</v>
      </c>
      <c r="B463" s="16" t="str">
        <f>IF(O$289&gt;7,IF('2. Runde'!N463="","",Oversikt!B463),IF(O$289&gt;5,IF('1. Runde'!N463="","",Oversikt!B463),Oversikt!B463))</f>
        <v/>
      </c>
      <c r="C463" s="16" t="str">
        <f>IF(Oversikt!E463="","",Oversikt!E463)</f>
        <v/>
      </c>
      <c r="D463" s="17" t="str">
        <f>IF('2. Runde'!N463="","",IF(Oversikt!B463="","",VLOOKUP(Oversikt!#REF!,Mønster!$A$4:$B$21,2)))</f>
        <v/>
      </c>
      <c r="E463" s="32"/>
      <c r="F463" s="33"/>
      <c r="G463" s="33"/>
      <c r="H463" s="33"/>
      <c r="I463" s="137"/>
      <c r="J463" s="33"/>
      <c r="K463" s="34"/>
      <c r="L463" s="128">
        <f>IF(Dommere!$C$12&gt;4,ROUND(SUM(E463:I463)-P463-Q463,1)/(Dommere!$C$12-2),SUM(E463:I463)/Dommere!$C$12)</f>
        <v>0</v>
      </c>
      <c r="M463" s="56">
        <f t="shared" si="65"/>
        <v>0</v>
      </c>
      <c r="N463" s="33"/>
      <c r="O463" s="19"/>
      <c r="P463" s="19">
        <f t="shared" si="66"/>
        <v>0</v>
      </c>
      <c r="Q463" s="19">
        <f t="shared" si="67"/>
        <v>0</v>
      </c>
      <c r="R463" s="19">
        <f t="shared" si="68"/>
        <v>0</v>
      </c>
    </row>
    <row r="464" spans="1:18" x14ac:dyDescent="0.2">
      <c r="A464" s="20">
        <f>+Oversikt!A464</f>
        <v>0</v>
      </c>
      <c r="B464" s="16" t="str">
        <f>IF(O$289&gt;7,IF('2. Runde'!N464="","",Oversikt!B464),IF(O$289&gt;5,IF('1. Runde'!N464="","",Oversikt!B464),Oversikt!B464))</f>
        <v/>
      </c>
      <c r="C464" s="16" t="str">
        <f>IF(Oversikt!E464="","",Oversikt!E464)</f>
        <v/>
      </c>
      <c r="D464" s="17" t="str">
        <f>IF('2. Runde'!N464="","",IF(Oversikt!B464="","",VLOOKUP(Oversikt!#REF!,Mønster!$A$4:$B$21,2)))</f>
        <v/>
      </c>
      <c r="E464" s="32"/>
      <c r="F464" s="33"/>
      <c r="G464" s="33"/>
      <c r="H464" s="33"/>
      <c r="I464" s="137"/>
      <c r="J464" s="33"/>
      <c r="K464" s="34"/>
      <c r="L464" s="128">
        <f>IF(Dommere!$C$12&gt;4,ROUND(SUM(E464:I464)-P464-Q464,1)/(Dommere!$C$12-2),SUM(E464:I464)/Dommere!$C$12)</f>
        <v>0</v>
      </c>
      <c r="M464" s="56">
        <f t="shared" si="65"/>
        <v>0</v>
      </c>
      <c r="N464" s="33"/>
      <c r="O464" s="19"/>
      <c r="P464" s="19">
        <f t="shared" si="66"/>
        <v>0</v>
      </c>
      <c r="Q464" s="19">
        <f t="shared" si="67"/>
        <v>0</v>
      </c>
      <c r="R464" s="19">
        <f t="shared" si="68"/>
        <v>0</v>
      </c>
    </row>
    <row r="465" spans="1:18" x14ac:dyDescent="0.2">
      <c r="A465" s="20">
        <f>+Oversikt!A465</f>
        <v>0</v>
      </c>
      <c r="B465" s="16" t="str">
        <f>IF(O$289&gt;7,IF('2. Runde'!N465="","",Oversikt!B465),IF(O$289&gt;5,IF('1. Runde'!N465="","",Oversikt!B465),Oversikt!B465))</f>
        <v/>
      </c>
      <c r="C465" s="16" t="str">
        <f>IF(Oversikt!E465="","",Oversikt!E465)</f>
        <v/>
      </c>
      <c r="D465" s="17" t="str">
        <f>IF('2. Runde'!N465="","",IF(Oversikt!B465="","",VLOOKUP(Oversikt!#REF!,Mønster!$A$4:$B$21,2)))</f>
        <v/>
      </c>
      <c r="E465" s="32"/>
      <c r="F465" s="33"/>
      <c r="G465" s="33"/>
      <c r="H465" s="33"/>
      <c r="I465" s="137"/>
      <c r="J465" s="33"/>
      <c r="K465" s="34"/>
      <c r="L465" s="128">
        <f>IF(Dommere!$C$12&gt;4,ROUND(SUM(E465:I465)-P465-Q465,1)/(Dommere!$C$12-2),SUM(E465:I465)/Dommere!$C$12)</f>
        <v>0</v>
      </c>
      <c r="M465" s="56">
        <f t="shared" si="65"/>
        <v>0</v>
      </c>
      <c r="N465" s="33"/>
      <c r="O465" s="19"/>
      <c r="P465" s="19">
        <f t="shared" si="66"/>
        <v>0</v>
      </c>
      <c r="Q465" s="19">
        <f t="shared" si="67"/>
        <v>0</v>
      </c>
      <c r="R465" s="19">
        <f t="shared" si="68"/>
        <v>0</v>
      </c>
    </row>
    <row r="466" spans="1:18" x14ac:dyDescent="0.2">
      <c r="A466" s="20">
        <f>+Oversikt!A466</f>
        <v>0</v>
      </c>
      <c r="B466" s="16" t="str">
        <f>IF(O$289&gt;7,IF('2. Runde'!N466="","",Oversikt!B466),IF(O$289&gt;5,IF('1. Runde'!N466="","",Oversikt!B466),Oversikt!B466))</f>
        <v/>
      </c>
      <c r="C466" s="16" t="str">
        <f>IF(Oversikt!E466="","",Oversikt!E466)</f>
        <v/>
      </c>
      <c r="D466" s="17" t="str">
        <f>IF('2. Runde'!N466="","",IF(Oversikt!B466="","",VLOOKUP(Oversikt!#REF!,Mønster!$A$4:$B$21,2)))</f>
        <v/>
      </c>
      <c r="E466" s="32"/>
      <c r="F466" s="33"/>
      <c r="G466" s="33"/>
      <c r="H466" s="33"/>
      <c r="I466" s="137"/>
      <c r="J466" s="33"/>
      <c r="K466" s="34"/>
      <c r="L466" s="128">
        <f>IF(Dommere!$C$12&gt;4,ROUND(SUM(E466:I466)-P466-Q466,1)/(Dommere!$C$12-2),SUM(E466:I466)/Dommere!$C$12)</f>
        <v>0</v>
      </c>
      <c r="M466" s="56">
        <f t="shared" si="65"/>
        <v>0</v>
      </c>
      <c r="N466" s="33"/>
      <c r="O466" s="19"/>
      <c r="P466" s="19">
        <f t="shared" si="66"/>
        <v>0</v>
      </c>
      <c r="Q466" s="19">
        <f t="shared" si="67"/>
        <v>0</v>
      </c>
      <c r="R466" s="19">
        <f t="shared" si="68"/>
        <v>0</v>
      </c>
    </row>
    <row r="467" spans="1:18" x14ac:dyDescent="0.2">
      <c r="A467" s="20">
        <f>+Oversikt!A467</f>
        <v>0</v>
      </c>
      <c r="B467" s="16" t="str">
        <f>IF(O$289&gt;7,IF('2. Runde'!N467="","",Oversikt!B467),IF(O$289&gt;5,IF('1. Runde'!N467="","",Oversikt!B467),Oversikt!B467))</f>
        <v/>
      </c>
      <c r="C467" s="16" t="str">
        <f>IF(Oversikt!E467="","",Oversikt!E467)</f>
        <v/>
      </c>
      <c r="D467" s="17" t="str">
        <f>IF('2. Runde'!N467="","",IF(Oversikt!B467="","",VLOOKUP(Oversikt!#REF!,Mønster!$A$4:$B$21,2)))</f>
        <v/>
      </c>
      <c r="E467" s="32"/>
      <c r="F467" s="33"/>
      <c r="G467" s="33"/>
      <c r="H467" s="33"/>
      <c r="I467" s="137"/>
      <c r="J467" s="33"/>
      <c r="K467" s="34"/>
      <c r="L467" s="128">
        <f>IF(Dommere!$C$12&gt;4,ROUND(SUM(E467:I467)-P467-Q467,1)/(Dommere!$C$12-2),SUM(E467:I467)/Dommere!$C$12)</f>
        <v>0</v>
      </c>
      <c r="M467" s="56">
        <f t="shared" si="65"/>
        <v>0</v>
      </c>
      <c r="N467" s="33"/>
      <c r="O467" s="19"/>
      <c r="P467" s="19">
        <f t="shared" si="66"/>
        <v>0</v>
      </c>
      <c r="Q467" s="19">
        <f t="shared" si="67"/>
        <v>0</v>
      </c>
      <c r="R467" s="19">
        <f t="shared" si="68"/>
        <v>0</v>
      </c>
    </row>
    <row r="468" spans="1:18" x14ac:dyDescent="0.2">
      <c r="A468" s="20">
        <f>+Oversikt!A468</f>
        <v>0</v>
      </c>
      <c r="B468" s="16" t="str">
        <f>IF(O$289&gt;7,IF('2. Runde'!N468="","",Oversikt!B468),IF(O$289&gt;5,IF('1. Runde'!N468="","",Oversikt!B468),Oversikt!B468))</f>
        <v/>
      </c>
      <c r="C468" s="16" t="str">
        <f>IF(Oversikt!E468="","",Oversikt!E468)</f>
        <v/>
      </c>
      <c r="D468" s="17" t="str">
        <f>IF('2. Runde'!N468="","",IF(Oversikt!B468="","",VLOOKUP(Oversikt!#REF!,Mønster!$A$4:$B$21,2)))</f>
        <v/>
      </c>
      <c r="E468" s="32"/>
      <c r="F468" s="33"/>
      <c r="G468" s="33"/>
      <c r="H468" s="33"/>
      <c r="I468" s="137"/>
      <c r="J468" s="33"/>
      <c r="K468" s="34"/>
      <c r="L468" s="128">
        <f>IF(Dommere!$C$12&gt;4,ROUND(SUM(E468:I468)-P468-Q468,1)/(Dommere!$C$12-2),SUM(E468:I468)/Dommere!$C$12)</f>
        <v>0</v>
      </c>
      <c r="M468" s="56">
        <f t="shared" si="65"/>
        <v>0</v>
      </c>
      <c r="N468" s="33"/>
      <c r="O468" s="19"/>
      <c r="P468" s="19">
        <f t="shared" si="66"/>
        <v>0</v>
      </c>
      <c r="Q468" s="19">
        <f t="shared" si="67"/>
        <v>0</v>
      </c>
      <c r="R468" s="19">
        <f t="shared" si="68"/>
        <v>0</v>
      </c>
    </row>
    <row r="469" spans="1:18" x14ac:dyDescent="0.2">
      <c r="A469" s="20">
        <f>+Oversikt!A469</f>
        <v>0</v>
      </c>
      <c r="B469" s="16" t="str">
        <f>IF(O$289&gt;7,IF('2. Runde'!N469="","",Oversikt!B469),IF(O$289&gt;5,IF('1. Runde'!N469="","",Oversikt!B469),Oversikt!B469))</f>
        <v/>
      </c>
      <c r="C469" s="16" t="str">
        <f>IF(Oversikt!E469="","",Oversikt!E469)</f>
        <v/>
      </c>
      <c r="D469" s="17" t="str">
        <f>IF('2. Runde'!N469="","",IF(Oversikt!B469="","",VLOOKUP(Oversikt!#REF!,Mønster!$A$4:$B$21,2)))</f>
        <v/>
      </c>
      <c r="E469" s="32"/>
      <c r="F469" s="33"/>
      <c r="G469" s="33"/>
      <c r="H469" s="33"/>
      <c r="I469" s="137"/>
      <c r="J469" s="33"/>
      <c r="K469" s="34"/>
      <c r="L469" s="128">
        <f>IF(Dommere!$C$12&gt;4,ROUND(SUM(E469:I469)-P469-Q469,1)/(Dommere!$C$12-2),SUM(E469:I469)/Dommere!$C$12)</f>
        <v>0</v>
      </c>
      <c r="M469" s="56">
        <f t="shared" si="65"/>
        <v>0</v>
      </c>
      <c r="N469" s="33"/>
      <c r="O469" s="19"/>
      <c r="P469" s="19">
        <f t="shared" si="66"/>
        <v>0</v>
      </c>
      <c r="Q469" s="19">
        <f t="shared" si="67"/>
        <v>0</v>
      </c>
      <c r="R469" s="19">
        <f t="shared" si="68"/>
        <v>0</v>
      </c>
    </row>
    <row r="470" spans="1:18" x14ac:dyDescent="0.2">
      <c r="A470" s="20">
        <f>+Oversikt!A470</f>
        <v>0</v>
      </c>
      <c r="B470" s="16" t="str">
        <f>IF(O$289&gt;7,IF('2. Runde'!N470="","",Oversikt!B470),IF(O$289&gt;5,IF('1. Runde'!N470="","",Oversikt!B470),Oversikt!B470))</f>
        <v/>
      </c>
      <c r="C470" s="16" t="str">
        <f>IF(Oversikt!E470="","",Oversikt!E470)</f>
        <v/>
      </c>
      <c r="D470" s="17" t="str">
        <f>IF('2. Runde'!N470="","",IF(Oversikt!B470="","",VLOOKUP(Oversikt!#REF!,Mønster!$A$4:$B$21,2)))</f>
        <v/>
      </c>
      <c r="E470" s="32"/>
      <c r="F470" s="33"/>
      <c r="G470" s="33"/>
      <c r="H470" s="33"/>
      <c r="I470" s="137"/>
      <c r="J470" s="33"/>
      <c r="K470" s="34"/>
      <c r="L470" s="128">
        <f>IF(Dommere!$C$12&gt;4,ROUND(SUM(E470:I470)-P470-Q470,1)/(Dommere!$C$12-2),SUM(E470:I470)/Dommere!$C$12)</f>
        <v>0</v>
      </c>
      <c r="M470" s="56">
        <f t="shared" si="65"/>
        <v>0</v>
      </c>
      <c r="N470" s="33"/>
      <c r="O470" s="19"/>
      <c r="P470" s="19">
        <f t="shared" si="66"/>
        <v>0</v>
      </c>
      <c r="Q470" s="19">
        <f t="shared" si="67"/>
        <v>0</v>
      </c>
      <c r="R470" s="19">
        <f t="shared" si="68"/>
        <v>0</v>
      </c>
    </row>
    <row r="471" spans="1:18" x14ac:dyDescent="0.2">
      <c r="A471" s="20">
        <f>+Oversikt!A471</f>
        <v>0</v>
      </c>
      <c r="B471" s="16" t="str">
        <f>IF(O$289&gt;7,IF('2. Runde'!N471="","",Oversikt!B471),IF(O$289&gt;5,IF('1. Runde'!N471="","",Oversikt!B471),Oversikt!B471))</f>
        <v/>
      </c>
      <c r="C471" s="16" t="str">
        <f>IF(Oversikt!E471="","",Oversikt!E471)</f>
        <v/>
      </c>
      <c r="D471" s="17" t="str">
        <f>IF('2. Runde'!N471="","",IF(Oversikt!B471="","",VLOOKUP(Oversikt!#REF!,Mønster!$A$4:$B$21,2)))</f>
        <v/>
      </c>
      <c r="E471" s="32"/>
      <c r="F471" s="33"/>
      <c r="G471" s="33"/>
      <c r="H471" s="33"/>
      <c r="I471" s="137"/>
      <c r="J471" s="33"/>
      <c r="K471" s="34"/>
      <c r="L471" s="128">
        <f>IF(Dommere!$C$12&gt;4,ROUND(SUM(E471:I471)-P471-Q471,1)/(Dommere!$C$12-2),SUM(E471:I471)/Dommere!$C$12)</f>
        <v>0</v>
      </c>
      <c r="M471" s="56">
        <f t="shared" si="65"/>
        <v>0</v>
      </c>
      <c r="N471" s="33"/>
      <c r="O471" s="19"/>
      <c r="P471" s="19">
        <f t="shared" si="66"/>
        <v>0</v>
      </c>
      <c r="Q471" s="19">
        <f t="shared" si="67"/>
        <v>0</v>
      </c>
      <c r="R471" s="19">
        <f t="shared" si="68"/>
        <v>0</v>
      </c>
    </row>
    <row r="472" spans="1:18" x14ac:dyDescent="0.2">
      <c r="A472" s="20">
        <f>+Oversikt!A472</f>
        <v>0</v>
      </c>
      <c r="B472" s="16" t="str">
        <f>IF(O$289&gt;7,IF('2. Runde'!N472="","",Oversikt!B472),IF(O$289&gt;5,IF('1. Runde'!N472="","",Oversikt!B472),Oversikt!B472))</f>
        <v/>
      </c>
      <c r="C472" s="16" t="str">
        <f>IF(Oversikt!E472="","",Oversikt!E472)</f>
        <v/>
      </c>
      <c r="D472" s="17" t="str">
        <f>IF('2. Runde'!N472="","",IF(Oversikt!B472="","",VLOOKUP(Oversikt!#REF!,Mønster!$A$4:$B$21,2)))</f>
        <v/>
      </c>
      <c r="E472" s="32"/>
      <c r="F472" s="33"/>
      <c r="G472" s="33"/>
      <c r="H472" s="33"/>
      <c r="I472" s="137"/>
      <c r="J472" s="33"/>
      <c r="K472" s="34"/>
      <c r="L472" s="128">
        <f>IF(Dommere!$C$12&gt;4,ROUND(SUM(E472:I472)-P472-Q472,1)/(Dommere!$C$12-2),SUM(E472:I472)/Dommere!$C$12)</f>
        <v>0</v>
      </c>
      <c r="M472" s="56">
        <f t="shared" si="65"/>
        <v>0</v>
      </c>
      <c r="N472" s="33"/>
      <c r="O472" s="19"/>
      <c r="P472" s="19">
        <f t="shared" si="66"/>
        <v>0</v>
      </c>
      <c r="Q472" s="19">
        <f t="shared" si="67"/>
        <v>0</v>
      </c>
      <c r="R472" s="19">
        <f t="shared" si="68"/>
        <v>0</v>
      </c>
    </row>
    <row r="473" spans="1:18" x14ac:dyDescent="0.2">
      <c r="A473" s="20">
        <f>+Oversikt!A473</f>
        <v>0</v>
      </c>
      <c r="B473" s="16" t="str">
        <f>IF(O$289&gt;7,IF('2. Runde'!N473="","",Oversikt!B473),IF(O$289&gt;5,IF('1. Runde'!N473="","",Oversikt!B473),Oversikt!B473))</f>
        <v/>
      </c>
      <c r="C473" s="16" t="str">
        <f>IF(Oversikt!E473="","",Oversikt!E473)</f>
        <v/>
      </c>
      <c r="D473" s="17" t="str">
        <f>IF('2. Runde'!N473="","",IF(Oversikt!B473="","",VLOOKUP(Oversikt!#REF!,Mønster!$A$4:$B$21,2)))</f>
        <v/>
      </c>
      <c r="E473" s="32"/>
      <c r="F473" s="33"/>
      <c r="G473" s="33"/>
      <c r="H473" s="33"/>
      <c r="I473" s="137"/>
      <c r="J473" s="33"/>
      <c r="K473" s="34"/>
      <c r="L473" s="128">
        <f>IF(Dommere!$C$12&gt;4,ROUND(SUM(E473:I473)-P473-Q473,1)/(Dommere!$C$12-2),SUM(E473:I473)/Dommere!$C$12)</f>
        <v>0</v>
      </c>
      <c r="M473" s="56">
        <f t="shared" si="65"/>
        <v>0</v>
      </c>
      <c r="N473" s="33"/>
      <c r="O473" s="19"/>
      <c r="P473" s="19">
        <f t="shared" si="66"/>
        <v>0</v>
      </c>
      <c r="Q473" s="19">
        <f t="shared" si="67"/>
        <v>0</v>
      </c>
      <c r="R473" s="19">
        <f t="shared" si="68"/>
        <v>0</v>
      </c>
    </row>
    <row r="474" spans="1:18" x14ac:dyDescent="0.2">
      <c r="A474" s="20">
        <f>+Oversikt!A474</f>
        <v>0</v>
      </c>
      <c r="B474" s="16" t="str">
        <f>IF(O$289&gt;7,IF('2. Runde'!N474="","",Oversikt!B474),IF(O$289&gt;5,IF('1. Runde'!N474="","",Oversikt!B474),Oversikt!B474))</f>
        <v/>
      </c>
      <c r="C474" s="16" t="str">
        <f>IF(Oversikt!E474="","",Oversikt!E474)</f>
        <v/>
      </c>
      <c r="D474" s="17" t="str">
        <f>IF('2. Runde'!N474="","",IF(Oversikt!B474="","",VLOOKUP(Oversikt!#REF!,Mønster!$A$4:$B$21,2)))</f>
        <v/>
      </c>
      <c r="E474" s="32"/>
      <c r="F474" s="33"/>
      <c r="G474" s="33"/>
      <c r="H474" s="33"/>
      <c r="I474" s="137"/>
      <c r="J474" s="33"/>
      <c r="K474" s="34"/>
      <c r="L474" s="128">
        <f>IF(Dommere!$C$12&gt;4,ROUND(SUM(E474:I474)-P474-Q474,1)/(Dommere!$C$12-2),SUM(E474:I474)/Dommere!$C$12)</f>
        <v>0</v>
      </c>
      <c r="M474" s="56">
        <f t="shared" si="65"/>
        <v>0</v>
      </c>
      <c r="N474" s="33"/>
      <c r="O474" s="19"/>
      <c r="P474" s="19">
        <f t="shared" si="66"/>
        <v>0</v>
      </c>
      <c r="Q474" s="19">
        <f t="shared" si="67"/>
        <v>0</v>
      </c>
      <c r="R474" s="19">
        <f t="shared" si="68"/>
        <v>0</v>
      </c>
    </row>
    <row r="475" spans="1:18" x14ac:dyDescent="0.2">
      <c r="A475" s="20">
        <f>+Oversikt!A475</f>
        <v>0</v>
      </c>
      <c r="B475" s="16" t="str">
        <f>IF(O$289&gt;7,IF('2. Runde'!N475="","",Oversikt!B475),IF(O$289&gt;5,IF('1. Runde'!N475="","",Oversikt!B475),Oversikt!B475))</f>
        <v/>
      </c>
      <c r="C475" s="16" t="str">
        <f>IF(Oversikt!E475="","",Oversikt!E475)</f>
        <v/>
      </c>
      <c r="D475" s="17" t="str">
        <f>IF('2. Runde'!N475="","",IF(Oversikt!B475="","",VLOOKUP(Oversikt!#REF!,Mønster!$A$4:$B$21,2)))</f>
        <v/>
      </c>
      <c r="E475" s="32"/>
      <c r="F475" s="33"/>
      <c r="G475" s="33"/>
      <c r="H475" s="33"/>
      <c r="I475" s="137"/>
      <c r="J475" s="33"/>
      <c r="K475" s="34"/>
      <c r="L475" s="128">
        <f>IF(Dommere!$C$12&gt;4,ROUND(SUM(E475:I475)-P475-Q475,1)/(Dommere!$C$12-2),SUM(E475:I475)/Dommere!$C$12)</f>
        <v>0</v>
      </c>
      <c r="M475" s="56">
        <f t="shared" si="65"/>
        <v>0</v>
      </c>
      <c r="N475" s="33"/>
      <c r="O475" s="19"/>
      <c r="P475" s="19">
        <f t="shared" si="66"/>
        <v>0</v>
      </c>
      <c r="Q475" s="19">
        <f t="shared" si="67"/>
        <v>0</v>
      </c>
      <c r="R475" s="19">
        <f t="shared" si="68"/>
        <v>0</v>
      </c>
    </row>
    <row r="476" spans="1:18" x14ac:dyDescent="0.2">
      <c r="A476" s="20">
        <f>+Oversikt!A476</f>
        <v>0</v>
      </c>
      <c r="B476" s="16" t="str">
        <f>IF(O$289&gt;7,IF('2. Runde'!N476="","",Oversikt!B476),IF(O$289&gt;5,IF('1. Runde'!N476="","",Oversikt!B476),Oversikt!B476))</f>
        <v/>
      </c>
      <c r="C476" s="16" t="str">
        <f>IF(Oversikt!E476="","",Oversikt!E476)</f>
        <v/>
      </c>
      <c r="D476" s="17" t="str">
        <f>IF('2. Runde'!N476="","",IF(Oversikt!B476="","",VLOOKUP(Oversikt!#REF!,Mønster!$A$4:$B$21,2)))</f>
        <v/>
      </c>
      <c r="E476" s="32"/>
      <c r="F476" s="33"/>
      <c r="G476" s="33"/>
      <c r="H476" s="33"/>
      <c r="I476" s="137"/>
      <c r="J476" s="33"/>
      <c r="K476" s="34"/>
      <c r="L476" s="128">
        <f>IF(Dommere!$C$12&gt;4,ROUND(SUM(E476:I476)-P476-Q476,1)/(Dommere!$C$12-2),SUM(E476:I476)/Dommere!$C$12)</f>
        <v>0</v>
      </c>
      <c r="M476" s="56">
        <f t="shared" si="65"/>
        <v>0</v>
      </c>
      <c r="N476" s="33"/>
      <c r="O476" s="19"/>
      <c r="P476" s="19">
        <f t="shared" si="66"/>
        <v>0</v>
      </c>
      <c r="Q476" s="19">
        <f t="shared" si="67"/>
        <v>0</v>
      </c>
      <c r="R476" s="19">
        <f t="shared" si="68"/>
        <v>0</v>
      </c>
    </row>
    <row r="477" spans="1:18" x14ac:dyDescent="0.2">
      <c r="A477" s="20">
        <f>+Oversikt!A477</f>
        <v>0</v>
      </c>
      <c r="B477" s="16" t="str">
        <f>IF(O$289&gt;7,IF('2. Runde'!N477="","",Oversikt!B477),IF(O$289&gt;5,IF('1. Runde'!N477="","",Oversikt!B477),Oversikt!B477))</f>
        <v/>
      </c>
      <c r="C477" s="16" t="str">
        <f>IF(Oversikt!E477="","",Oversikt!E477)</f>
        <v/>
      </c>
      <c r="D477" s="17" t="str">
        <f>IF('2. Runde'!N477="","",IF(Oversikt!B477="","",VLOOKUP(Oversikt!#REF!,Mønster!$A$4:$B$21,2)))</f>
        <v/>
      </c>
      <c r="E477" s="32"/>
      <c r="F477" s="33"/>
      <c r="G477" s="33"/>
      <c r="H477" s="33"/>
      <c r="I477" s="137"/>
      <c r="J477" s="33"/>
      <c r="K477" s="34"/>
      <c r="L477" s="128">
        <f>IF(Dommere!$C$12&gt;4,ROUND(SUM(E477:I477)-P477-Q477,1)/(Dommere!$C$12-2),SUM(E477:I477)/Dommere!$C$12)</f>
        <v>0</v>
      </c>
      <c r="M477" s="56">
        <f t="shared" si="65"/>
        <v>0</v>
      </c>
      <c r="N477" s="33"/>
      <c r="O477" s="19"/>
      <c r="P477" s="19">
        <f t="shared" si="66"/>
        <v>0</v>
      </c>
      <c r="Q477" s="19">
        <f t="shared" si="67"/>
        <v>0</v>
      </c>
      <c r="R477" s="19">
        <f t="shared" si="68"/>
        <v>0</v>
      </c>
    </row>
    <row r="478" spans="1:18" x14ac:dyDescent="0.2">
      <c r="A478" s="20">
        <f>+Oversikt!A478</f>
        <v>0</v>
      </c>
      <c r="B478" s="16" t="str">
        <f>IF(O$289&gt;7,IF('2. Runde'!N478="","",Oversikt!B478),IF(O$289&gt;5,IF('1. Runde'!N478="","",Oversikt!B478),Oversikt!B478))</f>
        <v/>
      </c>
      <c r="C478" s="16" t="str">
        <f>IF(Oversikt!E478="","",Oversikt!E478)</f>
        <v/>
      </c>
      <c r="D478" s="17" t="str">
        <f>IF('2. Runde'!N478="","",IF(Oversikt!B478="","",VLOOKUP(Oversikt!#REF!,Mønster!$A$4:$B$21,2)))</f>
        <v/>
      </c>
      <c r="E478" s="32"/>
      <c r="F478" s="33"/>
      <c r="G478" s="33"/>
      <c r="H478" s="33"/>
      <c r="I478" s="137"/>
      <c r="J478" s="33"/>
      <c r="K478" s="34"/>
      <c r="L478" s="128">
        <f>IF(Dommere!$C$12&gt;4,ROUND(SUM(E478:I478)-P478-Q478,1)/(Dommere!$C$12-2),SUM(E478:I478)/Dommere!$C$12)</f>
        <v>0</v>
      </c>
      <c r="M478" s="56">
        <f t="shared" si="65"/>
        <v>0</v>
      </c>
      <c r="N478" s="33"/>
      <c r="O478" s="19"/>
      <c r="P478" s="19">
        <f t="shared" si="66"/>
        <v>0</v>
      </c>
      <c r="Q478" s="19">
        <f t="shared" si="67"/>
        <v>0</v>
      </c>
      <c r="R478" s="19">
        <f t="shared" si="68"/>
        <v>0</v>
      </c>
    </row>
    <row r="479" spans="1:18" x14ac:dyDescent="0.2">
      <c r="A479" s="20">
        <f>+Oversikt!A479</f>
        <v>0</v>
      </c>
      <c r="B479" s="16" t="str">
        <f>IF(O$289&gt;7,IF('2. Runde'!N479="","",Oversikt!B479),IF(O$289&gt;5,IF('1. Runde'!N479="","",Oversikt!B479),Oversikt!B479))</f>
        <v/>
      </c>
      <c r="C479" s="16" t="str">
        <f>IF(Oversikt!E479="","",Oversikt!E479)</f>
        <v/>
      </c>
      <c r="D479" s="17" t="str">
        <f>IF('2. Runde'!N479="","",IF(Oversikt!B479="","",VLOOKUP(Oversikt!#REF!,Mønster!$A$4:$B$21,2)))</f>
        <v/>
      </c>
      <c r="E479" s="32"/>
      <c r="F479" s="33"/>
      <c r="G479" s="33"/>
      <c r="H479" s="33"/>
      <c r="I479" s="137"/>
      <c r="J479" s="33"/>
      <c r="K479" s="34"/>
      <c r="L479" s="128">
        <f>IF(Dommere!$C$12&gt;4,ROUND(SUM(E479:I479)-P479-Q479,1)/(Dommere!$C$12-2),SUM(E479:I479)/Dommere!$C$12)</f>
        <v>0</v>
      </c>
      <c r="M479" s="56">
        <f t="shared" si="65"/>
        <v>0</v>
      </c>
      <c r="N479" s="33"/>
      <c r="O479" s="19"/>
      <c r="P479" s="19">
        <f t="shared" si="66"/>
        <v>0</v>
      </c>
      <c r="Q479" s="19">
        <f t="shared" si="67"/>
        <v>0</v>
      </c>
      <c r="R479" s="19">
        <f t="shared" si="68"/>
        <v>0</v>
      </c>
    </row>
    <row r="480" spans="1:18" x14ac:dyDescent="0.2">
      <c r="A480" s="20">
        <f>+Oversikt!A480</f>
        <v>0</v>
      </c>
      <c r="B480" s="16" t="str">
        <f>IF(O$289&gt;7,IF('2. Runde'!N480="","",Oversikt!B480),IF(O$289&gt;5,IF('1. Runde'!N480="","",Oversikt!B480),Oversikt!B480))</f>
        <v/>
      </c>
      <c r="C480" s="16" t="str">
        <f>IF(Oversikt!E480="","",Oversikt!E480)</f>
        <v/>
      </c>
      <c r="D480" s="17" t="str">
        <f>IF('2. Runde'!N480="","",IF(Oversikt!B480="","",VLOOKUP(Oversikt!#REF!,Mønster!$A$4:$B$21,2)))</f>
        <v/>
      </c>
      <c r="E480" s="32"/>
      <c r="F480" s="33"/>
      <c r="G480" s="33"/>
      <c r="H480" s="33"/>
      <c r="I480" s="137"/>
      <c r="J480" s="33"/>
      <c r="K480" s="34"/>
      <c r="L480" s="128">
        <f>IF(Dommere!$C$12&gt;4,ROUND(SUM(E480:I480)-P480-Q480,1)/(Dommere!$C$12-2),SUM(E480:I480)/Dommere!$C$12)</f>
        <v>0</v>
      </c>
      <c r="M480" s="56">
        <f t="shared" si="65"/>
        <v>0</v>
      </c>
      <c r="N480" s="33"/>
      <c r="O480" s="19"/>
      <c r="P480" s="19">
        <f t="shared" si="66"/>
        <v>0</v>
      </c>
      <c r="Q480" s="19">
        <f t="shared" si="67"/>
        <v>0</v>
      </c>
      <c r="R480" s="19">
        <f t="shared" si="68"/>
        <v>0</v>
      </c>
    </row>
    <row r="481" spans="1:18" x14ac:dyDescent="0.2">
      <c r="A481" s="20">
        <f>+Oversikt!A481</f>
        <v>0</v>
      </c>
      <c r="B481" s="16" t="str">
        <f>IF(O$289&gt;7,IF('2. Runde'!N481="","",Oversikt!B481),IF(O$289&gt;5,IF('1. Runde'!N481="","",Oversikt!B481),Oversikt!B481))</f>
        <v/>
      </c>
      <c r="C481" s="16" t="str">
        <f>IF(Oversikt!E481="","",Oversikt!E481)</f>
        <v/>
      </c>
      <c r="D481" s="17" t="str">
        <f>IF('2. Runde'!N481="","",IF(Oversikt!B481="","",VLOOKUP(Oversikt!#REF!,Mønster!$A$4:$B$21,2)))</f>
        <v/>
      </c>
      <c r="E481" s="32"/>
      <c r="F481" s="33"/>
      <c r="G481" s="33"/>
      <c r="H481" s="33"/>
      <c r="I481" s="137"/>
      <c r="J481" s="33"/>
      <c r="K481" s="34"/>
      <c r="L481" s="128">
        <f>IF(Dommere!$C$12&gt;4,ROUND(SUM(E481:I481)-P481-Q481,1)/(Dommere!$C$12-2),SUM(E481:I481)/Dommere!$C$12)</f>
        <v>0</v>
      </c>
      <c r="M481" s="56">
        <f t="shared" si="65"/>
        <v>0</v>
      </c>
      <c r="N481" s="33"/>
      <c r="O481" s="19"/>
      <c r="P481" s="19">
        <f t="shared" si="66"/>
        <v>0</v>
      </c>
      <c r="Q481" s="19">
        <f t="shared" si="67"/>
        <v>0</v>
      </c>
      <c r="R481" s="19">
        <f t="shared" si="68"/>
        <v>0</v>
      </c>
    </row>
    <row r="482" spans="1:18" x14ac:dyDescent="0.2">
      <c r="A482" s="20">
        <f>+Oversikt!A482</f>
        <v>0</v>
      </c>
      <c r="B482" s="16" t="str">
        <f>IF(O$289&gt;7,IF('2. Runde'!N482="","",Oversikt!B482),IF(O$289&gt;5,IF('1. Runde'!N482="","",Oversikt!B482),Oversikt!B482))</f>
        <v/>
      </c>
      <c r="C482" s="16" t="str">
        <f>IF(Oversikt!E482="","",Oversikt!E482)</f>
        <v/>
      </c>
      <c r="D482" s="17" t="str">
        <f>IF('2. Runde'!N482="","",IF(Oversikt!B482="","",VLOOKUP(Oversikt!#REF!,Mønster!$A$4:$B$21,2)))</f>
        <v/>
      </c>
      <c r="E482" s="32"/>
      <c r="F482" s="33"/>
      <c r="G482" s="33"/>
      <c r="H482" s="33"/>
      <c r="I482" s="137"/>
      <c r="J482" s="33"/>
      <c r="K482" s="34"/>
      <c r="L482" s="128">
        <f>IF(Dommere!$C$12&gt;4,ROUND(SUM(E482:I482)-P482-Q482,1)/(Dommere!$C$12-2),SUM(E482:I482)/Dommere!$C$12)</f>
        <v>0</v>
      </c>
      <c r="M482" s="56">
        <f t="shared" si="65"/>
        <v>0</v>
      </c>
      <c r="N482" s="33"/>
      <c r="O482" s="19"/>
      <c r="P482" s="19">
        <f t="shared" si="66"/>
        <v>0</v>
      </c>
      <c r="Q482" s="19">
        <f t="shared" si="67"/>
        <v>0</v>
      </c>
      <c r="R482" s="19">
        <f t="shared" si="68"/>
        <v>0</v>
      </c>
    </row>
    <row r="483" spans="1:18" x14ac:dyDescent="0.2">
      <c r="A483" s="20">
        <f>+Oversikt!A483</f>
        <v>0</v>
      </c>
      <c r="B483" s="16" t="str">
        <f>IF(O$289&gt;7,IF('2. Runde'!N483="","",Oversikt!B483),IF(O$289&gt;5,IF('1. Runde'!N483="","",Oversikt!B483),Oversikt!B483))</f>
        <v/>
      </c>
      <c r="C483" s="16" t="str">
        <f>IF(Oversikt!E483="","",Oversikt!E483)</f>
        <v/>
      </c>
      <c r="D483" s="17" t="str">
        <f>IF('2. Runde'!N483="","",IF(Oversikt!B483="","",VLOOKUP(Oversikt!#REF!,Mønster!$A$4:$B$21,2)))</f>
        <v/>
      </c>
      <c r="E483" s="32"/>
      <c r="F483" s="33"/>
      <c r="G483" s="33"/>
      <c r="H483" s="33"/>
      <c r="I483" s="137"/>
      <c r="J483" s="33"/>
      <c r="K483" s="34"/>
      <c r="L483" s="128">
        <f>IF(Dommere!$C$12&gt;4,ROUND(SUM(E483:I483)-P483-Q483,1)/(Dommere!$C$12-2),SUM(E483:I483)/Dommere!$C$12)</f>
        <v>0</v>
      </c>
      <c r="M483" s="56">
        <f t="shared" si="65"/>
        <v>0</v>
      </c>
      <c r="N483" s="33"/>
      <c r="O483" s="19"/>
      <c r="P483" s="19">
        <f t="shared" si="66"/>
        <v>0</v>
      </c>
      <c r="Q483" s="19">
        <f t="shared" si="67"/>
        <v>0</v>
      </c>
      <c r="R483" s="19">
        <f t="shared" si="68"/>
        <v>0</v>
      </c>
    </row>
    <row r="484" spans="1:18" x14ac:dyDescent="0.2">
      <c r="A484" s="20">
        <f>+Oversikt!A484</f>
        <v>0</v>
      </c>
      <c r="B484" s="16" t="str">
        <f>IF(O$289&gt;7,IF('2. Runde'!N484="","",Oversikt!B484),IF(O$289&gt;5,IF('1. Runde'!N484="","",Oversikt!B484),Oversikt!B484))</f>
        <v/>
      </c>
      <c r="C484" s="16" t="str">
        <f>IF(Oversikt!E484="","",Oversikt!E484)</f>
        <v/>
      </c>
      <c r="D484" s="17" t="str">
        <f>IF('2. Runde'!N484="","",IF(Oversikt!B484="","",VLOOKUP(Oversikt!#REF!,Mønster!$A$4:$B$21,2)))</f>
        <v/>
      </c>
      <c r="E484" s="32"/>
      <c r="F484" s="33"/>
      <c r="G484" s="33"/>
      <c r="H484" s="33"/>
      <c r="I484" s="137"/>
      <c r="J484" s="33"/>
      <c r="K484" s="34"/>
      <c r="L484" s="128">
        <f>IF(Dommere!$C$12&gt;4,ROUND(SUM(E484:I484)-P484-Q484,1)/(Dommere!$C$12-2),SUM(E484:I484)/Dommere!$C$12)</f>
        <v>0</v>
      </c>
      <c r="M484" s="56">
        <f t="shared" si="65"/>
        <v>0</v>
      </c>
      <c r="N484" s="33"/>
      <c r="O484" s="19"/>
      <c r="P484" s="19">
        <f t="shared" si="66"/>
        <v>0</v>
      </c>
      <c r="Q484" s="19">
        <f t="shared" si="67"/>
        <v>0</v>
      </c>
      <c r="R484" s="19">
        <f t="shared" si="68"/>
        <v>0</v>
      </c>
    </row>
    <row r="485" spans="1:18" x14ac:dyDescent="0.2">
      <c r="A485" s="20">
        <f>+Oversikt!A485</f>
        <v>0</v>
      </c>
      <c r="B485" s="16" t="str">
        <f>IF(O$289&gt;7,IF('2. Runde'!N485="","",Oversikt!B485),IF(O$289&gt;5,IF('1. Runde'!N485="","",Oversikt!B485),Oversikt!B485))</f>
        <v/>
      </c>
      <c r="C485" s="16" t="str">
        <f>IF(Oversikt!E485="","",Oversikt!E485)</f>
        <v/>
      </c>
      <c r="D485" s="17" t="str">
        <f>IF('2. Runde'!N485="","",IF(Oversikt!B485="","",VLOOKUP(Oversikt!#REF!,Mønster!$A$4:$B$21,2)))</f>
        <v/>
      </c>
      <c r="E485" s="32"/>
      <c r="F485" s="33"/>
      <c r="G485" s="33"/>
      <c r="H485" s="33"/>
      <c r="I485" s="137"/>
      <c r="J485" s="33"/>
      <c r="K485" s="34"/>
      <c r="L485" s="128">
        <f>IF(Dommere!$C$12&gt;4,ROUND(SUM(E485:I485)-P485-Q485,1)/(Dommere!$C$12-2),SUM(E485:I485)/Dommere!$C$12)</f>
        <v>0</v>
      </c>
      <c r="M485" s="56">
        <f t="shared" si="65"/>
        <v>0</v>
      </c>
      <c r="N485" s="33"/>
      <c r="O485" s="19"/>
      <c r="P485" s="19">
        <f t="shared" si="66"/>
        <v>0</v>
      </c>
      <c r="Q485" s="19">
        <f t="shared" si="67"/>
        <v>0</v>
      </c>
      <c r="R485" s="19">
        <f t="shared" si="68"/>
        <v>0</v>
      </c>
    </row>
    <row r="486" spans="1:18" x14ac:dyDescent="0.2">
      <c r="A486" s="20">
        <f>+Oversikt!A486</f>
        <v>0</v>
      </c>
      <c r="B486" s="16" t="str">
        <f>IF(O$289&gt;7,IF('2. Runde'!N486="","",Oversikt!B486),IF(O$289&gt;5,IF('1. Runde'!N486="","",Oversikt!B486),Oversikt!B486))</f>
        <v/>
      </c>
      <c r="C486" s="16" t="str">
        <f>IF(Oversikt!E486="","",Oversikt!E486)</f>
        <v/>
      </c>
      <c r="D486" s="17" t="str">
        <f>IF('2. Runde'!N486="","",IF(Oversikt!B486="","",VLOOKUP(Oversikt!#REF!,Mønster!$A$4:$B$21,2)))</f>
        <v/>
      </c>
      <c r="E486" s="32"/>
      <c r="F486" s="33"/>
      <c r="G486" s="33"/>
      <c r="H486" s="33"/>
      <c r="I486" s="137"/>
      <c r="J486" s="33"/>
      <c r="K486" s="34"/>
      <c r="L486" s="128">
        <f>IF(Dommere!$C$12&gt;4,ROUND(SUM(E486:I486)-P486-Q486,1)/(Dommere!$C$12-2),SUM(E486:I486)/Dommere!$C$12)</f>
        <v>0</v>
      </c>
      <c r="M486" s="56">
        <f t="shared" si="65"/>
        <v>0</v>
      </c>
      <c r="N486" s="33"/>
      <c r="O486" s="19"/>
      <c r="P486" s="19">
        <f t="shared" si="66"/>
        <v>0</v>
      </c>
      <c r="Q486" s="19">
        <f t="shared" si="67"/>
        <v>0</v>
      </c>
      <c r="R486" s="19">
        <f t="shared" si="68"/>
        <v>0</v>
      </c>
    </row>
    <row r="487" spans="1:18" x14ac:dyDescent="0.2">
      <c r="A487" s="20">
        <f>+Oversikt!A487</f>
        <v>0</v>
      </c>
      <c r="B487" s="16" t="str">
        <f>IF(O$289&gt;7,IF('2. Runde'!N487="","",Oversikt!B487),IF(O$289&gt;5,IF('1. Runde'!N487="","",Oversikt!B487),Oversikt!B487))</f>
        <v/>
      </c>
      <c r="C487" s="16" t="str">
        <f>IF(Oversikt!E487="","",Oversikt!E487)</f>
        <v/>
      </c>
      <c r="D487" s="17" t="str">
        <f>IF('2. Runde'!N487="","",IF(Oversikt!B487="","",VLOOKUP(Oversikt!#REF!,Mønster!$A$4:$B$21,2)))</f>
        <v/>
      </c>
      <c r="E487" s="32"/>
      <c r="F487" s="33"/>
      <c r="G487" s="33"/>
      <c r="H487" s="33"/>
      <c r="I487" s="137"/>
      <c r="J487" s="33"/>
      <c r="K487" s="34"/>
      <c r="L487" s="128">
        <f>IF(Dommere!$C$12&gt;4,ROUND(SUM(E487:I487)-P487-Q487,1)/(Dommere!$C$12-2),SUM(E487:I487)/Dommere!$C$12)</f>
        <v>0</v>
      </c>
      <c r="M487" s="56">
        <f t="shared" si="65"/>
        <v>0</v>
      </c>
      <c r="N487" s="33"/>
      <c r="O487" s="19"/>
      <c r="P487" s="19">
        <f t="shared" si="66"/>
        <v>0</v>
      </c>
      <c r="Q487" s="19">
        <f t="shared" si="67"/>
        <v>0</v>
      </c>
      <c r="R487" s="19">
        <f t="shared" si="68"/>
        <v>0</v>
      </c>
    </row>
    <row r="488" spans="1:18" x14ac:dyDescent="0.2">
      <c r="A488" s="20">
        <f>+Oversikt!A488</f>
        <v>0</v>
      </c>
      <c r="B488" s="16" t="str">
        <f>IF(O$289&gt;7,IF('2. Runde'!N488="","",Oversikt!B488),IF(O$289&gt;5,IF('1. Runde'!N488="","",Oversikt!B488),Oversikt!B488))</f>
        <v/>
      </c>
      <c r="C488" s="16" t="str">
        <f>IF(Oversikt!E488="","",Oversikt!E488)</f>
        <v/>
      </c>
      <c r="D488" s="17" t="str">
        <f>IF('2. Runde'!N488="","",IF(Oversikt!B488="","",VLOOKUP(Oversikt!#REF!,Mønster!$A$4:$B$21,2)))</f>
        <v/>
      </c>
      <c r="E488" s="32"/>
      <c r="F488" s="33"/>
      <c r="G488" s="33"/>
      <c r="H488" s="33"/>
      <c r="I488" s="137"/>
      <c r="J488" s="33"/>
      <c r="K488" s="34"/>
      <c r="L488" s="128">
        <f>IF(Dommere!$C$12&gt;4,ROUND(SUM(E488:I488)-P488-Q488,1)/(Dommere!$C$12-2),SUM(E488:I488)/Dommere!$C$12)</f>
        <v>0</v>
      </c>
      <c r="M488" s="56">
        <f t="shared" si="65"/>
        <v>0</v>
      </c>
      <c r="N488" s="33"/>
      <c r="O488" s="19"/>
      <c r="P488" s="19">
        <f t="shared" si="66"/>
        <v>0</v>
      </c>
      <c r="Q488" s="19">
        <f t="shared" si="67"/>
        <v>0</v>
      </c>
      <c r="R488" s="19">
        <f t="shared" si="68"/>
        <v>0</v>
      </c>
    </row>
    <row r="489" spans="1:18" x14ac:dyDescent="0.2">
      <c r="A489" s="20">
        <f>+Oversikt!A489</f>
        <v>0</v>
      </c>
      <c r="B489" s="16" t="str">
        <f>IF(O$289&gt;7,IF('2. Runde'!N489="","",Oversikt!B489),IF(O$289&gt;5,IF('1. Runde'!N489="","",Oversikt!B489),Oversikt!B489))</f>
        <v/>
      </c>
      <c r="C489" s="16" t="str">
        <f>IF(Oversikt!E489="","",Oversikt!E489)</f>
        <v/>
      </c>
      <c r="D489" s="17" t="str">
        <f>IF('2. Runde'!N489="","",IF(Oversikt!B489="","",VLOOKUP(Oversikt!#REF!,Mønster!$A$4:$B$21,2)))</f>
        <v/>
      </c>
      <c r="E489" s="32"/>
      <c r="F489" s="33"/>
      <c r="G489" s="33"/>
      <c r="H489" s="33"/>
      <c r="I489" s="137"/>
      <c r="J489" s="33"/>
      <c r="K489" s="34"/>
      <c r="L489" s="128">
        <f>IF(Dommere!$C$12&gt;4,ROUND(SUM(E489:I489)-P489-Q489,1)/(Dommere!$C$12-2),SUM(E489:I489)/Dommere!$C$12)</f>
        <v>0</v>
      </c>
      <c r="M489" s="56">
        <f t="shared" si="65"/>
        <v>0</v>
      </c>
      <c r="N489" s="33"/>
      <c r="O489" s="19"/>
      <c r="P489" s="19">
        <f t="shared" si="66"/>
        <v>0</v>
      </c>
      <c r="Q489" s="19">
        <f t="shared" si="67"/>
        <v>0</v>
      </c>
      <c r="R489" s="19">
        <f t="shared" si="68"/>
        <v>0</v>
      </c>
    </row>
    <row r="490" spans="1:18" x14ac:dyDescent="0.2">
      <c r="A490" s="20">
        <f>+Oversikt!A490</f>
        <v>0</v>
      </c>
      <c r="B490" s="16" t="str">
        <f>IF(O$289&gt;7,IF('2. Runde'!N490="","",Oversikt!B490),IF(O$289&gt;5,IF('1. Runde'!N490="","",Oversikt!B490),Oversikt!B490))</f>
        <v/>
      </c>
      <c r="C490" s="16" t="str">
        <f>IF(Oversikt!E490="","",Oversikt!E490)</f>
        <v/>
      </c>
      <c r="D490" s="17" t="str">
        <f>IF('2. Runde'!N490="","",IF(Oversikt!B490="","",VLOOKUP(Oversikt!#REF!,Mønster!$A$4:$B$21,2)))</f>
        <v/>
      </c>
      <c r="E490" s="32"/>
      <c r="F490" s="33"/>
      <c r="G490" s="33"/>
      <c r="H490" s="33"/>
      <c r="I490" s="137"/>
      <c r="J490" s="33"/>
      <c r="K490" s="34"/>
      <c r="L490" s="128">
        <f>IF(Dommere!$C$12&gt;4,ROUND(SUM(E490:I490)-P490-Q490,1)/(Dommere!$C$12-2),SUM(E490:I490)/Dommere!$C$12)</f>
        <v>0</v>
      </c>
      <c r="M490" s="56">
        <f t="shared" si="65"/>
        <v>0</v>
      </c>
      <c r="N490" s="33"/>
      <c r="O490" s="19"/>
      <c r="P490" s="19">
        <f t="shared" si="66"/>
        <v>0</v>
      </c>
      <c r="Q490" s="19">
        <f t="shared" si="67"/>
        <v>0</v>
      </c>
      <c r="R490" s="19">
        <f t="shared" si="68"/>
        <v>0</v>
      </c>
    </row>
    <row r="491" spans="1:18" x14ac:dyDescent="0.2">
      <c r="A491" s="20">
        <f>+Oversikt!A491</f>
        <v>0</v>
      </c>
      <c r="B491" s="16" t="str">
        <f>IF(O$289&gt;7,IF('2. Runde'!N491="","",Oversikt!B491),IF(O$289&gt;5,IF('1. Runde'!N491="","",Oversikt!B491),Oversikt!B491))</f>
        <v/>
      </c>
      <c r="C491" s="16" t="str">
        <f>IF(Oversikt!E491="","",Oversikt!E491)</f>
        <v/>
      </c>
      <c r="D491" s="17" t="str">
        <f>IF('2. Runde'!N491="","",IF(Oversikt!B491="","",VLOOKUP(Oversikt!#REF!,Mønster!$A$4:$B$21,2)))</f>
        <v/>
      </c>
      <c r="E491" s="32"/>
      <c r="F491" s="33"/>
      <c r="G491" s="33"/>
      <c r="H491" s="33"/>
      <c r="I491" s="137"/>
      <c r="J491" s="33"/>
      <c r="K491" s="34"/>
      <c r="L491" s="128">
        <f>IF(Dommere!$C$12&gt;4,ROUND(SUM(E491:I491)-P491-Q491,1)/(Dommere!$C$12-2),SUM(E491:I491)/Dommere!$C$12)</f>
        <v>0</v>
      </c>
      <c r="M491" s="56">
        <f t="shared" si="65"/>
        <v>0</v>
      </c>
      <c r="N491" s="33"/>
      <c r="O491" s="19"/>
      <c r="P491" s="19">
        <f t="shared" si="66"/>
        <v>0</v>
      </c>
      <c r="Q491" s="19">
        <f t="shared" si="67"/>
        <v>0</v>
      </c>
      <c r="R491" s="19">
        <f t="shared" si="68"/>
        <v>0</v>
      </c>
    </row>
    <row r="492" spans="1:18" x14ac:dyDescent="0.2">
      <c r="A492" s="20">
        <f>+Oversikt!A492</f>
        <v>0</v>
      </c>
      <c r="B492" s="16" t="str">
        <f>IF(O$289&gt;7,IF('2. Runde'!N492="","",Oversikt!B492),IF(O$289&gt;5,IF('1. Runde'!N492="","",Oversikt!B492),Oversikt!B492))</f>
        <v/>
      </c>
      <c r="C492" s="16" t="str">
        <f>IF(Oversikt!E492="","",Oversikt!E492)</f>
        <v/>
      </c>
      <c r="D492" s="17" t="str">
        <f>IF('2. Runde'!N492="","",IF(Oversikt!B492="","",VLOOKUP(Oversikt!#REF!,Mønster!$A$4:$B$21,2)))</f>
        <v/>
      </c>
      <c r="E492" s="32"/>
      <c r="F492" s="33"/>
      <c r="G492" s="33"/>
      <c r="H492" s="33"/>
      <c r="I492" s="137"/>
      <c r="J492" s="33"/>
      <c r="K492" s="34"/>
      <c r="L492" s="128">
        <f>IF(Dommere!$C$12&gt;4,ROUND(SUM(E492:I492)-P492-Q492,1)/(Dommere!$C$12-2),SUM(E492:I492)/Dommere!$C$12)</f>
        <v>0</v>
      </c>
      <c r="M492" s="56">
        <f t="shared" si="65"/>
        <v>0</v>
      </c>
      <c r="N492" s="33"/>
      <c r="O492" s="19"/>
      <c r="P492" s="19">
        <f t="shared" si="66"/>
        <v>0</v>
      </c>
      <c r="Q492" s="19">
        <f t="shared" si="67"/>
        <v>0</v>
      </c>
      <c r="R492" s="19">
        <f t="shared" si="68"/>
        <v>0</v>
      </c>
    </row>
    <row r="493" spans="1:18" x14ac:dyDescent="0.2">
      <c r="A493" s="20">
        <f>+Oversikt!A493</f>
        <v>0</v>
      </c>
      <c r="B493" s="16" t="str">
        <f>IF(O$289&gt;7,IF('2. Runde'!N493="","",Oversikt!B493),IF(O$289&gt;5,IF('1. Runde'!N493="","",Oversikt!B493),Oversikt!B493))</f>
        <v/>
      </c>
      <c r="C493" s="16" t="str">
        <f>IF(Oversikt!E493="","",Oversikt!E493)</f>
        <v/>
      </c>
      <c r="D493" s="17" t="str">
        <f>IF('2. Runde'!N493="","",IF(Oversikt!B493="","",VLOOKUP(Oversikt!#REF!,Mønster!$A$4:$B$21,2)))</f>
        <v/>
      </c>
      <c r="E493" s="32"/>
      <c r="F493" s="33"/>
      <c r="G493" s="33"/>
      <c r="H493" s="33"/>
      <c r="I493" s="137"/>
      <c r="J493" s="33"/>
      <c r="K493" s="34"/>
      <c r="L493" s="128">
        <f>IF(Dommere!$C$12&gt;4,ROUND(SUM(E493:I493)-P493-Q493,1)/(Dommere!$C$12-2),SUM(E493:I493)/Dommere!$C$12)</f>
        <v>0</v>
      </c>
      <c r="M493" s="56">
        <f t="shared" si="65"/>
        <v>0</v>
      </c>
      <c r="N493" s="33"/>
      <c r="O493" s="19"/>
      <c r="P493" s="19">
        <f t="shared" si="66"/>
        <v>0</v>
      </c>
      <c r="Q493" s="19">
        <f t="shared" si="67"/>
        <v>0</v>
      </c>
      <c r="R493" s="19">
        <f t="shared" si="68"/>
        <v>0</v>
      </c>
    </row>
    <row r="494" spans="1:18" x14ac:dyDescent="0.2">
      <c r="A494" s="20">
        <f>+Oversikt!A494</f>
        <v>0</v>
      </c>
      <c r="B494" s="16" t="str">
        <f>IF(O$289&gt;7,IF('2. Runde'!N494="","",Oversikt!B494),IF(O$289&gt;5,IF('1. Runde'!N494="","",Oversikt!B494),Oversikt!B494))</f>
        <v/>
      </c>
      <c r="C494" s="16" t="str">
        <f>IF(Oversikt!E494="","",Oversikt!E494)</f>
        <v/>
      </c>
      <c r="D494" s="17" t="str">
        <f>IF('2. Runde'!N494="","",IF(Oversikt!B494="","",VLOOKUP(Oversikt!#REF!,Mønster!$A$4:$B$21,2)))</f>
        <v/>
      </c>
      <c r="E494" s="32"/>
      <c r="F494" s="33"/>
      <c r="G494" s="33"/>
      <c r="H494" s="33"/>
      <c r="I494" s="137"/>
      <c r="J494" s="33"/>
      <c r="K494" s="34"/>
      <c r="L494" s="128">
        <f>IF(Dommere!$C$12&gt;4,ROUND(SUM(E494:I494)-P494-Q494,1)/(Dommere!$C$12-2),SUM(E494:I494)/Dommere!$C$12)</f>
        <v>0</v>
      </c>
      <c r="M494" s="56">
        <f t="shared" si="65"/>
        <v>0</v>
      </c>
      <c r="N494" s="33"/>
      <c r="O494" s="19"/>
      <c r="P494" s="19">
        <f t="shared" si="66"/>
        <v>0</v>
      </c>
      <c r="Q494" s="19">
        <f t="shared" si="67"/>
        <v>0</v>
      </c>
      <c r="R494" s="19">
        <f t="shared" si="68"/>
        <v>0</v>
      </c>
    </row>
    <row r="495" spans="1:18" x14ac:dyDescent="0.2">
      <c r="A495" s="20">
        <f>+Oversikt!A495</f>
        <v>0</v>
      </c>
      <c r="B495" s="16" t="str">
        <f>IF(O$289&gt;7,IF('2. Runde'!N495="","",Oversikt!B495),IF(O$289&gt;5,IF('1. Runde'!N495="","",Oversikt!B495),Oversikt!B495))</f>
        <v/>
      </c>
      <c r="C495" s="16" t="str">
        <f>IF(Oversikt!E495="","",Oversikt!E495)</f>
        <v/>
      </c>
      <c r="D495" s="17" t="str">
        <f>IF('2. Runde'!N495="","",IF(Oversikt!B495="","",VLOOKUP(Oversikt!#REF!,Mønster!$A$4:$B$21,2)))</f>
        <v/>
      </c>
      <c r="E495" s="32"/>
      <c r="F495" s="33"/>
      <c r="G495" s="33"/>
      <c r="H495" s="33"/>
      <c r="I495" s="137"/>
      <c r="J495" s="33"/>
      <c r="K495" s="34"/>
      <c r="L495" s="128">
        <f>IF(Dommere!$C$12&gt;4,ROUND(SUM(E495:I495)-P495-Q495,1)/(Dommere!$C$12-2),SUM(E495:I495)/Dommere!$C$12)</f>
        <v>0</v>
      </c>
      <c r="M495" s="56">
        <f t="shared" si="65"/>
        <v>0</v>
      </c>
      <c r="N495" s="33"/>
      <c r="O495" s="19"/>
      <c r="P495" s="19">
        <f t="shared" si="66"/>
        <v>0</v>
      </c>
      <c r="Q495" s="19">
        <f t="shared" si="67"/>
        <v>0</v>
      </c>
      <c r="R495" s="19">
        <f t="shared" si="68"/>
        <v>0</v>
      </c>
    </row>
    <row r="496" spans="1:18" x14ac:dyDescent="0.2">
      <c r="A496" s="20">
        <f>+Oversikt!A496</f>
        <v>0</v>
      </c>
      <c r="B496" s="16" t="str">
        <f>IF(O$289&gt;7,IF('2. Runde'!N496="","",Oversikt!B496),IF(O$289&gt;5,IF('1. Runde'!N496="","",Oversikt!B496),Oversikt!B496))</f>
        <v/>
      </c>
      <c r="C496" s="16" t="str">
        <f>IF(Oversikt!E496="","",Oversikt!E496)</f>
        <v/>
      </c>
      <c r="D496" s="17" t="str">
        <f>IF('2. Runde'!N496="","",IF(Oversikt!B496="","",VLOOKUP(Oversikt!#REF!,Mønster!$A$4:$B$21,2)))</f>
        <v/>
      </c>
      <c r="E496" s="32"/>
      <c r="F496" s="33"/>
      <c r="G496" s="33"/>
      <c r="H496" s="33"/>
      <c r="I496" s="137"/>
      <c r="J496" s="33"/>
      <c r="K496" s="34"/>
      <c r="L496" s="128">
        <f>IF(Dommere!$C$12&gt;4,ROUND(SUM(E496:I496)-P496-Q496,1)/(Dommere!$C$12-2),SUM(E496:I496)/Dommere!$C$12)</f>
        <v>0</v>
      </c>
      <c r="M496" s="56">
        <f t="shared" si="65"/>
        <v>0</v>
      </c>
      <c r="N496" s="33"/>
      <c r="O496" s="19"/>
      <c r="P496" s="19">
        <f t="shared" si="66"/>
        <v>0</v>
      </c>
      <c r="Q496" s="19">
        <f t="shared" si="67"/>
        <v>0</v>
      </c>
      <c r="R496" s="19">
        <f t="shared" si="68"/>
        <v>0</v>
      </c>
    </row>
    <row r="497" spans="1:18" x14ac:dyDescent="0.2">
      <c r="A497" s="20">
        <f>+Oversikt!A497</f>
        <v>0</v>
      </c>
      <c r="B497" s="16" t="str">
        <f>IF(O$289&gt;7,IF('2. Runde'!N497="","",Oversikt!B497),IF(O$289&gt;5,IF('1. Runde'!N497="","",Oversikt!B497),Oversikt!B497))</f>
        <v/>
      </c>
      <c r="C497" s="16" t="str">
        <f>IF(Oversikt!E497="","",Oversikt!E497)</f>
        <v/>
      </c>
      <c r="D497" s="17" t="str">
        <f>IF('2. Runde'!N497="","",IF(Oversikt!B497="","",VLOOKUP(Oversikt!#REF!,Mønster!$A$4:$B$21,2)))</f>
        <v/>
      </c>
      <c r="E497" s="32"/>
      <c r="F497" s="33"/>
      <c r="G497" s="33"/>
      <c r="H497" s="33"/>
      <c r="I497" s="137"/>
      <c r="J497" s="33"/>
      <c r="K497" s="34"/>
      <c r="L497" s="128">
        <f>IF(Dommere!$C$12&gt;4,ROUND(SUM(E497:I497)-P497-Q497,1)/(Dommere!$C$12-2),SUM(E497:I497)/Dommere!$C$12)</f>
        <v>0</v>
      </c>
      <c r="M497" s="56">
        <f t="shared" si="65"/>
        <v>0</v>
      </c>
      <c r="N497" s="33"/>
      <c r="O497" s="19"/>
      <c r="P497" s="19">
        <f t="shared" si="66"/>
        <v>0</v>
      </c>
      <c r="Q497" s="19">
        <f t="shared" si="67"/>
        <v>0</v>
      </c>
      <c r="R497" s="19">
        <f t="shared" si="68"/>
        <v>0</v>
      </c>
    </row>
    <row r="498" spans="1:18" x14ac:dyDescent="0.2">
      <c r="A498" s="20">
        <f>+Oversikt!A498</f>
        <v>0</v>
      </c>
      <c r="B498" s="16" t="str">
        <f>IF(O$289&gt;7,IF('2. Runde'!N498="","",Oversikt!B498),IF(O$289&gt;5,IF('1. Runde'!N498="","",Oversikt!B498),Oversikt!B498))</f>
        <v/>
      </c>
      <c r="C498" s="16" t="str">
        <f>IF(Oversikt!E498="","",Oversikt!E498)</f>
        <v/>
      </c>
      <c r="D498" s="17" t="str">
        <f>IF('2. Runde'!N498="","",IF(Oversikt!B498="","",VLOOKUP(Oversikt!#REF!,Mønster!$A$4:$B$21,2)))</f>
        <v/>
      </c>
      <c r="E498" s="32"/>
      <c r="F498" s="33"/>
      <c r="G498" s="33"/>
      <c r="H498" s="33"/>
      <c r="I498" s="137"/>
      <c r="J498" s="33"/>
      <c r="K498" s="34"/>
      <c r="L498" s="128">
        <f>IF(Dommere!$C$12&gt;4,ROUND(SUM(E498:I498)-P498-Q498,1)/(Dommere!$C$12-2),SUM(E498:I498)/Dommere!$C$12)</f>
        <v>0</v>
      </c>
      <c r="M498" s="56">
        <f t="shared" si="65"/>
        <v>0</v>
      </c>
      <c r="N498" s="33"/>
      <c r="O498" s="19"/>
      <c r="P498" s="19">
        <f t="shared" si="66"/>
        <v>0</v>
      </c>
      <c r="Q498" s="19">
        <f t="shared" si="67"/>
        <v>0</v>
      </c>
      <c r="R498" s="19">
        <f t="shared" si="68"/>
        <v>0</v>
      </c>
    </row>
    <row r="499" spans="1:18" x14ac:dyDescent="0.2">
      <c r="A499" s="20">
        <f>+Oversikt!A499</f>
        <v>0</v>
      </c>
      <c r="B499" s="16" t="str">
        <f>IF(O$289&gt;7,IF('2. Runde'!N499="","",Oversikt!B499),IF(O$289&gt;5,IF('1. Runde'!N499="","",Oversikt!B499),Oversikt!B499))</f>
        <v/>
      </c>
      <c r="C499" s="16" t="str">
        <f>IF(Oversikt!E499="","",Oversikt!E499)</f>
        <v/>
      </c>
      <c r="D499" s="17" t="str">
        <f>IF('2. Runde'!N499="","",IF(Oversikt!B499="","",VLOOKUP(Oversikt!#REF!,Mønster!$A$4:$B$21,2)))</f>
        <v/>
      </c>
      <c r="E499" s="32"/>
      <c r="F499" s="33"/>
      <c r="G499" s="33"/>
      <c r="H499" s="33"/>
      <c r="I499" s="137"/>
      <c r="J499" s="33"/>
      <c r="K499" s="34"/>
      <c r="L499" s="128">
        <f>IF(Dommere!$C$12&gt;4,ROUND(SUM(E499:I499)-P499-Q499,1)/(Dommere!$C$12-2),SUM(E499:I499)/Dommere!$C$12)</f>
        <v>0</v>
      </c>
      <c r="M499" s="56">
        <f t="shared" si="65"/>
        <v>0</v>
      </c>
      <c r="N499" s="33"/>
      <c r="O499" s="19"/>
      <c r="P499" s="19">
        <f t="shared" si="66"/>
        <v>0</v>
      </c>
      <c r="Q499" s="19">
        <f t="shared" si="67"/>
        <v>0</v>
      </c>
      <c r="R499" s="19">
        <f t="shared" si="68"/>
        <v>0</v>
      </c>
    </row>
    <row r="500" spans="1:18" x14ac:dyDescent="0.2">
      <c r="A500" s="20">
        <f>+Oversikt!A500</f>
        <v>0</v>
      </c>
      <c r="B500" s="16" t="str">
        <f>IF(O$289&gt;7,IF('2. Runde'!N500="","",Oversikt!B500),IF(O$289&gt;5,IF('1. Runde'!N500="","",Oversikt!B500),Oversikt!B500))</f>
        <v/>
      </c>
      <c r="C500" s="16" t="str">
        <f>IF(Oversikt!E500="","",Oversikt!E500)</f>
        <v/>
      </c>
      <c r="D500" s="17" t="str">
        <f>IF('2. Runde'!N500="","",IF(Oversikt!B500="","",VLOOKUP(Oversikt!#REF!,Mønster!$A$4:$B$21,2)))</f>
        <v/>
      </c>
      <c r="E500" s="32"/>
      <c r="F500" s="33"/>
      <c r="G500" s="33"/>
      <c r="H500" s="33"/>
      <c r="I500" s="137"/>
      <c r="J500" s="33"/>
      <c r="K500" s="34"/>
      <c r="L500" s="128">
        <f>IF(Dommere!$C$12&gt;4,ROUND(SUM(E500:I500)-P500-Q500,1)/(Dommere!$C$12-2),SUM(E500:I500)/Dommere!$C$12)</f>
        <v>0</v>
      </c>
      <c r="M500" s="56">
        <f t="shared" si="65"/>
        <v>0</v>
      </c>
      <c r="N500" s="33"/>
      <c r="O500" s="19"/>
      <c r="P500" s="19">
        <f t="shared" si="66"/>
        <v>0</v>
      </c>
      <c r="Q500" s="19">
        <f t="shared" si="67"/>
        <v>0</v>
      </c>
      <c r="R500" s="19">
        <f t="shared" si="68"/>
        <v>0</v>
      </c>
    </row>
    <row r="501" spans="1:18" x14ac:dyDescent="0.2">
      <c r="A501" s="20">
        <f>+Oversikt!A501</f>
        <v>0</v>
      </c>
      <c r="B501" s="16" t="str">
        <f>IF(O$289&gt;7,IF('2. Runde'!N501="","",Oversikt!B501),IF(O$289&gt;5,IF('1. Runde'!N501="","",Oversikt!B501),Oversikt!B501))</f>
        <v/>
      </c>
      <c r="C501" s="16" t="str">
        <f>IF(Oversikt!E501="","",Oversikt!E501)</f>
        <v/>
      </c>
      <c r="D501" s="17" t="str">
        <f>IF('2. Runde'!N501="","",IF(Oversikt!B501="","",VLOOKUP(Oversikt!#REF!,Mønster!$A$4:$B$21,2)))</f>
        <v/>
      </c>
      <c r="E501" s="32"/>
      <c r="F501" s="33"/>
      <c r="G501" s="33"/>
      <c r="H501" s="33"/>
      <c r="I501" s="137"/>
      <c r="J501" s="33"/>
      <c r="K501" s="34"/>
      <c r="L501" s="128">
        <f>IF(Dommere!$C$12&gt;4,ROUND(SUM(E501:I501)-P501-Q501,1)/(Dommere!$C$12-2),SUM(E501:I501)/Dommere!$C$12)</f>
        <v>0</v>
      </c>
      <c r="M501" s="56">
        <f t="shared" si="65"/>
        <v>0</v>
      </c>
      <c r="N501" s="33"/>
      <c r="O501" s="19"/>
      <c r="P501" s="19">
        <f t="shared" si="66"/>
        <v>0</v>
      </c>
      <c r="Q501" s="19">
        <f t="shared" si="67"/>
        <v>0</v>
      </c>
      <c r="R501" s="19">
        <f t="shared" si="68"/>
        <v>0</v>
      </c>
    </row>
    <row r="502" spans="1:18" x14ac:dyDescent="0.2">
      <c r="A502" s="20">
        <f>+Oversikt!A502</f>
        <v>0</v>
      </c>
      <c r="B502" s="16" t="str">
        <f>IF(O$289&gt;7,IF('2. Runde'!N502="","",Oversikt!B502),IF(O$289&gt;5,IF('1. Runde'!N502="","",Oversikt!B502),Oversikt!B502))</f>
        <v/>
      </c>
      <c r="C502" s="16" t="str">
        <f>IF(Oversikt!E502="","",Oversikt!E502)</f>
        <v/>
      </c>
      <c r="D502" s="17" t="str">
        <f>IF('2. Runde'!N502="","",IF(Oversikt!B502="","",VLOOKUP(Oversikt!#REF!,Mønster!$A$4:$B$21,2)))</f>
        <v/>
      </c>
      <c r="E502" s="32"/>
      <c r="F502" s="33"/>
      <c r="G502" s="33"/>
      <c r="H502" s="33"/>
      <c r="I502" s="137"/>
      <c r="J502" s="33"/>
      <c r="K502" s="34"/>
      <c r="L502" s="128">
        <f>IF(Dommere!$C$12&gt;4,ROUND(SUM(E502:I502)-P502-Q502,1)/(Dommere!$C$12-2),SUM(E502:I502)/Dommere!$C$12)</f>
        <v>0</v>
      </c>
      <c r="M502" s="56">
        <f t="shared" si="65"/>
        <v>0</v>
      </c>
      <c r="N502" s="33"/>
      <c r="O502" s="19"/>
      <c r="P502" s="19">
        <f t="shared" si="66"/>
        <v>0</v>
      </c>
      <c r="Q502" s="19">
        <f t="shared" si="67"/>
        <v>0</v>
      </c>
      <c r="R502" s="19">
        <f t="shared" si="68"/>
        <v>0</v>
      </c>
    </row>
    <row r="503" spans="1:18" x14ac:dyDescent="0.2">
      <c r="A503" s="20">
        <f>+Oversikt!A503</f>
        <v>0</v>
      </c>
      <c r="B503" s="16" t="str">
        <f>IF(O$289&gt;7,IF('2. Runde'!N503="","",Oversikt!B503),IF(O$289&gt;5,IF('1. Runde'!N503="","",Oversikt!B503),Oversikt!B503))</f>
        <v/>
      </c>
      <c r="C503" s="16" t="str">
        <f>IF(Oversikt!E503="","",Oversikt!E503)</f>
        <v/>
      </c>
      <c r="D503" s="17" t="str">
        <f>IF('2. Runde'!N503="","",IF(Oversikt!B503="","",VLOOKUP(Oversikt!#REF!,Mønster!$A$4:$B$21,2)))</f>
        <v/>
      </c>
      <c r="E503" s="32"/>
      <c r="F503" s="33"/>
      <c r="G503" s="33"/>
      <c r="H503" s="33"/>
      <c r="I503" s="137"/>
      <c r="J503" s="33"/>
      <c r="K503" s="34"/>
      <c r="L503" s="128">
        <f>IF(Dommere!$C$12&gt;4,ROUND(SUM(E503:I503)-P503-Q503,1)/(Dommere!$C$12-2),SUM(E503:I503)/Dommere!$C$12)</f>
        <v>0</v>
      </c>
      <c r="M503" s="56">
        <f t="shared" si="65"/>
        <v>0</v>
      </c>
      <c r="N503" s="33"/>
      <c r="O503" s="19"/>
      <c r="P503" s="19">
        <f t="shared" si="66"/>
        <v>0</v>
      </c>
      <c r="Q503" s="19">
        <f t="shared" si="67"/>
        <v>0</v>
      </c>
      <c r="R503" s="19">
        <f t="shared" si="68"/>
        <v>0</v>
      </c>
    </row>
    <row r="504" spans="1:18" x14ac:dyDescent="0.2">
      <c r="A504" s="20">
        <f>+Oversikt!A504</f>
        <v>0</v>
      </c>
      <c r="B504" s="16" t="str">
        <f>IF(O$289&gt;7,IF('2. Runde'!N504="","",Oversikt!B504),IF(O$289&gt;5,IF('1. Runde'!N504="","",Oversikt!B504),Oversikt!B504))</f>
        <v/>
      </c>
      <c r="C504" s="16" t="str">
        <f>IF(Oversikt!E504="","",Oversikt!E504)</f>
        <v/>
      </c>
      <c r="D504" s="17" t="str">
        <f>IF('2. Runde'!N504="","",IF(Oversikt!B504="","",VLOOKUP(Oversikt!#REF!,Mønster!$A$4:$B$21,2)))</f>
        <v/>
      </c>
      <c r="E504" s="32"/>
      <c r="F504" s="33"/>
      <c r="G504" s="33"/>
      <c r="H504" s="33"/>
      <c r="I504" s="137"/>
      <c r="J504" s="33"/>
      <c r="K504" s="34"/>
      <c r="L504" s="128">
        <f>IF(Dommere!$C$12&gt;4,ROUND(SUM(E504:I504)-P504-Q504,1)/(Dommere!$C$12-2),SUM(E504:I504)/Dommere!$C$12)</f>
        <v>0</v>
      </c>
      <c r="M504" s="56">
        <f t="shared" si="65"/>
        <v>0</v>
      </c>
      <c r="N504" s="33"/>
      <c r="O504" s="19"/>
      <c r="P504" s="19">
        <f t="shared" si="66"/>
        <v>0</v>
      </c>
      <c r="Q504" s="19">
        <f t="shared" si="67"/>
        <v>0</v>
      </c>
      <c r="R504" s="19">
        <f t="shared" si="68"/>
        <v>0</v>
      </c>
    </row>
    <row r="505" spans="1:18" x14ac:dyDescent="0.2">
      <c r="A505" s="20">
        <f>+Oversikt!A505</f>
        <v>0</v>
      </c>
      <c r="B505" s="16" t="str">
        <f>IF(O$289&gt;7,IF('2. Runde'!N505="","",Oversikt!B505),IF(O$289&gt;5,IF('1. Runde'!N505="","",Oversikt!B505),Oversikt!B505))</f>
        <v/>
      </c>
      <c r="C505" s="16" t="str">
        <f>IF(Oversikt!E505="","",Oversikt!E505)</f>
        <v/>
      </c>
      <c r="D505" s="17" t="str">
        <f>IF('2. Runde'!N505="","",IF(Oversikt!B505="","",VLOOKUP(Oversikt!#REF!,Mønster!$A$4:$B$21,2)))</f>
        <v/>
      </c>
      <c r="E505" s="32"/>
      <c r="F505" s="33"/>
      <c r="G505" s="33"/>
      <c r="H505" s="33"/>
      <c r="I505" s="137"/>
      <c r="J505" s="33"/>
      <c r="K505" s="34"/>
      <c r="L505" s="128">
        <f>IF(Dommere!$C$12&gt;4,ROUND(SUM(E505:I505)-P505-Q505,1)/(Dommere!$C$12-2),SUM(E505:I505)/Dommere!$C$12)</f>
        <v>0</v>
      </c>
      <c r="M505" s="56">
        <f t="shared" si="65"/>
        <v>0</v>
      </c>
      <c r="N505" s="33"/>
      <c r="O505" s="19"/>
      <c r="P505" s="19">
        <f t="shared" si="66"/>
        <v>0</v>
      </c>
      <c r="Q505" s="19">
        <f t="shared" si="67"/>
        <v>0</v>
      </c>
      <c r="R505" s="19">
        <f t="shared" si="68"/>
        <v>0</v>
      </c>
    </row>
    <row r="506" spans="1:18" x14ac:dyDescent="0.2">
      <c r="A506" s="20">
        <f>+Oversikt!A506</f>
        <v>0</v>
      </c>
      <c r="B506" s="16" t="str">
        <f>IF(O$289&gt;7,IF('2. Runde'!N506="","",Oversikt!B506),IF(O$289&gt;5,IF('1. Runde'!N506="","",Oversikt!B506),Oversikt!B506))</f>
        <v/>
      </c>
      <c r="C506" s="16" t="str">
        <f>IF(Oversikt!E506="","",Oversikt!E506)</f>
        <v/>
      </c>
      <c r="D506" s="17" t="str">
        <f>IF('2. Runde'!N506="","",IF(Oversikt!B506="","",VLOOKUP(Oversikt!#REF!,Mønster!$A$4:$B$21,2)))</f>
        <v/>
      </c>
      <c r="E506" s="32"/>
      <c r="F506" s="33"/>
      <c r="G506" s="33"/>
      <c r="H506" s="33"/>
      <c r="I506" s="137"/>
      <c r="J506" s="33"/>
      <c r="K506" s="34"/>
      <c r="L506" s="128">
        <f>IF(Dommere!$C$12&gt;4,ROUND(SUM(E506:I506)-P506-Q506,1)/(Dommere!$C$12-2),SUM(E506:I506)/Dommere!$C$12)</f>
        <v>0</v>
      </c>
      <c r="M506" s="56">
        <f t="shared" si="65"/>
        <v>0</v>
      </c>
      <c r="N506" s="33"/>
      <c r="O506" s="19"/>
      <c r="P506" s="19">
        <f t="shared" si="66"/>
        <v>0</v>
      </c>
      <c r="Q506" s="19">
        <f t="shared" si="67"/>
        <v>0</v>
      </c>
      <c r="R506" s="19">
        <f t="shared" si="68"/>
        <v>0</v>
      </c>
    </row>
    <row r="507" spans="1:18" x14ac:dyDescent="0.2">
      <c r="A507" s="20">
        <f>+Oversikt!A507</f>
        <v>0</v>
      </c>
      <c r="B507" s="16" t="str">
        <f>IF(O$289&gt;7,IF('2. Runde'!N507="","",Oversikt!B507),IF(O$289&gt;5,IF('1. Runde'!N507="","",Oversikt!B507),Oversikt!B507))</f>
        <v/>
      </c>
      <c r="C507" s="16" t="str">
        <f>IF(Oversikt!E507="","",Oversikt!E507)</f>
        <v/>
      </c>
      <c r="D507" s="17" t="str">
        <f>IF('2. Runde'!N507="","",IF(Oversikt!B507="","",VLOOKUP(Oversikt!#REF!,Mønster!$A$4:$B$21,2)))</f>
        <v/>
      </c>
      <c r="E507" s="32"/>
      <c r="F507" s="33"/>
      <c r="G507" s="33"/>
      <c r="H507" s="33"/>
      <c r="I507" s="137"/>
      <c r="J507" s="33"/>
      <c r="K507" s="34"/>
      <c r="L507" s="128">
        <f>IF(Dommere!$C$12&gt;4,ROUND(SUM(E507:I507)-P507-Q507,1)/(Dommere!$C$12-2),SUM(E507:I507)/Dommere!$C$12)</f>
        <v>0</v>
      </c>
      <c r="M507" s="56">
        <f t="shared" ref="M507:M570" si="69">IF(L507=0,,RANK(L507,L$290:L$314,0))</f>
        <v>0</v>
      </c>
      <c r="N507" s="33"/>
      <c r="O507" s="19"/>
      <c r="P507" s="19">
        <f t="shared" ref="P507:P570" si="70">MAX(E507:K507)</f>
        <v>0</v>
      </c>
      <c r="Q507" s="19">
        <f t="shared" ref="Q507:Q570" si="71">MIN(E507:K507)</f>
        <v>0</v>
      </c>
      <c r="R507" s="19">
        <f t="shared" ref="R507:R570" si="72">SUM(E507:K507)</f>
        <v>0</v>
      </c>
    </row>
    <row r="508" spans="1:18" x14ac:dyDescent="0.2">
      <c r="A508" s="20">
        <f>+Oversikt!A508</f>
        <v>0</v>
      </c>
      <c r="B508" s="16" t="str">
        <f>IF(O$289&gt;7,IF('2. Runde'!N508="","",Oversikt!B508),IF(O$289&gt;5,IF('1. Runde'!N508="","",Oversikt!B508),Oversikt!B508))</f>
        <v/>
      </c>
      <c r="C508" s="16" t="str">
        <f>IF(Oversikt!E508="","",Oversikt!E508)</f>
        <v/>
      </c>
      <c r="D508" s="17" t="str">
        <f>IF('2. Runde'!N508="","",IF(Oversikt!B508="","",VLOOKUP(Oversikt!#REF!,Mønster!$A$4:$B$21,2)))</f>
        <v/>
      </c>
      <c r="E508" s="32"/>
      <c r="F508" s="33"/>
      <c r="G508" s="33"/>
      <c r="H508" s="33"/>
      <c r="I508" s="137"/>
      <c r="J508" s="33"/>
      <c r="K508" s="34"/>
      <c r="L508" s="128">
        <f>IF(Dommere!$C$12&gt;4,ROUND(SUM(E508:I508)-P508-Q508,1)/(Dommere!$C$12-2),SUM(E508:I508)/Dommere!$C$12)</f>
        <v>0</v>
      </c>
      <c r="M508" s="56">
        <f t="shared" si="69"/>
        <v>0</v>
      </c>
      <c r="N508" s="33"/>
      <c r="O508" s="19"/>
      <c r="P508" s="19">
        <f t="shared" si="70"/>
        <v>0</v>
      </c>
      <c r="Q508" s="19">
        <f t="shared" si="71"/>
        <v>0</v>
      </c>
      <c r="R508" s="19">
        <f t="shared" si="72"/>
        <v>0</v>
      </c>
    </row>
    <row r="509" spans="1:18" x14ac:dyDescent="0.2">
      <c r="A509" s="20">
        <f>+Oversikt!A509</f>
        <v>0</v>
      </c>
      <c r="B509" s="16" t="str">
        <f>IF(O$289&gt;7,IF('2. Runde'!N509="","",Oversikt!B509),IF(O$289&gt;5,IF('1. Runde'!N509="","",Oversikt!B509),Oversikt!B509))</f>
        <v/>
      </c>
      <c r="C509" s="16" t="str">
        <f>IF(Oversikt!E509="","",Oversikt!E509)</f>
        <v/>
      </c>
      <c r="D509" s="17" t="str">
        <f>IF('2. Runde'!N509="","",IF(Oversikt!B509="","",VLOOKUP(Oversikt!#REF!,Mønster!$A$4:$B$21,2)))</f>
        <v/>
      </c>
      <c r="E509" s="32"/>
      <c r="F509" s="33"/>
      <c r="G509" s="33"/>
      <c r="H509" s="33"/>
      <c r="I509" s="137"/>
      <c r="J509" s="33"/>
      <c r="K509" s="34"/>
      <c r="L509" s="128">
        <f>IF(Dommere!$C$12&gt;4,ROUND(SUM(E509:I509)-P509-Q509,1)/(Dommere!$C$12-2),SUM(E509:I509)/Dommere!$C$12)</f>
        <v>0</v>
      </c>
      <c r="M509" s="56">
        <f t="shared" si="69"/>
        <v>0</v>
      </c>
      <c r="N509" s="33"/>
      <c r="O509" s="19"/>
      <c r="P509" s="19">
        <f t="shared" si="70"/>
        <v>0</v>
      </c>
      <c r="Q509" s="19">
        <f t="shared" si="71"/>
        <v>0</v>
      </c>
      <c r="R509" s="19">
        <f t="shared" si="72"/>
        <v>0</v>
      </c>
    </row>
    <row r="510" spans="1:18" x14ac:dyDescent="0.2">
      <c r="A510" s="20">
        <f>+Oversikt!A510</f>
        <v>0</v>
      </c>
      <c r="B510" s="16" t="str">
        <f>IF(O$289&gt;7,IF('2. Runde'!N510="","",Oversikt!B510),IF(O$289&gt;5,IF('1. Runde'!N510="","",Oversikt!B510),Oversikt!B510))</f>
        <v/>
      </c>
      <c r="C510" s="16" t="str">
        <f>IF(Oversikt!E510="","",Oversikt!E510)</f>
        <v/>
      </c>
      <c r="D510" s="17" t="str">
        <f>IF('2. Runde'!N510="","",IF(Oversikt!B510="","",VLOOKUP(Oversikt!#REF!,Mønster!$A$4:$B$21,2)))</f>
        <v/>
      </c>
      <c r="E510" s="32"/>
      <c r="F510" s="33"/>
      <c r="G510" s="33"/>
      <c r="H510" s="33"/>
      <c r="I510" s="137"/>
      <c r="J510" s="33"/>
      <c r="K510" s="34"/>
      <c r="L510" s="128">
        <f>IF(Dommere!$C$12&gt;4,ROUND(SUM(E510:I510)-P510-Q510,1)/(Dommere!$C$12-2),SUM(E510:I510)/Dommere!$C$12)</f>
        <v>0</v>
      </c>
      <c r="M510" s="56">
        <f t="shared" si="69"/>
        <v>0</v>
      </c>
      <c r="N510" s="33"/>
      <c r="O510" s="19"/>
      <c r="P510" s="19">
        <f t="shared" si="70"/>
        <v>0</v>
      </c>
      <c r="Q510" s="19">
        <f t="shared" si="71"/>
        <v>0</v>
      </c>
      <c r="R510" s="19">
        <f t="shared" si="72"/>
        <v>0</v>
      </c>
    </row>
    <row r="511" spans="1:18" x14ac:dyDescent="0.2">
      <c r="A511" s="20">
        <f>+Oversikt!A511</f>
        <v>0</v>
      </c>
      <c r="B511" s="16" t="str">
        <f>IF(O$289&gt;7,IF('2. Runde'!N511="","",Oversikt!B511),IF(O$289&gt;5,IF('1. Runde'!N511="","",Oversikt!B511),Oversikt!B511))</f>
        <v/>
      </c>
      <c r="C511" s="16" t="str">
        <f>IF(Oversikt!E511="","",Oversikt!E511)</f>
        <v/>
      </c>
      <c r="D511" s="17" t="str">
        <f>IF('2. Runde'!N511="","",IF(Oversikt!B511="","",VLOOKUP(Oversikt!#REF!,Mønster!$A$4:$B$21,2)))</f>
        <v/>
      </c>
      <c r="E511" s="32"/>
      <c r="F511" s="33"/>
      <c r="G511" s="33"/>
      <c r="H511" s="33"/>
      <c r="I511" s="137"/>
      <c r="J511" s="33"/>
      <c r="K511" s="34"/>
      <c r="L511" s="128">
        <f>IF(Dommere!$C$12&gt;4,ROUND(SUM(E511:I511)-P511-Q511,1)/(Dommere!$C$12-2),SUM(E511:I511)/Dommere!$C$12)</f>
        <v>0</v>
      </c>
      <c r="M511" s="56">
        <f t="shared" si="69"/>
        <v>0</v>
      </c>
      <c r="N511" s="33"/>
      <c r="O511" s="19"/>
      <c r="P511" s="19">
        <f t="shared" si="70"/>
        <v>0</v>
      </c>
      <c r="Q511" s="19">
        <f t="shared" si="71"/>
        <v>0</v>
      </c>
      <c r="R511" s="19">
        <f t="shared" si="72"/>
        <v>0</v>
      </c>
    </row>
    <row r="512" spans="1:18" x14ac:dyDescent="0.2">
      <c r="A512" s="20">
        <f>+Oversikt!A512</f>
        <v>0</v>
      </c>
      <c r="B512" s="16" t="str">
        <f>IF(O$289&gt;7,IF('2. Runde'!N512="","",Oversikt!B512),IF(O$289&gt;5,IF('1. Runde'!N512="","",Oversikt!B512),Oversikt!B512))</f>
        <v/>
      </c>
      <c r="C512" s="16" t="str">
        <f>IF(Oversikt!E512="","",Oversikt!E512)</f>
        <v/>
      </c>
      <c r="D512" s="17" t="str">
        <f>IF('2. Runde'!N512="","",IF(Oversikt!B512="","",VLOOKUP(Oversikt!#REF!,Mønster!$A$4:$B$21,2)))</f>
        <v/>
      </c>
      <c r="E512" s="32"/>
      <c r="F512" s="33"/>
      <c r="G512" s="33"/>
      <c r="H512" s="33"/>
      <c r="I512" s="137"/>
      <c r="J512" s="33"/>
      <c r="K512" s="34"/>
      <c r="L512" s="128">
        <f>IF(Dommere!$C$12&gt;4,ROUND(SUM(E512:I512)-P512-Q512,1)/(Dommere!$C$12-2),SUM(E512:I512)/Dommere!$C$12)</f>
        <v>0</v>
      </c>
      <c r="M512" s="56">
        <f t="shared" si="69"/>
        <v>0</v>
      </c>
      <c r="N512" s="33"/>
      <c r="O512" s="19"/>
      <c r="P512" s="19">
        <f t="shared" si="70"/>
        <v>0</v>
      </c>
      <c r="Q512" s="19">
        <f t="shared" si="71"/>
        <v>0</v>
      </c>
      <c r="R512" s="19">
        <f t="shared" si="72"/>
        <v>0</v>
      </c>
    </row>
    <row r="513" spans="1:18" x14ac:dyDescent="0.2">
      <c r="A513" s="20">
        <f>+Oversikt!A513</f>
        <v>0</v>
      </c>
      <c r="B513" s="16" t="str">
        <f>IF(O$289&gt;7,IF('2. Runde'!N513="","",Oversikt!B513),IF(O$289&gt;5,IF('1. Runde'!N513="","",Oversikt!B513),Oversikt!B513))</f>
        <v/>
      </c>
      <c r="C513" s="16" t="str">
        <f>IF(Oversikt!E513="","",Oversikt!E513)</f>
        <v/>
      </c>
      <c r="D513" s="17" t="str">
        <f>IF('2. Runde'!N513="","",IF(Oversikt!B513="","",VLOOKUP(Oversikt!#REF!,Mønster!$A$4:$B$21,2)))</f>
        <v/>
      </c>
      <c r="E513" s="32"/>
      <c r="F513" s="33"/>
      <c r="G513" s="33"/>
      <c r="H513" s="33"/>
      <c r="I513" s="137"/>
      <c r="J513" s="33"/>
      <c r="K513" s="34"/>
      <c r="L513" s="128">
        <f>IF(Dommere!$C$12&gt;4,ROUND(SUM(E513:I513)-P513-Q513,1)/(Dommere!$C$12-2),SUM(E513:I513)/Dommere!$C$12)</f>
        <v>0</v>
      </c>
      <c r="M513" s="56">
        <f t="shared" si="69"/>
        <v>0</v>
      </c>
      <c r="N513" s="33"/>
      <c r="O513" s="19"/>
      <c r="P513" s="19">
        <f t="shared" si="70"/>
        <v>0</v>
      </c>
      <c r="Q513" s="19">
        <f t="shared" si="71"/>
        <v>0</v>
      </c>
      <c r="R513" s="19">
        <f t="shared" si="72"/>
        <v>0</v>
      </c>
    </row>
    <row r="514" spans="1:18" x14ac:dyDescent="0.2">
      <c r="A514" s="20">
        <f>+Oversikt!A514</f>
        <v>0</v>
      </c>
      <c r="B514" s="16" t="str">
        <f>IF(O$289&gt;7,IF('2. Runde'!N514="","",Oversikt!B514),IF(O$289&gt;5,IF('1. Runde'!N514="","",Oversikt!B514),Oversikt!B514))</f>
        <v/>
      </c>
      <c r="C514" s="16" t="str">
        <f>IF(Oversikt!E514="","",Oversikt!E514)</f>
        <v/>
      </c>
      <c r="D514" s="17" t="str">
        <f>IF('2. Runde'!N514="","",IF(Oversikt!B514="","",VLOOKUP(Oversikt!#REF!,Mønster!$A$4:$B$21,2)))</f>
        <v/>
      </c>
      <c r="E514" s="32"/>
      <c r="F514" s="33"/>
      <c r="G514" s="33"/>
      <c r="H514" s="33"/>
      <c r="I514" s="137"/>
      <c r="J514" s="33"/>
      <c r="K514" s="34"/>
      <c r="L514" s="128">
        <f>IF(Dommere!$C$12&gt;4,ROUND(SUM(E514:I514)-P514-Q514,1)/(Dommere!$C$12-2),SUM(E514:I514)/Dommere!$C$12)</f>
        <v>0</v>
      </c>
      <c r="M514" s="56">
        <f t="shared" si="69"/>
        <v>0</v>
      </c>
      <c r="N514" s="33"/>
      <c r="O514" s="19"/>
      <c r="P514" s="19">
        <f t="shared" si="70"/>
        <v>0</v>
      </c>
      <c r="Q514" s="19">
        <f t="shared" si="71"/>
        <v>0</v>
      </c>
      <c r="R514" s="19">
        <f t="shared" si="72"/>
        <v>0</v>
      </c>
    </row>
    <row r="515" spans="1:18" x14ac:dyDescent="0.2">
      <c r="A515" s="20">
        <f>+Oversikt!A515</f>
        <v>0</v>
      </c>
      <c r="B515" s="16" t="str">
        <f>IF(O$289&gt;7,IF('2. Runde'!N515="","",Oversikt!B515),IF(O$289&gt;5,IF('1. Runde'!N515="","",Oversikt!B515),Oversikt!B515))</f>
        <v/>
      </c>
      <c r="C515" s="16" t="str">
        <f>IF(Oversikt!E515="","",Oversikt!E515)</f>
        <v/>
      </c>
      <c r="D515" s="17" t="str">
        <f>IF('2. Runde'!N515="","",IF(Oversikt!B515="","",VLOOKUP(Oversikt!#REF!,Mønster!$A$4:$B$21,2)))</f>
        <v/>
      </c>
      <c r="E515" s="32"/>
      <c r="F515" s="33"/>
      <c r="G515" s="33"/>
      <c r="H515" s="33"/>
      <c r="I515" s="137"/>
      <c r="J515" s="33"/>
      <c r="K515" s="34"/>
      <c r="L515" s="128">
        <f>IF(Dommere!$C$12&gt;4,ROUND(SUM(E515:I515)-P515-Q515,1)/(Dommere!$C$12-2),SUM(E515:I515)/Dommere!$C$12)</f>
        <v>0</v>
      </c>
      <c r="M515" s="56">
        <f t="shared" si="69"/>
        <v>0</v>
      </c>
      <c r="N515" s="33"/>
      <c r="O515" s="19"/>
      <c r="P515" s="19">
        <f t="shared" si="70"/>
        <v>0</v>
      </c>
      <c r="Q515" s="19">
        <f t="shared" si="71"/>
        <v>0</v>
      </c>
      <c r="R515" s="19">
        <f t="shared" si="72"/>
        <v>0</v>
      </c>
    </row>
    <row r="516" spans="1:18" x14ac:dyDescent="0.2">
      <c r="A516" s="20">
        <f>+Oversikt!A516</f>
        <v>0</v>
      </c>
      <c r="B516" s="16" t="str">
        <f>IF(O$289&gt;7,IF('2. Runde'!N516="","",Oversikt!B516),IF(O$289&gt;5,IF('1. Runde'!N516="","",Oversikt!B516),Oversikt!B516))</f>
        <v/>
      </c>
      <c r="C516" s="16" t="str">
        <f>IF(Oversikt!E516="","",Oversikt!E516)</f>
        <v/>
      </c>
      <c r="D516" s="17" t="str">
        <f>IF('2. Runde'!N516="","",IF(Oversikt!B516="","",VLOOKUP(Oversikt!#REF!,Mønster!$A$4:$B$21,2)))</f>
        <v/>
      </c>
      <c r="E516" s="32"/>
      <c r="F516" s="33"/>
      <c r="G516" s="33"/>
      <c r="H516" s="33"/>
      <c r="I516" s="137"/>
      <c r="J516" s="33"/>
      <c r="K516" s="34"/>
      <c r="L516" s="128">
        <f>IF(Dommere!$C$12&gt;4,ROUND(SUM(E516:I516)-P516-Q516,1)/(Dommere!$C$12-2),SUM(E516:I516)/Dommere!$C$12)</f>
        <v>0</v>
      </c>
      <c r="M516" s="56">
        <f t="shared" si="69"/>
        <v>0</v>
      </c>
      <c r="N516" s="33"/>
      <c r="O516" s="19"/>
      <c r="P516" s="19">
        <f t="shared" si="70"/>
        <v>0</v>
      </c>
      <c r="Q516" s="19">
        <f t="shared" si="71"/>
        <v>0</v>
      </c>
      <c r="R516" s="19">
        <f t="shared" si="72"/>
        <v>0</v>
      </c>
    </row>
    <row r="517" spans="1:18" x14ac:dyDescent="0.2">
      <c r="A517" s="20">
        <f>+Oversikt!A517</f>
        <v>0</v>
      </c>
      <c r="B517" s="16" t="str">
        <f>IF(O$289&gt;7,IF('2. Runde'!N517="","",Oversikt!B517),IF(O$289&gt;5,IF('1. Runde'!N517="","",Oversikt!B517),Oversikt!B517))</f>
        <v/>
      </c>
      <c r="C517" s="16" t="str">
        <f>IF(Oversikt!E517="","",Oversikt!E517)</f>
        <v/>
      </c>
      <c r="D517" s="17" t="str">
        <f>IF('2. Runde'!N517="","",IF(Oversikt!B517="","",VLOOKUP(Oversikt!#REF!,Mønster!$A$4:$B$21,2)))</f>
        <v/>
      </c>
      <c r="E517" s="32"/>
      <c r="F517" s="33"/>
      <c r="G517" s="33"/>
      <c r="H517" s="33"/>
      <c r="I517" s="137"/>
      <c r="J517" s="33"/>
      <c r="K517" s="34"/>
      <c r="L517" s="128">
        <f>IF(Dommere!$C$12&gt;4,ROUND(SUM(E517:I517)-P517-Q517,1)/(Dommere!$C$12-2),SUM(E517:I517)/Dommere!$C$12)</f>
        <v>0</v>
      </c>
      <c r="M517" s="56">
        <f t="shared" si="69"/>
        <v>0</v>
      </c>
      <c r="N517" s="33"/>
      <c r="O517" s="19"/>
      <c r="P517" s="19">
        <f t="shared" si="70"/>
        <v>0</v>
      </c>
      <c r="Q517" s="19">
        <f t="shared" si="71"/>
        <v>0</v>
      </c>
      <c r="R517" s="19">
        <f t="shared" si="72"/>
        <v>0</v>
      </c>
    </row>
    <row r="518" spans="1:18" x14ac:dyDescent="0.2">
      <c r="A518" s="20">
        <f>+Oversikt!A518</f>
        <v>0</v>
      </c>
      <c r="B518" s="16" t="str">
        <f>IF(O$289&gt;7,IF('2. Runde'!N518="","",Oversikt!B518),IF(O$289&gt;5,IF('1. Runde'!N518="","",Oversikt!B518),Oversikt!B518))</f>
        <v/>
      </c>
      <c r="C518" s="16" t="str">
        <f>IF(Oversikt!E518="","",Oversikt!E518)</f>
        <v/>
      </c>
      <c r="D518" s="17" t="str">
        <f>IF('2. Runde'!N518="","",IF(Oversikt!B518="","",VLOOKUP(Oversikt!#REF!,Mønster!$A$4:$B$21,2)))</f>
        <v/>
      </c>
      <c r="E518" s="32"/>
      <c r="F518" s="33"/>
      <c r="G518" s="33"/>
      <c r="H518" s="33"/>
      <c r="I518" s="137"/>
      <c r="J518" s="33"/>
      <c r="K518" s="34"/>
      <c r="L518" s="128">
        <f>IF(Dommere!$C$12&gt;4,ROUND(SUM(E518:I518)-P518-Q518,1)/(Dommere!$C$12-2),SUM(E518:I518)/Dommere!$C$12)</f>
        <v>0</v>
      </c>
      <c r="M518" s="56">
        <f t="shared" si="69"/>
        <v>0</v>
      </c>
      <c r="N518" s="33"/>
      <c r="O518" s="19"/>
      <c r="P518" s="19">
        <f t="shared" si="70"/>
        <v>0</v>
      </c>
      <c r="Q518" s="19">
        <f t="shared" si="71"/>
        <v>0</v>
      </c>
      <c r="R518" s="19">
        <f t="shared" si="72"/>
        <v>0</v>
      </c>
    </row>
    <row r="519" spans="1:18" x14ac:dyDescent="0.2">
      <c r="A519" s="20">
        <f>+Oversikt!A519</f>
        <v>0</v>
      </c>
      <c r="B519" s="16" t="str">
        <f>IF(O$289&gt;7,IF('2. Runde'!N519="","",Oversikt!B519),IF(O$289&gt;5,IF('1. Runde'!N519="","",Oversikt!B519),Oversikt!B519))</f>
        <v/>
      </c>
      <c r="C519" s="16" t="str">
        <f>IF(Oversikt!E519="","",Oversikt!E519)</f>
        <v/>
      </c>
      <c r="D519" s="17" t="str">
        <f>IF('2. Runde'!N519="","",IF(Oversikt!B519="","",VLOOKUP(Oversikt!#REF!,Mønster!$A$4:$B$21,2)))</f>
        <v/>
      </c>
      <c r="E519" s="32"/>
      <c r="F519" s="33"/>
      <c r="G519" s="33"/>
      <c r="H519" s="33"/>
      <c r="I519" s="137"/>
      <c r="J519" s="33"/>
      <c r="K519" s="34"/>
      <c r="L519" s="128">
        <f>IF(Dommere!$C$12&gt;4,ROUND(SUM(E519:I519)-P519-Q519,1)/(Dommere!$C$12-2),SUM(E519:I519)/Dommere!$C$12)</f>
        <v>0</v>
      </c>
      <c r="M519" s="56">
        <f t="shared" si="69"/>
        <v>0</v>
      </c>
      <c r="N519" s="33"/>
      <c r="O519" s="19"/>
      <c r="P519" s="19">
        <f t="shared" si="70"/>
        <v>0</v>
      </c>
      <c r="Q519" s="19">
        <f t="shared" si="71"/>
        <v>0</v>
      </c>
      <c r="R519" s="19">
        <f t="shared" si="72"/>
        <v>0</v>
      </c>
    </row>
    <row r="520" spans="1:18" x14ac:dyDescent="0.2">
      <c r="A520" s="20">
        <f>+Oversikt!A520</f>
        <v>0</v>
      </c>
      <c r="B520" s="16" t="str">
        <f>IF(O$289&gt;7,IF('2. Runde'!N520="","",Oversikt!B520),IF(O$289&gt;5,IF('1. Runde'!N520="","",Oversikt!B520),Oversikt!B520))</f>
        <v/>
      </c>
      <c r="C520" s="16" t="str">
        <f>IF(Oversikt!E520="","",Oversikt!E520)</f>
        <v/>
      </c>
      <c r="D520" s="17" t="str">
        <f>IF('2. Runde'!N520="","",IF(Oversikt!B520="","",VLOOKUP(Oversikt!#REF!,Mønster!$A$4:$B$21,2)))</f>
        <v/>
      </c>
      <c r="E520" s="32"/>
      <c r="F520" s="33"/>
      <c r="G520" s="33"/>
      <c r="H520" s="33"/>
      <c r="I520" s="137"/>
      <c r="J520" s="33"/>
      <c r="K520" s="34"/>
      <c r="L520" s="128">
        <f>IF(Dommere!$C$12&gt;4,ROUND(SUM(E520:I520)-P520-Q520,1)/(Dommere!$C$12-2),SUM(E520:I520)/Dommere!$C$12)</f>
        <v>0</v>
      </c>
      <c r="M520" s="56">
        <f t="shared" si="69"/>
        <v>0</v>
      </c>
      <c r="N520" s="33"/>
      <c r="O520" s="19"/>
      <c r="P520" s="19">
        <f t="shared" si="70"/>
        <v>0</v>
      </c>
      <c r="Q520" s="19">
        <f t="shared" si="71"/>
        <v>0</v>
      </c>
      <c r="R520" s="19">
        <f t="shared" si="72"/>
        <v>0</v>
      </c>
    </row>
    <row r="521" spans="1:18" x14ac:dyDescent="0.2">
      <c r="A521" s="20">
        <f>+Oversikt!A521</f>
        <v>0</v>
      </c>
      <c r="B521" s="16" t="str">
        <f>IF(O$289&gt;7,IF('2. Runde'!N521="","",Oversikt!B521),IF(O$289&gt;5,IF('1. Runde'!N521="","",Oversikt!B521),Oversikt!B521))</f>
        <v/>
      </c>
      <c r="C521" s="16" t="str">
        <f>IF(Oversikt!E521="","",Oversikt!E521)</f>
        <v/>
      </c>
      <c r="D521" s="17" t="str">
        <f>IF('2. Runde'!N521="","",IF(Oversikt!B521="","",VLOOKUP(Oversikt!#REF!,Mønster!$A$4:$B$21,2)))</f>
        <v/>
      </c>
      <c r="E521" s="32"/>
      <c r="F521" s="33"/>
      <c r="G521" s="33"/>
      <c r="H521" s="33"/>
      <c r="I521" s="137"/>
      <c r="J521" s="33"/>
      <c r="K521" s="34"/>
      <c r="L521" s="128">
        <f>IF(Dommere!$C$12&gt;4,ROUND(SUM(E521:I521)-P521-Q521,1)/(Dommere!$C$12-2),SUM(E521:I521)/Dommere!$C$12)</f>
        <v>0</v>
      </c>
      <c r="M521" s="56">
        <f t="shared" si="69"/>
        <v>0</v>
      </c>
      <c r="N521" s="33"/>
      <c r="O521" s="19"/>
      <c r="P521" s="19">
        <f t="shared" si="70"/>
        <v>0</v>
      </c>
      <c r="Q521" s="19">
        <f t="shared" si="71"/>
        <v>0</v>
      </c>
      <c r="R521" s="19">
        <f t="shared" si="72"/>
        <v>0</v>
      </c>
    </row>
    <row r="522" spans="1:18" x14ac:dyDescent="0.2">
      <c r="A522" s="20">
        <f>+Oversikt!A522</f>
        <v>0</v>
      </c>
      <c r="B522" s="16" t="str">
        <f>IF(O$289&gt;7,IF('2. Runde'!N522="","",Oversikt!B522),IF(O$289&gt;5,IF('1. Runde'!N522="","",Oversikt!B522),Oversikt!B522))</f>
        <v/>
      </c>
      <c r="C522" s="16" t="str">
        <f>IF(Oversikt!E522="","",Oversikt!E522)</f>
        <v/>
      </c>
      <c r="D522" s="17" t="str">
        <f>IF('2. Runde'!N522="","",IF(Oversikt!B522="","",VLOOKUP(Oversikt!#REF!,Mønster!$A$4:$B$21,2)))</f>
        <v/>
      </c>
      <c r="E522" s="32"/>
      <c r="F522" s="33"/>
      <c r="G522" s="33"/>
      <c r="H522" s="33"/>
      <c r="I522" s="137"/>
      <c r="J522" s="33"/>
      <c r="K522" s="34"/>
      <c r="L522" s="128">
        <f>IF(Dommere!$C$12&gt;4,ROUND(SUM(E522:I522)-P522-Q522,1)/(Dommere!$C$12-2),SUM(E522:I522)/Dommere!$C$12)</f>
        <v>0</v>
      </c>
      <c r="M522" s="56">
        <f t="shared" si="69"/>
        <v>0</v>
      </c>
      <c r="N522" s="33"/>
      <c r="O522" s="19"/>
      <c r="P522" s="19">
        <f t="shared" si="70"/>
        <v>0</v>
      </c>
      <c r="Q522" s="19">
        <f t="shared" si="71"/>
        <v>0</v>
      </c>
      <c r="R522" s="19">
        <f t="shared" si="72"/>
        <v>0</v>
      </c>
    </row>
    <row r="523" spans="1:18" x14ac:dyDescent="0.2">
      <c r="A523" s="20">
        <f>+Oversikt!A523</f>
        <v>0</v>
      </c>
      <c r="B523" s="16" t="str">
        <f>IF(O$289&gt;7,IF('2. Runde'!N523="","",Oversikt!B523),IF(O$289&gt;5,IF('1. Runde'!N523="","",Oversikt!B523),Oversikt!B523))</f>
        <v/>
      </c>
      <c r="C523" s="16" t="str">
        <f>IF(Oversikt!E523="","",Oversikt!E523)</f>
        <v/>
      </c>
      <c r="D523" s="17" t="str">
        <f>IF('2. Runde'!N523="","",IF(Oversikt!B523="","",VLOOKUP(Oversikt!#REF!,Mønster!$A$4:$B$21,2)))</f>
        <v/>
      </c>
      <c r="E523" s="32"/>
      <c r="F523" s="33"/>
      <c r="G523" s="33"/>
      <c r="H523" s="33"/>
      <c r="I523" s="137"/>
      <c r="J523" s="33"/>
      <c r="K523" s="34"/>
      <c r="L523" s="128">
        <f>IF(Dommere!$C$12&gt;4,ROUND(SUM(E523:I523)-P523-Q523,1)/(Dommere!$C$12-2),SUM(E523:I523)/Dommere!$C$12)</f>
        <v>0</v>
      </c>
      <c r="M523" s="56">
        <f t="shared" si="69"/>
        <v>0</v>
      </c>
      <c r="N523" s="33"/>
      <c r="O523" s="19"/>
      <c r="P523" s="19">
        <f t="shared" si="70"/>
        <v>0</v>
      </c>
      <c r="Q523" s="19">
        <f t="shared" si="71"/>
        <v>0</v>
      </c>
      <c r="R523" s="19">
        <f t="shared" si="72"/>
        <v>0</v>
      </c>
    </row>
    <row r="524" spans="1:18" x14ac:dyDescent="0.2">
      <c r="A524" s="20">
        <f>+Oversikt!A524</f>
        <v>0</v>
      </c>
      <c r="B524" s="16" t="str">
        <f>IF(O$289&gt;7,IF('2. Runde'!N524="","",Oversikt!B524),IF(O$289&gt;5,IF('1. Runde'!N524="","",Oversikt!B524),Oversikt!B524))</f>
        <v/>
      </c>
      <c r="C524" s="16" t="str">
        <f>IF(Oversikt!E524="","",Oversikt!E524)</f>
        <v/>
      </c>
      <c r="D524" s="17" t="str">
        <f>IF('2. Runde'!N524="","",IF(Oversikt!B524="","",VLOOKUP(Oversikt!#REF!,Mønster!$A$4:$B$21,2)))</f>
        <v/>
      </c>
      <c r="E524" s="32"/>
      <c r="F524" s="33"/>
      <c r="G524" s="33"/>
      <c r="H524" s="33"/>
      <c r="I524" s="137"/>
      <c r="J524" s="33"/>
      <c r="K524" s="34"/>
      <c r="L524" s="128">
        <f>IF(Dommere!$C$12&gt;4,ROUND(SUM(E524:I524)-P524-Q524,1)/(Dommere!$C$12-2),SUM(E524:I524)/Dommere!$C$12)</f>
        <v>0</v>
      </c>
      <c r="M524" s="56">
        <f t="shared" si="69"/>
        <v>0</v>
      </c>
      <c r="N524" s="33"/>
      <c r="O524" s="19"/>
      <c r="P524" s="19">
        <f t="shared" si="70"/>
        <v>0</v>
      </c>
      <c r="Q524" s="19">
        <f t="shared" si="71"/>
        <v>0</v>
      </c>
      <c r="R524" s="19">
        <f t="shared" si="72"/>
        <v>0</v>
      </c>
    </row>
    <row r="525" spans="1:18" x14ac:dyDescent="0.2">
      <c r="A525" s="20">
        <f>+Oversikt!A525</f>
        <v>0</v>
      </c>
      <c r="B525" s="16" t="str">
        <f>IF(O$289&gt;7,IF('2. Runde'!N525="","",Oversikt!B525),IF(O$289&gt;5,IF('1. Runde'!N525="","",Oversikt!B525),Oversikt!B525))</f>
        <v/>
      </c>
      <c r="C525" s="16" t="str">
        <f>IF(Oversikt!E525="","",Oversikt!E525)</f>
        <v/>
      </c>
      <c r="D525" s="17" t="str">
        <f>IF('2. Runde'!N525="","",IF(Oversikt!B525="","",VLOOKUP(Oversikt!#REF!,Mønster!$A$4:$B$21,2)))</f>
        <v/>
      </c>
      <c r="E525" s="32"/>
      <c r="F525" s="33"/>
      <c r="G525" s="33"/>
      <c r="H525" s="33"/>
      <c r="I525" s="137"/>
      <c r="J525" s="33"/>
      <c r="K525" s="34"/>
      <c r="L525" s="128">
        <f>IF(Dommere!$C$12&gt;4,ROUND(SUM(E525:I525)-P525-Q525,1)/(Dommere!$C$12-2),SUM(E525:I525)/Dommere!$C$12)</f>
        <v>0</v>
      </c>
      <c r="M525" s="56">
        <f t="shared" si="69"/>
        <v>0</v>
      </c>
      <c r="N525" s="33"/>
      <c r="O525" s="19"/>
      <c r="P525" s="19">
        <f t="shared" si="70"/>
        <v>0</v>
      </c>
      <c r="Q525" s="19">
        <f t="shared" si="71"/>
        <v>0</v>
      </c>
      <c r="R525" s="19">
        <f t="shared" si="72"/>
        <v>0</v>
      </c>
    </row>
    <row r="526" spans="1:18" x14ac:dyDescent="0.2">
      <c r="A526" s="20">
        <f>+Oversikt!A526</f>
        <v>0</v>
      </c>
      <c r="B526" s="16" t="str">
        <f>IF(O$289&gt;7,IF('2. Runde'!N526="","",Oversikt!B526),IF(O$289&gt;5,IF('1. Runde'!N526="","",Oversikt!B526),Oversikt!B526))</f>
        <v/>
      </c>
      <c r="C526" s="16" t="str">
        <f>IF(Oversikt!E526="","",Oversikt!E526)</f>
        <v/>
      </c>
      <c r="D526" s="17" t="str">
        <f>IF('2. Runde'!N526="","",IF(Oversikt!B526="","",VLOOKUP(Oversikt!#REF!,Mønster!$A$4:$B$21,2)))</f>
        <v/>
      </c>
      <c r="E526" s="32"/>
      <c r="F526" s="33"/>
      <c r="G526" s="33"/>
      <c r="H526" s="33"/>
      <c r="I526" s="137"/>
      <c r="J526" s="33"/>
      <c r="K526" s="34"/>
      <c r="L526" s="128">
        <f>IF(Dommere!$C$12&gt;4,ROUND(SUM(E526:I526)-P526-Q526,1)/(Dommere!$C$12-2),SUM(E526:I526)/Dommere!$C$12)</f>
        <v>0</v>
      </c>
      <c r="M526" s="56">
        <f t="shared" si="69"/>
        <v>0</v>
      </c>
      <c r="N526" s="33"/>
      <c r="O526" s="19"/>
      <c r="P526" s="19">
        <f t="shared" si="70"/>
        <v>0</v>
      </c>
      <c r="Q526" s="19">
        <f t="shared" si="71"/>
        <v>0</v>
      </c>
      <c r="R526" s="19">
        <f t="shared" si="72"/>
        <v>0</v>
      </c>
    </row>
    <row r="527" spans="1:18" x14ac:dyDescent="0.2">
      <c r="A527" s="20">
        <f>+Oversikt!A527</f>
        <v>0</v>
      </c>
      <c r="B527" s="16" t="str">
        <f>IF(O$289&gt;7,IF('2. Runde'!N527="","",Oversikt!B527),IF(O$289&gt;5,IF('1. Runde'!N527="","",Oversikt!B527),Oversikt!B527))</f>
        <v/>
      </c>
      <c r="C527" s="16" t="str">
        <f>IF(Oversikt!E527="","",Oversikt!E527)</f>
        <v/>
      </c>
      <c r="D527" s="17" t="str">
        <f>IF('2. Runde'!N527="","",IF(Oversikt!B527="","",VLOOKUP(Oversikt!#REF!,Mønster!$A$4:$B$21,2)))</f>
        <v/>
      </c>
      <c r="E527" s="32"/>
      <c r="F527" s="33"/>
      <c r="G527" s="33"/>
      <c r="H527" s="33"/>
      <c r="I527" s="137"/>
      <c r="J527" s="33"/>
      <c r="K527" s="34"/>
      <c r="L527" s="128">
        <f>IF(Dommere!$C$12&gt;4,ROUND(SUM(E527:I527)-P527-Q527,1)/(Dommere!$C$12-2),SUM(E527:I527)/Dommere!$C$12)</f>
        <v>0</v>
      </c>
      <c r="M527" s="56">
        <f t="shared" si="69"/>
        <v>0</v>
      </c>
      <c r="N527" s="33"/>
      <c r="O527" s="19"/>
      <c r="P527" s="19">
        <f t="shared" si="70"/>
        <v>0</v>
      </c>
      <c r="Q527" s="19">
        <f t="shared" si="71"/>
        <v>0</v>
      </c>
      <c r="R527" s="19">
        <f t="shared" si="72"/>
        <v>0</v>
      </c>
    </row>
    <row r="528" spans="1:18" x14ac:dyDescent="0.2">
      <c r="A528" s="20">
        <f>+Oversikt!A528</f>
        <v>0</v>
      </c>
      <c r="B528" s="16" t="str">
        <f>IF(O$289&gt;7,IF('2. Runde'!N528="","",Oversikt!B528),IF(O$289&gt;5,IF('1. Runde'!N528="","",Oversikt!B528),Oversikt!B528))</f>
        <v/>
      </c>
      <c r="C528" s="16" t="str">
        <f>IF(Oversikt!E528="","",Oversikt!E528)</f>
        <v/>
      </c>
      <c r="D528" s="17" t="str">
        <f>IF('2. Runde'!N528="","",IF(Oversikt!B528="","",VLOOKUP(Oversikt!#REF!,Mønster!$A$4:$B$21,2)))</f>
        <v/>
      </c>
      <c r="E528" s="32"/>
      <c r="F528" s="33"/>
      <c r="G528" s="33"/>
      <c r="H528" s="33"/>
      <c r="I528" s="137"/>
      <c r="J528" s="33"/>
      <c r="K528" s="34"/>
      <c r="L528" s="128">
        <f>IF(Dommere!$C$12&gt;4,ROUND(SUM(E528:I528)-P528-Q528,1)/(Dommere!$C$12-2),SUM(E528:I528)/Dommere!$C$12)</f>
        <v>0</v>
      </c>
      <c r="M528" s="56">
        <f t="shared" si="69"/>
        <v>0</v>
      </c>
      <c r="N528" s="33"/>
      <c r="O528" s="19"/>
      <c r="P528" s="19">
        <f t="shared" si="70"/>
        <v>0</v>
      </c>
      <c r="Q528" s="19">
        <f t="shared" si="71"/>
        <v>0</v>
      </c>
      <c r="R528" s="19">
        <f t="shared" si="72"/>
        <v>0</v>
      </c>
    </row>
    <row r="529" spans="1:18" x14ac:dyDescent="0.2">
      <c r="A529" s="20">
        <f>+Oversikt!A529</f>
        <v>0</v>
      </c>
      <c r="B529" s="16" t="str">
        <f>IF(O$289&gt;7,IF('2. Runde'!N529="","",Oversikt!B529),IF(O$289&gt;5,IF('1. Runde'!N529="","",Oversikt!B529),Oversikt!B529))</f>
        <v/>
      </c>
      <c r="C529" s="16" t="str">
        <f>IF(Oversikt!E529="","",Oversikt!E529)</f>
        <v/>
      </c>
      <c r="D529" s="17" t="str">
        <f>IF('2. Runde'!N529="","",IF(Oversikt!B529="","",VLOOKUP(Oversikt!#REF!,Mønster!$A$4:$B$21,2)))</f>
        <v/>
      </c>
      <c r="E529" s="32"/>
      <c r="F529" s="33"/>
      <c r="G529" s="33"/>
      <c r="H529" s="33"/>
      <c r="I529" s="137"/>
      <c r="J529" s="33"/>
      <c r="K529" s="34"/>
      <c r="L529" s="128">
        <f>IF(Dommere!$C$12&gt;4,ROUND(SUM(E529:I529)-P529-Q529,1)/(Dommere!$C$12-2),SUM(E529:I529)/Dommere!$C$12)</f>
        <v>0</v>
      </c>
      <c r="M529" s="56">
        <f t="shared" si="69"/>
        <v>0</v>
      </c>
      <c r="N529" s="33"/>
      <c r="O529" s="19"/>
      <c r="P529" s="19">
        <f t="shared" si="70"/>
        <v>0</v>
      </c>
      <c r="Q529" s="19">
        <f t="shared" si="71"/>
        <v>0</v>
      </c>
      <c r="R529" s="19">
        <f t="shared" si="72"/>
        <v>0</v>
      </c>
    </row>
    <row r="530" spans="1:18" x14ac:dyDescent="0.2">
      <c r="A530" s="20">
        <f>+Oversikt!A530</f>
        <v>0</v>
      </c>
      <c r="B530" s="16" t="str">
        <f>IF(O$289&gt;7,IF('2. Runde'!N530="","",Oversikt!B530),IF(O$289&gt;5,IF('1. Runde'!N530="","",Oversikt!B530),Oversikt!B530))</f>
        <v/>
      </c>
      <c r="C530" s="16" t="str">
        <f>IF(Oversikt!E530="","",Oversikt!E530)</f>
        <v/>
      </c>
      <c r="D530" s="17" t="str">
        <f>IF('2. Runde'!N530="","",IF(Oversikt!B530="","",VLOOKUP(Oversikt!#REF!,Mønster!$A$4:$B$21,2)))</f>
        <v/>
      </c>
      <c r="E530" s="32"/>
      <c r="F530" s="33"/>
      <c r="G530" s="33"/>
      <c r="H530" s="33"/>
      <c r="I530" s="137"/>
      <c r="J530" s="33"/>
      <c r="K530" s="34"/>
      <c r="L530" s="128">
        <f>IF(Dommere!$C$12&gt;4,ROUND(SUM(E530:I530)-P530-Q530,1)/(Dommere!$C$12-2),SUM(E530:I530)/Dommere!$C$12)</f>
        <v>0</v>
      </c>
      <c r="M530" s="56">
        <f t="shared" si="69"/>
        <v>0</v>
      </c>
      <c r="N530" s="33"/>
      <c r="O530" s="19"/>
      <c r="P530" s="19">
        <f t="shared" si="70"/>
        <v>0</v>
      </c>
      <c r="Q530" s="19">
        <f t="shared" si="71"/>
        <v>0</v>
      </c>
      <c r="R530" s="19">
        <f t="shared" si="72"/>
        <v>0</v>
      </c>
    </row>
    <row r="531" spans="1:18" x14ac:dyDescent="0.2">
      <c r="A531" s="20">
        <f>+Oversikt!A531</f>
        <v>0</v>
      </c>
      <c r="B531" s="16" t="str">
        <f>IF(O$289&gt;7,IF('2. Runde'!N531="","",Oversikt!B531),IF(O$289&gt;5,IF('1. Runde'!N531="","",Oversikt!B531),Oversikt!B531))</f>
        <v/>
      </c>
      <c r="C531" s="16" t="str">
        <f>IF(Oversikt!E531="","",Oversikt!E531)</f>
        <v/>
      </c>
      <c r="D531" s="17" t="str">
        <f>IF('2. Runde'!N531="","",IF(Oversikt!B531="","",VLOOKUP(Oversikt!#REF!,Mønster!$A$4:$B$21,2)))</f>
        <v/>
      </c>
      <c r="E531" s="32"/>
      <c r="F531" s="33"/>
      <c r="G531" s="33"/>
      <c r="H531" s="33"/>
      <c r="I531" s="137"/>
      <c r="J531" s="33"/>
      <c r="K531" s="34"/>
      <c r="L531" s="128">
        <f>IF(Dommere!$C$12&gt;4,ROUND(SUM(E531:I531)-P531-Q531,1)/(Dommere!$C$12-2),SUM(E531:I531)/Dommere!$C$12)</f>
        <v>0</v>
      </c>
      <c r="M531" s="56">
        <f t="shared" si="69"/>
        <v>0</v>
      </c>
      <c r="N531" s="33"/>
      <c r="O531" s="19"/>
      <c r="P531" s="19">
        <f t="shared" si="70"/>
        <v>0</v>
      </c>
      <c r="Q531" s="19">
        <f t="shared" si="71"/>
        <v>0</v>
      </c>
      <c r="R531" s="19">
        <f t="shared" si="72"/>
        <v>0</v>
      </c>
    </row>
    <row r="532" spans="1:18" x14ac:dyDescent="0.2">
      <c r="A532" s="20">
        <f>+Oversikt!A532</f>
        <v>0</v>
      </c>
      <c r="B532" s="16" t="str">
        <f>IF(O$289&gt;7,IF('2. Runde'!N532="","",Oversikt!B532),IF(O$289&gt;5,IF('1. Runde'!N532="","",Oversikt!B532),Oversikt!B532))</f>
        <v/>
      </c>
      <c r="C532" s="16" t="str">
        <f>IF(Oversikt!E532="","",Oversikt!E532)</f>
        <v/>
      </c>
      <c r="D532" s="17" t="str">
        <f>IF('2. Runde'!N532="","",IF(Oversikt!B532="","",VLOOKUP(Oversikt!#REF!,Mønster!$A$4:$B$21,2)))</f>
        <v/>
      </c>
      <c r="E532" s="32"/>
      <c r="F532" s="33"/>
      <c r="G532" s="33"/>
      <c r="H532" s="33"/>
      <c r="I532" s="137"/>
      <c r="J532" s="33"/>
      <c r="K532" s="34"/>
      <c r="L532" s="128">
        <f>IF(Dommere!$C$12&gt;4,ROUND(SUM(E532:I532)-P532-Q532,1)/(Dommere!$C$12-2),SUM(E532:I532)/Dommere!$C$12)</f>
        <v>0</v>
      </c>
      <c r="M532" s="56">
        <f t="shared" si="69"/>
        <v>0</v>
      </c>
      <c r="N532" s="33"/>
      <c r="O532" s="19"/>
      <c r="P532" s="19">
        <f t="shared" si="70"/>
        <v>0</v>
      </c>
      <c r="Q532" s="19">
        <f t="shared" si="71"/>
        <v>0</v>
      </c>
      <c r="R532" s="19">
        <f t="shared" si="72"/>
        <v>0</v>
      </c>
    </row>
    <row r="533" spans="1:18" x14ac:dyDescent="0.2">
      <c r="A533" s="20">
        <f>+Oversikt!A533</f>
        <v>0</v>
      </c>
      <c r="B533" s="16" t="str">
        <f>IF(O$289&gt;7,IF('2. Runde'!N533="","",Oversikt!B533),IF(O$289&gt;5,IF('1. Runde'!N533="","",Oversikt!B533),Oversikt!B533))</f>
        <v/>
      </c>
      <c r="C533" s="16" t="str">
        <f>IF(Oversikt!E533="","",Oversikt!E533)</f>
        <v/>
      </c>
      <c r="D533" s="17" t="str">
        <f>IF('2. Runde'!N533="","",IF(Oversikt!B533="","",VLOOKUP(Oversikt!#REF!,Mønster!$A$4:$B$21,2)))</f>
        <v/>
      </c>
      <c r="E533" s="32"/>
      <c r="F533" s="33"/>
      <c r="G533" s="33"/>
      <c r="H533" s="33"/>
      <c r="I533" s="137"/>
      <c r="J533" s="33"/>
      <c r="K533" s="34"/>
      <c r="L533" s="128">
        <f>IF(Dommere!$C$12&gt;4,ROUND(SUM(E533:I533)-P533-Q533,1)/(Dommere!$C$12-2),SUM(E533:I533)/Dommere!$C$12)</f>
        <v>0</v>
      </c>
      <c r="M533" s="56">
        <f t="shared" si="69"/>
        <v>0</v>
      </c>
      <c r="N533" s="33"/>
      <c r="O533" s="19"/>
      <c r="P533" s="19">
        <f t="shared" si="70"/>
        <v>0</v>
      </c>
      <c r="Q533" s="19">
        <f t="shared" si="71"/>
        <v>0</v>
      </c>
      <c r="R533" s="19">
        <f t="shared" si="72"/>
        <v>0</v>
      </c>
    </row>
    <row r="534" spans="1:18" x14ac:dyDescent="0.2">
      <c r="A534" s="20">
        <f>+Oversikt!A534</f>
        <v>0</v>
      </c>
      <c r="B534" s="16" t="str">
        <f>IF(O$289&gt;7,IF('2. Runde'!N534="","",Oversikt!B534),IF(O$289&gt;5,IF('1. Runde'!N534="","",Oversikt!B534),Oversikt!B534))</f>
        <v/>
      </c>
      <c r="C534" s="16" t="str">
        <f>IF(Oversikt!E534="","",Oversikt!E534)</f>
        <v/>
      </c>
      <c r="D534" s="17" t="str">
        <f>IF('2. Runde'!N534="","",IF(Oversikt!B534="","",VLOOKUP(Oversikt!#REF!,Mønster!$A$4:$B$21,2)))</f>
        <v/>
      </c>
      <c r="E534" s="32"/>
      <c r="F534" s="33"/>
      <c r="G534" s="33"/>
      <c r="H534" s="33"/>
      <c r="I534" s="137"/>
      <c r="J534" s="33"/>
      <c r="K534" s="34"/>
      <c r="L534" s="128">
        <f>IF(Dommere!$C$12&gt;4,ROUND(SUM(E534:I534)-P534-Q534,1)/(Dommere!$C$12-2),SUM(E534:I534)/Dommere!$C$12)</f>
        <v>0</v>
      </c>
      <c r="M534" s="56">
        <f t="shared" si="69"/>
        <v>0</v>
      </c>
      <c r="N534" s="33"/>
      <c r="O534" s="19"/>
      <c r="P534" s="19">
        <f t="shared" si="70"/>
        <v>0</v>
      </c>
      <c r="Q534" s="19">
        <f t="shared" si="71"/>
        <v>0</v>
      </c>
      <c r="R534" s="19">
        <f t="shared" si="72"/>
        <v>0</v>
      </c>
    </row>
    <row r="535" spans="1:18" x14ac:dyDescent="0.2">
      <c r="A535" s="20">
        <f>+Oversikt!A535</f>
        <v>0</v>
      </c>
      <c r="B535" s="16" t="str">
        <f>IF(O$289&gt;7,IF('2. Runde'!N535="","",Oversikt!B535),IF(O$289&gt;5,IF('1. Runde'!N535="","",Oversikt!B535),Oversikt!B535))</f>
        <v/>
      </c>
      <c r="C535" s="16" t="str">
        <f>IF(Oversikt!E535="","",Oversikt!E535)</f>
        <v/>
      </c>
      <c r="D535" s="17" t="str">
        <f>IF('2. Runde'!N535="","",IF(Oversikt!B535="","",VLOOKUP(Oversikt!#REF!,Mønster!$A$4:$B$21,2)))</f>
        <v/>
      </c>
      <c r="E535" s="32"/>
      <c r="F535" s="33"/>
      <c r="G535" s="33"/>
      <c r="H535" s="33"/>
      <c r="I535" s="137"/>
      <c r="J535" s="33"/>
      <c r="K535" s="34"/>
      <c r="L535" s="128">
        <f>IF(Dommere!$C$12&gt;4,ROUND(SUM(E535:I535)-P535-Q535,1)/(Dommere!$C$12-2),SUM(E535:I535)/Dommere!$C$12)</f>
        <v>0</v>
      </c>
      <c r="M535" s="56">
        <f t="shared" si="69"/>
        <v>0</v>
      </c>
      <c r="N535" s="33"/>
      <c r="O535" s="19"/>
      <c r="P535" s="19">
        <f t="shared" si="70"/>
        <v>0</v>
      </c>
      <c r="Q535" s="19">
        <f t="shared" si="71"/>
        <v>0</v>
      </c>
      <c r="R535" s="19">
        <f t="shared" si="72"/>
        <v>0</v>
      </c>
    </row>
    <row r="536" spans="1:18" x14ac:dyDescent="0.2">
      <c r="A536" s="20">
        <f>+Oversikt!A536</f>
        <v>0</v>
      </c>
      <c r="B536" s="16" t="str">
        <f>IF(O$289&gt;7,IF('2. Runde'!N536="","",Oversikt!B536),IF(O$289&gt;5,IF('1. Runde'!N536="","",Oversikt!B536),Oversikt!B536))</f>
        <v/>
      </c>
      <c r="C536" s="16" t="str">
        <f>IF(Oversikt!E536="","",Oversikt!E536)</f>
        <v/>
      </c>
      <c r="D536" s="17" t="str">
        <f>IF('2. Runde'!N536="","",IF(Oversikt!B536="","",VLOOKUP(Oversikt!#REF!,Mønster!$A$4:$B$21,2)))</f>
        <v/>
      </c>
      <c r="E536" s="32"/>
      <c r="F536" s="33"/>
      <c r="G536" s="33"/>
      <c r="H536" s="33"/>
      <c r="I536" s="137"/>
      <c r="J536" s="33"/>
      <c r="K536" s="34"/>
      <c r="L536" s="128">
        <f>IF(Dommere!$C$12&gt;4,ROUND(SUM(E536:I536)-P536-Q536,1)/(Dommere!$C$12-2),SUM(E536:I536)/Dommere!$C$12)</f>
        <v>0</v>
      </c>
      <c r="M536" s="56">
        <f t="shared" si="69"/>
        <v>0</v>
      </c>
      <c r="N536" s="33"/>
      <c r="O536" s="19"/>
      <c r="P536" s="19">
        <f t="shared" si="70"/>
        <v>0</v>
      </c>
      <c r="Q536" s="19">
        <f t="shared" si="71"/>
        <v>0</v>
      </c>
      <c r="R536" s="19">
        <f t="shared" si="72"/>
        <v>0</v>
      </c>
    </row>
    <row r="537" spans="1:18" x14ac:dyDescent="0.2">
      <c r="A537" s="20">
        <f>+Oversikt!A537</f>
        <v>0</v>
      </c>
      <c r="B537" s="16" t="str">
        <f>IF(O$289&gt;7,IF('2. Runde'!N537="","",Oversikt!B537),IF(O$289&gt;5,IF('1. Runde'!N537="","",Oversikt!B537),Oversikt!B537))</f>
        <v/>
      </c>
      <c r="C537" s="16" t="str">
        <f>IF(Oversikt!E537="","",Oversikt!E537)</f>
        <v/>
      </c>
      <c r="D537" s="17" t="str">
        <f>IF('2. Runde'!N537="","",IF(Oversikt!B537="","",VLOOKUP(Oversikt!#REF!,Mønster!$A$4:$B$21,2)))</f>
        <v/>
      </c>
      <c r="E537" s="32"/>
      <c r="F537" s="33"/>
      <c r="G537" s="33"/>
      <c r="H537" s="33"/>
      <c r="I537" s="137"/>
      <c r="J537" s="33"/>
      <c r="K537" s="34"/>
      <c r="L537" s="128">
        <f>IF(Dommere!$C$12&gt;4,ROUND(SUM(E537:I537)-P537-Q537,1)/(Dommere!$C$12-2),SUM(E537:I537)/Dommere!$C$12)</f>
        <v>0</v>
      </c>
      <c r="M537" s="56">
        <f t="shared" si="69"/>
        <v>0</v>
      </c>
      <c r="N537" s="33"/>
      <c r="O537" s="19"/>
      <c r="P537" s="19">
        <f t="shared" si="70"/>
        <v>0</v>
      </c>
      <c r="Q537" s="19">
        <f t="shared" si="71"/>
        <v>0</v>
      </c>
      <c r="R537" s="19">
        <f t="shared" si="72"/>
        <v>0</v>
      </c>
    </row>
    <row r="538" spans="1:18" x14ac:dyDescent="0.2">
      <c r="A538" s="20">
        <f>+Oversikt!A538</f>
        <v>0</v>
      </c>
      <c r="B538" s="16" t="str">
        <f>IF(O$289&gt;7,IF('2. Runde'!N538="","",Oversikt!B538),IF(O$289&gt;5,IF('1. Runde'!N538="","",Oversikt!B538),Oversikt!B538))</f>
        <v/>
      </c>
      <c r="C538" s="16" t="str">
        <f>IF(Oversikt!E538="","",Oversikt!E538)</f>
        <v/>
      </c>
      <c r="D538" s="17" t="str">
        <f>IF('2. Runde'!N538="","",IF(Oversikt!B538="","",VLOOKUP(Oversikt!#REF!,Mønster!$A$4:$B$21,2)))</f>
        <v/>
      </c>
      <c r="E538" s="32"/>
      <c r="F538" s="33"/>
      <c r="G538" s="33"/>
      <c r="H538" s="33"/>
      <c r="I538" s="137"/>
      <c r="J538" s="33"/>
      <c r="K538" s="34"/>
      <c r="L538" s="128">
        <f>IF(Dommere!$C$12&gt;4,ROUND(SUM(E538:I538)-P538-Q538,1)/(Dommere!$C$12-2),SUM(E538:I538)/Dommere!$C$12)</f>
        <v>0</v>
      </c>
      <c r="M538" s="56">
        <f t="shared" si="69"/>
        <v>0</v>
      </c>
      <c r="N538" s="33"/>
      <c r="O538" s="19"/>
      <c r="P538" s="19">
        <f t="shared" si="70"/>
        <v>0</v>
      </c>
      <c r="Q538" s="19">
        <f t="shared" si="71"/>
        <v>0</v>
      </c>
      <c r="R538" s="19">
        <f t="shared" si="72"/>
        <v>0</v>
      </c>
    </row>
    <row r="539" spans="1:18" x14ac:dyDescent="0.2">
      <c r="A539" s="20">
        <f>+Oversikt!A539</f>
        <v>0</v>
      </c>
      <c r="B539" s="16" t="str">
        <f>IF(O$289&gt;7,IF('2. Runde'!N539="","",Oversikt!B539),IF(O$289&gt;5,IF('1. Runde'!N539="","",Oversikt!B539),Oversikt!B539))</f>
        <v/>
      </c>
      <c r="C539" s="16" t="str">
        <f>IF(Oversikt!E539="","",Oversikt!E539)</f>
        <v/>
      </c>
      <c r="D539" s="17" t="str">
        <f>IF('2. Runde'!N539="","",IF(Oversikt!B539="","",VLOOKUP(Oversikt!#REF!,Mønster!$A$4:$B$21,2)))</f>
        <v/>
      </c>
      <c r="E539" s="32"/>
      <c r="F539" s="33"/>
      <c r="G539" s="33"/>
      <c r="H539" s="33"/>
      <c r="I539" s="137"/>
      <c r="J539" s="33"/>
      <c r="K539" s="34"/>
      <c r="L539" s="128">
        <f>IF(Dommere!$C$12&gt;4,ROUND(SUM(E539:I539)-P539-Q539,1)/(Dommere!$C$12-2),SUM(E539:I539)/Dommere!$C$12)</f>
        <v>0</v>
      </c>
      <c r="M539" s="56">
        <f t="shared" si="69"/>
        <v>0</v>
      </c>
      <c r="N539" s="33"/>
      <c r="O539" s="19"/>
      <c r="P539" s="19">
        <f t="shared" si="70"/>
        <v>0</v>
      </c>
      <c r="Q539" s="19">
        <f t="shared" si="71"/>
        <v>0</v>
      </c>
      <c r="R539" s="19">
        <f t="shared" si="72"/>
        <v>0</v>
      </c>
    </row>
    <row r="540" spans="1:18" x14ac:dyDescent="0.2">
      <c r="A540" s="20">
        <f>+Oversikt!A540</f>
        <v>0</v>
      </c>
      <c r="B540" s="16" t="str">
        <f>IF(O$289&gt;7,IF('2. Runde'!N540="","",Oversikt!B540),IF(O$289&gt;5,IF('1. Runde'!N540="","",Oversikt!B540),Oversikt!B540))</f>
        <v/>
      </c>
      <c r="C540" s="16" t="str">
        <f>IF(Oversikt!E540="","",Oversikt!E540)</f>
        <v/>
      </c>
      <c r="D540" s="17" t="str">
        <f>IF('2. Runde'!N540="","",IF(Oversikt!B540="","",VLOOKUP(Oversikt!#REF!,Mønster!$A$4:$B$21,2)))</f>
        <v/>
      </c>
      <c r="E540" s="32"/>
      <c r="F540" s="33"/>
      <c r="G540" s="33"/>
      <c r="H540" s="33"/>
      <c r="I540" s="137"/>
      <c r="J540" s="33"/>
      <c r="K540" s="34"/>
      <c r="L540" s="128">
        <f>IF(Dommere!$C$12&gt;4,ROUND(SUM(E540:I540)-P540-Q540,1)/(Dommere!$C$12-2),SUM(E540:I540)/Dommere!$C$12)</f>
        <v>0</v>
      </c>
      <c r="M540" s="56">
        <f t="shared" si="69"/>
        <v>0</v>
      </c>
      <c r="N540" s="33"/>
      <c r="O540" s="19"/>
      <c r="P540" s="19">
        <f t="shared" si="70"/>
        <v>0</v>
      </c>
      <c r="Q540" s="19">
        <f t="shared" si="71"/>
        <v>0</v>
      </c>
      <c r="R540" s="19">
        <f t="shared" si="72"/>
        <v>0</v>
      </c>
    </row>
    <row r="541" spans="1:18" x14ac:dyDescent="0.2">
      <c r="A541" s="20">
        <f>+Oversikt!A541</f>
        <v>0</v>
      </c>
      <c r="B541" s="16" t="str">
        <f>IF(O$289&gt;7,IF('2. Runde'!N541="","",Oversikt!B541),IF(O$289&gt;5,IF('1. Runde'!N541="","",Oversikt!B541),Oversikt!B541))</f>
        <v/>
      </c>
      <c r="C541" s="16" t="str">
        <f>IF(Oversikt!E541="","",Oversikt!E541)</f>
        <v/>
      </c>
      <c r="D541" s="17" t="str">
        <f>IF('2. Runde'!N541="","",IF(Oversikt!B541="","",VLOOKUP(Oversikt!#REF!,Mønster!$A$4:$B$21,2)))</f>
        <v/>
      </c>
      <c r="E541" s="32"/>
      <c r="F541" s="33"/>
      <c r="G541" s="33"/>
      <c r="H541" s="33"/>
      <c r="I541" s="137"/>
      <c r="J541" s="33"/>
      <c r="K541" s="34"/>
      <c r="L541" s="128">
        <f>IF(Dommere!$C$12&gt;4,ROUND(SUM(E541:I541)-P541-Q541,1)/(Dommere!$C$12-2),SUM(E541:I541)/Dommere!$C$12)</f>
        <v>0</v>
      </c>
      <c r="M541" s="56">
        <f t="shared" si="69"/>
        <v>0</v>
      </c>
      <c r="N541" s="33"/>
      <c r="O541" s="19"/>
      <c r="P541" s="19">
        <f t="shared" si="70"/>
        <v>0</v>
      </c>
      <c r="Q541" s="19">
        <f t="shared" si="71"/>
        <v>0</v>
      </c>
      <c r="R541" s="19">
        <f t="shared" si="72"/>
        <v>0</v>
      </c>
    </row>
    <row r="542" spans="1:18" x14ac:dyDescent="0.2">
      <c r="A542" s="20">
        <f>+Oversikt!A542</f>
        <v>0</v>
      </c>
      <c r="B542" s="16" t="str">
        <f>IF(O$289&gt;7,IF('2. Runde'!N542="","",Oversikt!B542),IF(O$289&gt;5,IF('1. Runde'!N542="","",Oversikt!B542),Oversikt!B542))</f>
        <v/>
      </c>
      <c r="C542" s="16" t="str">
        <f>IF(Oversikt!E542="","",Oversikt!E542)</f>
        <v/>
      </c>
      <c r="D542" s="17" t="str">
        <f>IF('2. Runde'!N542="","",IF(Oversikt!B542="","",VLOOKUP(Oversikt!#REF!,Mønster!$A$4:$B$21,2)))</f>
        <v/>
      </c>
      <c r="E542" s="32"/>
      <c r="F542" s="33"/>
      <c r="G542" s="33"/>
      <c r="H542" s="33"/>
      <c r="I542" s="137"/>
      <c r="J542" s="33"/>
      <c r="K542" s="34"/>
      <c r="L542" s="128">
        <f>IF(Dommere!$C$12&gt;4,ROUND(SUM(E542:I542)-P542-Q542,1)/(Dommere!$C$12-2),SUM(E542:I542)/Dommere!$C$12)</f>
        <v>0</v>
      </c>
      <c r="M542" s="56">
        <f t="shared" si="69"/>
        <v>0</v>
      </c>
      <c r="N542" s="33"/>
      <c r="O542" s="19"/>
      <c r="P542" s="19">
        <f t="shared" si="70"/>
        <v>0</v>
      </c>
      <c r="Q542" s="19">
        <f t="shared" si="71"/>
        <v>0</v>
      </c>
      <c r="R542" s="19">
        <f t="shared" si="72"/>
        <v>0</v>
      </c>
    </row>
    <row r="543" spans="1:18" x14ac:dyDescent="0.2">
      <c r="A543" s="20">
        <f>+Oversikt!A543</f>
        <v>0</v>
      </c>
      <c r="B543" s="16" t="str">
        <f>IF(O$289&gt;7,IF('2. Runde'!N543="","",Oversikt!B543),IF(O$289&gt;5,IF('1. Runde'!N543="","",Oversikt!B543),Oversikt!B543))</f>
        <v/>
      </c>
      <c r="C543" s="16" t="str">
        <f>IF(Oversikt!E543="","",Oversikt!E543)</f>
        <v/>
      </c>
      <c r="D543" s="17" t="str">
        <f>IF('2. Runde'!N543="","",IF(Oversikt!B543="","",VLOOKUP(Oversikt!#REF!,Mønster!$A$4:$B$21,2)))</f>
        <v/>
      </c>
      <c r="E543" s="32"/>
      <c r="F543" s="33"/>
      <c r="G543" s="33"/>
      <c r="H543" s="33"/>
      <c r="I543" s="137"/>
      <c r="J543" s="33"/>
      <c r="K543" s="34"/>
      <c r="L543" s="128">
        <f>IF(Dommere!$C$12&gt;4,ROUND(SUM(E543:I543)-P543-Q543,1)/(Dommere!$C$12-2),SUM(E543:I543)/Dommere!$C$12)</f>
        <v>0</v>
      </c>
      <c r="M543" s="56">
        <f t="shared" si="69"/>
        <v>0</v>
      </c>
      <c r="N543" s="33"/>
      <c r="O543" s="19"/>
      <c r="P543" s="19">
        <f t="shared" si="70"/>
        <v>0</v>
      </c>
      <c r="Q543" s="19">
        <f t="shared" si="71"/>
        <v>0</v>
      </c>
      <c r="R543" s="19">
        <f t="shared" si="72"/>
        <v>0</v>
      </c>
    </row>
    <row r="544" spans="1:18" x14ac:dyDescent="0.2">
      <c r="A544" s="20">
        <f>+Oversikt!A544</f>
        <v>0</v>
      </c>
      <c r="B544" s="16" t="str">
        <f>IF(O$289&gt;7,IF('2. Runde'!N544="","",Oversikt!B544),IF(O$289&gt;5,IF('1. Runde'!N544="","",Oversikt!B544),Oversikt!B544))</f>
        <v/>
      </c>
      <c r="C544" s="16" t="str">
        <f>IF(Oversikt!E544="","",Oversikt!E544)</f>
        <v/>
      </c>
      <c r="D544" s="17" t="str">
        <f>IF('2. Runde'!N544="","",IF(Oversikt!B544="","",VLOOKUP(Oversikt!#REF!,Mønster!$A$4:$B$21,2)))</f>
        <v/>
      </c>
      <c r="E544" s="32"/>
      <c r="F544" s="33"/>
      <c r="G544" s="33"/>
      <c r="H544" s="33"/>
      <c r="I544" s="137"/>
      <c r="J544" s="33"/>
      <c r="K544" s="34"/>
      <c r="L544" s="128">
        <f>IF(Dommere!$C$12&gt;4,ROUND(SUM(E544:I544)-P544-Q544,1)/(Dommere!$C$12-2),SUM(E544:I544)/Dommere!$C$12)</f>
        <v>0</v>
      </c>
      <c r="M544" s="56">
        <f t="shared" si="69"/>
        <v>0</v>
      </c>
      <c r="N544" s="33"/>
      <c r="O544" s="19"/>
      <c r="P544" s="19">
        <f t="shared" si="70"/>
        <v>0</v>
      </c>
      <c r="Q544" s="19">
        <f t="shared" si="71"/>
        <v>0</v>
      </c>
      <c r="R544" s="19">
        <f t="shared" si="72"/>
        <v>0</v>
      </c>
    </row>
    <row r="545" spans="1:18" x14ac:dyDescent="0.2">
      <c r="A545" s="20">
        <f>+Oversikt!A545</f>
        <v>0</v>
      </c>
      <c r="B545" s="16" t="str">
        <f>IF(O$289&gt;7,IF('2. Runde'!N545="","",Oversikt!B545),IF(O$289&gt;5,IF('1. Runde'!N545="","",Oversikt!B545),Oversikt!B545))</f>
        <v/>
      </c>
      <c r="C545" s="16" t="str">
        <f>IF(Oversikt!E545="","",Oversikt!E545)</f>
        <v/>
      </c>
      <c r="D545" s="17" t="str">
        <f>IF('2. Runde'!N545="","",IF(Oversikt!B545="","",VLOOKUP(Oversikt!#REF!,Mønster!$A$4:$B$21,2)))</f>
        <v/>
      </c>
      <c r="E545" s="32"/>
      <c r="F545" s="33"/>
      <c r="G545" s="33"/>
      <c r="H545" s="33"/>
      <c r="I545" s="137"/>
      <c r="J545" s="33"/>
      <c r="K545" s="34"/>
      <c r="L545" s="128">
        <f>IF(Dommere!$C$12&gt;4,ROUND(SUM(E545:I545)-P545-Q545,1)/(Dommere!$C$12-2),SUM(E545:I545)/Dommere!$C$12)</f>
        <v>0</v>
      </c>
      <c r="M545" s="56">
        <f t="shared" si="69"/>
        <v>0</v>
      </c>
      <c r="N545" s="33"/>
      <c r="O545" s="19"/>
      <c r="P545" s="19">
        <f t="shared" si="70"/>
        <v>0</v>
      </c>
      <c r="Q545" s="19">
        <f t="shared" si="71"/>
        <v>0</v>
      </c>
      <c r="R545" s="19">
        <f t="shared" si="72"/>
        <v>0</v>
      </c>
    </row>
    <row r="546" spans="1:18" x14ac:dyDescent="0.2">
      <c r="A546" s="20">
        <f>+Oversikt!A546</f>
        <v>0</v>
      </c>
      <c r="B546" s="16" t="str">
        <f>IF(O$289&gt;7,IF('2. Runde'!N546="","",Oversikt!B546),IF(O$289&gt;5,IF('1. Runde'!N546="","",Oversikt!B546),Oversikt!B546))</f>
        <v/>
      </c>
      <c r="C546" s="16" t="str">
        <f>IF(Oversikt!E546="","",Oversikt!E546)</f>
        <v/>
      </c>
      <c r="D546" s="17" t="str">
        <f>IF('2. Runde'!N546="","",IF(Oversikt!B546="","",VLOOKUP(Oversikt!#REF!,Mønster!$A$4:$B$21,2)))</f>
        <v/>
      </c>
      <c r="E546" s="32"/>
      <c r="F546" s="33"/>
      <c r="G546" s="33"/>
      <c r="H546" s="33"/>
      <c r="I546" s="137"/>
      <c r="J546" s="33"/>
      <c r="K546" s="34"/>
      <c r="L546" s="128">
        <f>IF(Dommere!$C$12&gt;4,ROUND(SUM(E546:I546)-P546-Q546,1)/(Dommere!$C$12-2),SUM(E546:I546)/Dommere!$C$12)</f>
        <v>0</v>
      </c>
      <c r="M546" s="56">
        <f t="shared" si="69"/>
        <v>0</v>
      </c>
      <c r="N546" s="33"/>
      <c r="O546" s="19"/>
      <c r="P546" s="19">
        <f t="shared" si="70"/>
        <v>0</v>
      </c>
      <c r="Q546" s="19">
        <f t="shared" si="71"/>
        <v>0</v>
      </c>
      <c r="R546" s="19">
        <f t="shared" si="72"/>
        <v>0</v>
      </c>
    </row>
    <row r="547" spans="1:18" x14ac:dyDescent="0.2">
      <c r="A547" s="20">
        <f>+Oversikt!A547</f>
        <v>0</v>
      </c>
      <c r="B547" s="16" t="str">
        <f>IF(O$289&gt;7,IF('2. Runde'!N547="","",Oversikt!B547),IF(O$289&gt;5,IF('1. Runde'!N547="","",Oversikt!B547),Oversikt!B547))</f>
        <v/>
      </c>
      <c r="C547" s="16" t="str">
        <f>IF(Oversikt!E547="","",Oversikt!E547)</f>
        <v/>
      </c>
      <c r="D547" s="17" t="str">
        <f>IF('2. Runde'!N547="","",IF(Oversikt!B547="","",VLOOKUP(Oversikt!#REF!,Mønster!$A$4:$B$21,2)))</f>
        <v/>
      </c>
      <c r="E547" s="32"/>
      <c r="F547" s="33"/>
      <c r="G547" s="33"/>
      <c r="H547" s="33"/>
      <c r="I547" s="137"/>
      <c r="J547" s="33"/>
      <c r="K547" s="34"/>
      <c r="L547" s="128">
        <f>IF(Dommere!$C$12&gt;4,ROUND(SUM(E547:I547)-P547-Q547,1)/(Dommere!$C$12-2),SUM(E547:I547)/Dommere!$C$12)</f>
        <v>0</v>
      </c>
      <c r="M547" s="56">
        <f t="shared" si="69"/>
        <v>0</v>
      </c>
      <c r="N547" s="33"/>
      <c r="O547" s="19"/>
      <c r="P547" s="19">
        <f t="shared" si="70"/>
        <v>0</v>
      </c>
      <c r="Q547" s="19">
        <f t="shared" si="71"/>
        <v>0</v>
      </c>
      <c r="R547" s="19">
        <f t="shared" si="72"/>
        <v>0</v>
      </c>
    </row>
    <row r="548" spans="1:18" x14ac:dyDescent="0.2">
      <c r="A548" s="20">
        <f>+Oversikt!A548</f>
        <v>0</v>
      </c>
      <c r="B548" s="16" t="str">
        <f>IF(O$289&gt;7,IF('2. Runde'!N548="","",Oversikt!B548),IF(O$289&gt;5,IF('1. Runde'!N548="","",Oversikt!B548),Oversikt!B548))</f>
        <v/>
      </c>
      <c r="C548" s="16" t="str">
        <f>IF(Oversikt!E548="","",Oversikt!E548)</f>
        <v/>
      </c>
      <c r="D548" s="17" t="str">
        <f>IF('2. Runde'!N548="","",IF(Oversikt!B548="","",VLOOKUP(Oversikt!#REF!,Mønster!$A$4:$B$21,2)))</f>
        <v/>
      </c>
      <c r="E548" s="32"/>
      <c r="F548" s="33"/>
      <c r="G548" s="33"/>
      <c r="H548" s="33"/>
      <c r="I548" s="137"/>
      <c r="J548" s="33"/>
      <c r="K548" s="34"/>
      <c r="L548" s="128">
        <f>IF(Dommere!$C$12&gt;4,ROUND(SUM(E548:I548)-P548-Q548,1)/(Dommere!$C$12-2),SUM(E548:I548)/Dommere!$C$12)</f>
        <v>0</v>
      </c>
      <c r="M548" s="56">
        <f t="shared" si="69"/>
        <v>0</v>
      </c>
      <c r="N548" s="33"/>
      <c r="O548" s="19"/>
      <c r="P548" s="19">
        <f t="shared" si="70"/>
        <v>0</v>
      </c>
      <c r="Q548" s="19">
        <f t="shared" si="71"/>
        <v>0</v>
      </c>
      <c r="R548" s="19">
        <f t="shared" si="72"/>
        <v>0</v>
      </c>
    </row>
    <row r="549" spans="1:18" x14ac:dyDescent="0.2">
      <c r="A549" s="20">
        <f>+Oversikt!A549</f>
        <v>0</v>
      </c>
      <c r="B549" s="16" t="str">
        <f>IF(O$289&gt;7,IF('2. Runde'!N549="","",Oversikt!B549),IF(O$289&gt;5,IF('1. Runde'!N549="","",Oversikt!B549),Oversikt!B549))</f>
        <v/>
      </c>
      <c r="C549" s="16" t="str">
        <f>IF(Oversikt!E549="","",Oversikt!E549)</f>
        <v/>
      </c>
      <c r="D549" s="17" t="str">
        <f>IF('2. Runde'!N549="","",IF(Oversikt!B549="","",VLOOKUP(Oversikt!#REF!,Mønster!$A$4:$B$21,2)))</f>
        <v/>
      </c>
      <c r="E549" s="32"/>
      <c r="F549" s="33"/>
      <c r="G549" s="33"/>
      <c r="H549" s="33"/>
      <c r="I549" s="137"/>
      <c r="J549" s="33"/>
      <c r="K549" s="34"/>
      <c r="L549" s="128">
        <f>IF(Dommere!$C$12&gt;4,ROUND(SUM(E549:I549)-P549-Q549,1)/(Dommere!$C$12-2),SUM(E549:I549)/Dommere!$C$12)</f>
        <v>0</v>
      </c>
      <c r="M549" s="56">
        <f t="shared" si="69"/>
        <v>0</v>
      </c>
      <c r="N549" s="33"/>
      <c r="O549" s="19"/>
      <c r="P549" s="19">
        <f t="shared" si="70"/>
        <v>0</v>
      </c>
      <c r="Q549" s="19">
        <f t="shared" si="71"/>
        <v>0</v>
      </c>
      <c r="R549" s="19">
        <f t="shared" si="72"/>
        <v>0</v>
      </c>
    </row>
    <row r="550" spans="1:18" x14ac:dyDescent="0.2">
      <c r="A550" s="20">
        <f>+Oversikt!A550</f>
        <v>0</v>
      </c>
      <c r="B550" s="16" t="str">
        <f>IF(O$289&gt;7,IF('2. Runde'!N550="","",Oversikt!B550),IF(O$289&gt;5,IF('1. Runde'!N550="","",Oversikt!B550),Oversikt!B550))</f>
        <v/>
      </c>
      <c r="C550" s="16" t="str">
        <f>IF(Oversikt!E550="","",Oversikt!E550)</f>
        <v/>
      </c>
      <c r="D550" s="17" t="str">
        <f>IF('2. Runde'!N550="","",IF(Oversikt!B550="","",VLOOKUP(Oversikt!#REF!,Mønster!$A$4:$B$21,2)))</f>
        <v/>
      </c>
      <c r="E550" s="32"/>
      <c r="F550" s="33"/>
      <c r="G550" s="33"/>
      <c r="H550" s="33"/>
      <c r="I550" s="137"/>
      <c r="J550" s="33"/>
      <c r="K550" s="34"/>
      <c r="L550" s="128">
        <f>IF(Dommere!$C$12&gt;4,ROUND(SUM(E550:I550)-P550-Q550,1)/(Dommere!$C$12-2),SUM(E550:I550)/Dommere!$C$12)</f>
        <v>0</v>
      </c>
      <c r="M550" s="56">
        <f t="shared" si="69"/>
        <v>0</v>
      </c>
      <c r="N550" s="33"/>
      <c r="O550" s="19"/>
      <c r="P550" s="19">
        <f t="shared" si="70"/>
        <v>0</v>
      </c>
      <c r="Q550" s="19">
        <f t="shared" si="71"/>
        <v>0</v>
      </c>
      <c r="R550" s="19">
        <f t="shared" si="72"/>
        <v>0</v>
      </c>
    </row>
    <row r="551" spans="1:18" x14ac:dyDescent="0.2">
      <c r="A551" s="20">
        <f>+Oversikt!A551</f>
        <v>0</v>
      </c>
      <c r="B551" s="16" t="str">
        <f>IF(O$289&gt;7,IF('2. Runde'!N551="","",Oversikt!B551),IF(O$289&gt;5,IF('1. Runde'!N551="","",Oversikt!B551),Oversikt!B551))</f>
        <v/>
      </c>
      <c r="C551" s="16" t="str">
        <f>IF(Oversikt!E551="","",Oversikt!E551)</f>
        <v/>
      </c>
      <c r="D551" s="17" t="str">
        <f>IF('2. Runde'!N551="","",IF(Oversikt!B551="","",VLOOKUP(Oversikt!#REF!,Mønster!$A$4:$B$21,2)))</f>
        <v/>
      </c>
      <c r="E551" s="32"/>
      <c r="F551" s="33"/>
      <c r="G551" s="33"/>
      <c r="H551" s="33"/>
      <c r="I551" s="137"/>
      <c r="J551" s="33"/>
      <c r="K551" s="34"/>
      <c r="L551" s="128">
        <f>IF(Dommere!$C$12&gt;4,ROUND(SUM(E551:I551)-P551-Q551,1)/(Dommere!$C$12-2),SUM(E551:I551)/Dommere!$C$12)</f>
        <v>0</v>
      </c>
      <c r="M551" s="56">
        <f t="shared" si="69"/>
        <v>0</v>
      </c>
      <c r="N551" s="33"/>
      <c r="O551" s="19"/>
      <c r="P551" s="19">
        <f t="shared" si="70"/>
        <v>0</v>
      </c>
      <c r="Q551" s="19">
        <f t="shared" si="71"/>
        <v>0</v>
      </c>
      <c r="R551" s="19">
        <f t="shared" si="72"/>
        <v>0</v>
      </c>
    </row>
    <row r="552" spans="1:18" x14ac:dyDescent="0.2">
      <c r="A552" s="20">
        <f>+Oversikt!A552</f>
        <v>0</v>
      </c>
      <c r="B552" s="16" t="str">
        <f>IF(O$289&gt;7,IF('2. Runde'!N552="","",Oversikt!B552),IF(O$289&gt;5,IF('1. Runde'!N552="","",Oversikt!B552),Oversikt!B552))</f>
        <v/>
      </c>
      <c r="C552" s="16" t="str">
        <f>IF(Oversikt!E552="","",Oversikt!E552)</f>
        <v/>
      </c>
      <c r="D552" s="17" t="str">
        <f>IF('2. Runde'!N552="","",IF(Oversikt!B552="","",VLOOKUP(Oversikt!#REF!,Mønster!$A$4:$B$21,2)))</f>
        <v/>
      </c>
      <c r="E552" s="32"/>
      <c r="F552" s="33"/>
      <c r="G552" s="33"/>
      <c r="H552" s="33"/>
      <c r="I552" s="137"/>
      <c r="J552" s="33"/>
      <c r="K552" s="34"/>
      <c r="L552" s="128">
        <f>IF(Dommere!$C$12&gt;4,ROUND(SUM(E552:I552)-P552-Q552,1)/(Dommere!$C$12-2),SUM(E552:I552)/Dommere!$C$12)</f>
        <v>0</v>
      </c>
      <c r="M552" s="56">
        <f t="shared" si="69"/>
        <v>0</v>
      </c>
      <c r="N552" s="33"/>
      <c r="O552" s="19"/>
      <c r="P552" s="19">
        <f t="shared" si="70"/>
        <v>0</v>
      </c>
      <c r="Q552" s="19">
        <f t="shared" si="71"/>
        <v>0</v>
      </c>
      <c r="R552" s="19">
        <f t="shared" si="72"/>
        <v>0</v>
      </c>
    </row>
    <row r="553" spans="1:18" x14ac:dyDescent="0.2">
      <c r="A553" s="20">
        <f>+Oversikt!A553</f>
        <v>0</v>
      </c>
      <c r="B553" s="16" t="str">
        <f>IF(O$289&gt;7,IF('2. Runde'!N553="","",Oversikt!B553),IF(O$289&gt;5,IF('1. Runde'!N553="","",Oversikt!B553),Oversikt!B553))</f>
        <v/>
      </c>
      <c r="C553" s="16" t="str">
        <f>IF(Oversikt!E553="","",Oversikt!E553)</f>
        <v/>
      </c>
      <c r="D553" s="17" t="str">
        <f>IF('2. Runde'!N553="","",IF(Oversikt!B553="","",VLOOKUP(Oversikt!#REF!,Mønster!$A$4:$B$21,2)))</f>
        <v/>
      </c>
      <c r="E553" s="32"/>
      <c r="F553" s="33"/>
      <c r="G553" s="33"/>
      <c r="H553" s="33"/>
      <c r="I553" s="137"/>
      <c r="J553" s="33"/>
      <c r="K553" s="34"/>
      <c r="L553" s="128">
        <f>IF(Dommere!$C$12&gt;4,ROUND(SUM(E553:I553)-P553-Q553,1)/(Dommere!$C$12-2),SUM(E553:I553)/Dommere!$C$12)</f>
        <v>0</v>
      </c>
      <c r="M553" s="56">
        <f t="shared" si="69"/>
        <v>0</v>
      </c>
      <c r="N553" s="33"/>
      <c r="O553" s="19"/>
      <c r="P553" s="19">
        <f t="shared" si="70"/>
        <v>0</v>
      </c>
      <c r="Q553" s="19">
        <f t="shared" si="71"/>
        <v>0</v>
      </c>
      <c r="R553" s="19">
        <f t="shared" si="72"/>
        <v>0</v>
      </c>
    </row>
    <row r="554" spans="1:18" x14ac:dyDescent="0.2">
      <c r="A554" s="20">
        <f>+Oversikt!A554</f>
        <v>0</v>
      </c>
      <c r="B554" s="16" t="str">
        <f>IF(O$289&gt;7,IF('2. Runde'!N554="","",Oversikt!B554),IF(O$289&gt;5,IF('1. Runde'!N554="","",Oversikt!B554),Oversikt!B554))</f>
        <v/>
      </c>
      <c r="C554" s="16" t="str">
        <f>IF(Oversikt!E554="","",Oversikt!E554)</f>
        <v/>
      </c>
      <c r="D554" s="17" t="str">
        <f>IF('2. Runde'!N554="","",IF(Oversikt!B554="","",VLOOKUP(Oversikt!#REF!,Mønster!$A$4:$B$21,2)))</f>
        <v/>
      </c>
      <c r="E554" s="32"/>
      <c r="F554" s="33"/>
      <c r="G554" s="33"/>
      <c r="H554" s="33"/>
      <c r="I554" s="137"/>
      <c r="J554" s="33"/>
      <c r="K554" s="34"/>
      <c r="L554" s="128">
        <f>IF(Dommere!$C$12&gt;4,ROUND(SUM(E554:I554)-P554-Q554,1)/(Dommere!$C$12-2),SUM(E554:I554)/Dommere!$C$12)</f>
        <v>0</v>
      </c>
      <c r="M554" s="56">
        <f t="shared" si="69"/>
        <v>0</v>
      </c>
      <c r="N554" s="33"/>
      <c r="O554" s="19"/>
      <c r="P554" s="19">
        <f t="shared" si="70"/>
        <v>0</v>
      </c>
      <c r="Q554" s="19">
        <f t="shared" si="71"/>
        <v>0</v>
      </c>
      <c r="R554" s="19">
        <f t="shared" si="72"/>
        <v>0</v>
      </c>
    </row>
    <row r="555" spans="1:18" x14ac:dyDescent="0.2">
      <c r="A555" s="20">
        <f>+Oversikt!A555</f>
        <v>0</v>
      </c>
      <c r="B555" s="16" t="str">
        <f>IF(O$289&gt;7,IF('2. Runde'!N555="","",Oversikt!B555),IF(O$289&gt;5,IF('1. Runde'!N555="","",Oversikt!B555),Oversikt!B555))</f>
        <v/>
      </c>
      <c r="C555" s="16" t="str">
        <f>IF(Oversikt!E555="","",Oversikt!E555)</f>
        <v/>
      </c>
      <c r="D555" s="17" t="str">
        <f>IF('2. Runde'!N555="","",IF(Oversikt!B555="","",VLOOKUP(Oversikt!#REF!,Mønster!$A$4:$B$21,2)))</f>
        <v/>
      </c>
      <c r="E555" s="32"/>
      <c r="F555" s="33"/>
      <c r="G555" s="33"/>
      <c r="H555" s="33"/>
      <c r="I555" s="137"/>
      <c r="J555" s="33"/>
      <c r="K555" s="34"/>
      <c r="L555" s="128">
        <f>IF(Dommere!$C$12&gt;4,ROUND(SUM(E555:I555)-P555-Q555,1)/(Dommere!$C$12-2),SUM(E555:I555)/Dommere!$C$12)</f>
        <v>0</v>
      </c>
      <c r="M555" s="56">
        <f t="shared" si="69"/>
        <v>0</v>
      </c>
      <c r="N555" s="33"/>
      <c r="O555" s="19"/>
      <c r="P555" s="19">
        <f t="shared" si="70"/>
        <v>0</v>
      </c>
      <c r="Q555" s="19">
        <f t="shared" si="71"/>
        <v>0</v>
      </c>
      <c r="R555" s="19">
        <f t="shared" si="72"/>
        <v>0</v>
      </c>
    </row>
    <row r="556" spans="1:18" x14ac:dyDescent="0.2">
      <c r="A556" s="20">
        <f>+Oversikt!A556</f>
        <v>0</v>
      </c>
      <c r="B556" s="16" t="str">
        <f>IF(O$289&gt;7,IF('2. Runde'!N556="","",Oversikt!B556),IF(O$289&gt;5,IF('1. Runde'!N556="","",Oversikt!B556),Oversikt!B556))</f>
        <v/>
      </c>
      <c r="C556" s="16" t="str">
        <f>IF(Oversikt!E556="","",Oversikt!E556)</f>
        <v/>
      </c>
      <c r="D556" s="17" t="str">
        <f>IF('2. Runde'!N556="","",IF(Oversikt!B556="","",VLOOKUP(Oversikt!#REF!,Mønster!$A$4:$B$21,2)))</f>
        <v/>
      </c>
      <c r="E556" s="32"/>
      <c r="F556" s="33"/>
      <c r="G556" s="33"/>
      <c r="H556" s="33"/>
      <c r="I556" s="137"/>
      <c r="J556" s="33"/>
      <c r="K556" s="34"/>
      <c r="L556" s="128">
        <f>IF(Dommere!$C$12&gt;4,ROUND(SUM(E556:I556)-P556-Q556,1)/(Dommere!$C$12-2),SUM(E556:I556)/Dommere!$C$12)</f>
        <v>0</v>
      </c>
      <c r="M556" s="56">
        <f t="shared" si="69"/>
        <v>0</v>
      </c>
      <c r="N556" s="33"/>
      <c r="O556" s="19"/>
      <c r="P556" s="19">
        <f t="shared" si="70"/>
        <v>0</v>
      </c>
      <c r="Q556" s="19">
        <f t="shared" si="71"/>
        <v>0</v>
      </c>
      <c r="R556" s="19">
        <f t="shared" si="72"/>
        <v>0</v>
      </c>
    </row>
    <row r="557" spans="1:18" x14ac:dyDescent="0.2">
      <c r="A557" s="20">
        <f>+Oversikt!A557</f>
        <v>0</v>
      </c>
      <c r="B557" s="16" t="str">
        <f>IF(O$289&gt;7,IF('2. Runde'!N557="","",Oversikt!B557),IF(O$289&gt;5,IF('1. Runde'!N557="","",Oversikt!B557),Oversikt!B557))</f>
        <v/>
      </c>
      <c r="C557" s="16" t="str">
        <f>IF(Oversikt!E557="","",Oversikt!E557)</f>
        <v/>
      </c>
      <c r="D557" s="17" t="str">
        <f>IF('2. Runde'!N557="","",IF(Oversikt!B557="","",VLOOKUP(Oversikt!#REF!,Mønster!$A$4:$B$21,2)))</f>
        <v/>
      </c>
      <c r="E557" s="32"/>
      <c r="F557" s="33"/>
      <c r="G557" s="33"/>
      <c r="H557" s="33"/>
      <c r="I557" s="137"/>
      <c r="J557" s="33"/>
      <c r="K557" s="34"/>
      <c r="L557" s="128">
        <f>IF(Dommere!$C$12&gt;4,ROUND(SUM(E557:I557)-P557-Q557,1)/(Dommere!$C$12-2),SUM(E557:I557)/Dommere!$C$12)</f>
        <v>0</v>
      </c>
      <c r="M557" s="56">
        <f t="shared" si="69"/>
        <v>0</v>
      </c>
      <c r="N557" s="33"/>
      <c r="O557" s="19"/>
      <c r="P557" s="19">
        <f t="shared" si="70"/>
        <v>0</v>
      </c>
      <c r="Q557" s="19">
        <f t="shared" si="71"/>
        <v>0</v>
      </c>
      <c r="R557" s="19">
        <f t="shared" si="72"/>
        <v>0</v>
      </c>
    </row>
    <row r="558" spans="1:18" x14ac:dyDescent="0.2">
      <c r="A558" s="20">
        <f>+Oversikt!A558</f>
        <v>0</v>
      </c>
      <c r="B558" s="16" t="str">
        <f>IF(O$289&gt;7,IF('2. Runde'!N558="","",Oversikt!B558),IF(O$289&gt;5,IF('1. Runde'!N558="","",Oversikt!B558),Oversikt!B558))</f>
        <v/>
      </c>
      <c r="C558" s="16" t="str">
        <f>IF(Oversikt!E558="","",Oversikt!E558)</f>
        <v/>
      </c>
      <c r="D558" s="17" t="str">
        <f>IF('2. Runde'!N558="","",IF(Oversikt!B558="","",VLOOKUP(Oversikt!#REF!,Mønster!$A$4:$B$21,2)))</f>
        <v/>
      </c>
      <c r="E558" s="32"/>
      <c r="F558" s="33"/>
      <c r="G558" s="33"/>
      <c r="H558" s="33"/>
      <c r="I558" s="137"/>
      <c r="J558" s="33"/>
      <c r="K558" s="34"/>
      <c r="L558" s="128">
        <f>IF(Dommere!$C$12&gt;4,ROUND(SUM(E558:I558)-P558-Q558,1)/(Dommere!$C$12-2),SUM(E558:I558)/Dommere!$C$12)</f>
        <v>0</v>
      </c>
      <c r="M558" s="56">
        <f t="shared" si="69"/>
        <v>0</v>
      </c>
      <c r="N558" s="33"/>
      <c r="O558" s="19"/>
      <c r="P558" s="19">
        <f t="shared" si="70"/>
        <v>0</v>
      </c>
      <c r="Q558" s="19">
        <f t="shared" si="71"/>
        <v>0</v>
      </c>
      <c r="R558" s="19">
        <f t="shared" si="72"/>
        <v>0</v>
      </c>
    </row>
    <row r="559" spans="1:18" x14ac:dyDescent="0.2">
      <c r="A559" s="20">
        <f>+Oversikt!A559</f>
        <v>0</v>
      </c>
      <c r="B559" s="16" t="str">
        <f>IF(O$289&gt;7,IF('2. Runde'!N559="","",Oversikt!B559),IF(O$289&gt;5,IF('1. Runde'!N559="","",Oversikt!B559),Oversikt!B559))</f>
        <v/>
      </c>
      <c r="C559" s="16" t="str">
        <f>IF(Oversikt!E559="","",Oversikt!E559)</f>
        <v/>
      </c>
      <c r="D559" s="17" t="str">
        <f>IF('2. Runde'!N559="","",IF(Oversikt!B559="","",VLOOKUP(Oversikt!#REF!,Mønster!$A$4:$B$21,2)))</f>
        <v/>
      </c>
      <c r="E559" s="32"/>
      <c r="F559" s="33"/>
      <c r="G559" s="33"/>
      <c r="H559" s="33"/>
      <c r="I559" s="137"/>
      <c r="J559" s="33"/>
      <c r="K559" s="34"/>
      <c r="L559" s="128">
        <f>IF(Dommere!$C$12&gt;4,ROUND(SUM(E559:I559)-P559-Q559,1)/(Dommere!$C$12-2),SUM(E559:I559)/Dommere!$C$12)</f>
        <v>0</v>
      </c>
      <c r="M559" s="56">
        <f t="shared" si="69"/>
        <v>0</v>
      </c>
      <c r="N559" s="33"/>
      <c r="O559" s="19"/>
      <c r="P559" s="19">
        <f t="shared" si="70"/>
        <v>0</v>
      </c>
      <c r="Q559" s="19">
        <f t="shared" si="71"/>
        <v>0</v>
      </c>
      <c r="R559" s="19">
        <f t="shared" si="72"/>
        <v>0</v>
      </c>
    </row>
    <row r="560" spans="1:18" x14ac:dyDescent="0.2">
      <c r="A560" s="20">
        <f>+Oversikt!A560</f>
        <v>0</v>
      </c>
      <c r="B560" s="16" t="str">
        <f>IF(O$289&gt;7,IF('2. Runde'!N560="","",Oversikt!B560),IF(O$289&gt;5,IF('1. Runde'!N560="","",Oversikt!B560),Oversikt!B560))</f>
        <v/>
      </c>
      <c r="C560" s="16" t="str">
        <f>IF(Oversikt!E560="","",Oversikt!E560)</f>
        <v/>
      </c>
      <c r="D560" s="17" t="str">
        <f>IF('2. Runde'!N560="","",IF(Oversikt!B560="","",VLOOKUP(Oversikt!#REF!,Mønster!$A$4:$B$21,2)))</f>
        <v/>
      </c>
      <c r="E560" s="32"/>
      <c r="F560" s="33"/>
      <c r="G560" s="33"/>
      <c r="H560" s="33"/>
      <c r="I560" s="137"/>
      <c r="J560" s="33"/>
      <c r="K560" s="34"/>
      <c r="L560" s="128">
        <f>IF(Dommere!$C$12&gt;4,ROUND(SUM(E560:I560)-P560-Q560,1)/(Dommere!$C$12-2),SUM(E560:I560)/Dommere!$C$12)</f>
        <v>0</v>
      </c>
      <c r="M560" s="56">
        <f t="shared" si="69"/>
        <v>0</v>
      </c>
      <c r="N560" s="33"/>
      <c r="O560" s="19"/>
      <c r="P560" s="19">
        <f t="shared" si="70"/>
        <v>0</v>
      </c>
      <c r="Q560" s="19">
        <f t="shared" si="71"/>
        <v>0</v>
      </c>
      <c r="R560" s="19">
        <f t="shared" si="72"/>
        <v>0</v>
      </c>
    </row>
    <row r="561" spans="1:18" x14ac:dyDescent="0.2">
      <c r="A561" s="20">
        <f>+Oversikt!A561</f>
        <v>0</v>
      </c>
      <c r="B561" s="16" t="str">
        <f>IF(O$289&gt;7,IF('2. Runde'!N561="","",Oversikt!B561),IF(O$289&gt;5,IF('1. Runde'!N561="","",Oversikt!B561),Oversikt!B561))</f>
        <v/>
      </c>
      <c r="C561" s="16" t="str">
        <f>IF(Oversikt!E561="","",Oversikt!E561)</f>
        <v/>
      </c>
      <c r="D561" s="17" t="str">
        <f>IF('2. Runde'!N561="","",IF(Oversikt!B561="","",VLOOKUP(Oversikt!#REF!,Mønster!$A$4:$B$21,2)))</f>
        <v/>
      </c>
      <c r="E561" s="32"/>
      <c r="F561" s="33"/>
      <c r="G561" s="33"/>
      <c r="H561" s="33"/>
      <c r="I561" s="137"/>
      <c r="J561" s="33"/>
      <c r="K561" s="34"/>
      <c r="L561" s="128">
        <f>IF(Dommere!$C$12&gt;4,ROUND(SUM(E561:I561)-P561-Q561,1)/(Dommere!$C$12-2),SUM(E561:I561)/Dommere!$C$12)</f>
        <v>0</v>
      </c>
      <c r="M561" s="56">
        <f t="shared" si="69"/>
        <v>0</v>
      </c>
      <c r="N561" s="33"/>
      <c r="O561" s="19"/>
      <c r="P561" s="19">
        <f t="shared" si="70"/>
        <v>0</v>
      </c>
      <c r="Q561" s="19">
        <f t="shared" si="71"/>
        <v>0</v>
      </c>
      <c r="R561" s="19">
        <f t="shared" si="72"/>
        <v>0</v>
      </c>
    </row>
    <row r="562" spans="1:18" x14ac:dyDescent="0.2">
      <c r="A562" s="20">
        <f>+Oversikt!A562</f>
        <v>0</v>
      </c>
      <c r="B562" s="16" t="str">
        <f>IF(O$289&gt;7,IF('2. Runde'!N562="","",Oversikt!B562),IF(O$289&gt;5,IF('1. Runde'!N562="","",Oversikt!B562),Oversikt!B562))</f>
        <v/>
      </c>
      <c r="C562" s="16" t="str">
        <f>IF(Oversikt!E562="","",Oversikt!E562)</f>
        <v/>
      </c>
      <c r="D562" s="17" t="str">
        <f>IF('2. Runde'!N562="","",IF(Oversikt!B562="","",VLOOKUP(Oversikt!#REF!,Mønster!$A$4:$B$21,2)))</f>
        <v/>
      </c>
      <c r="E562" s="32"/>
      <c r="F562" s="33"/>
      <c r="G562" s="33"/>
      <c r="H562" s="33"/>
      <c r="I562" s="137"/>
      <c r="J562" s="33"/>
      <c r="K562" s="34"/>
      <c r="L562" s="128">
        <f>IF(Dommere!$C$12&gt;4,ROUND(SUM(E562:I562)-P562-Q562,1)/(Dommere!$C$12-2),SUM(E562:I562)/Dommere!$C$12)</f>
        <v>0</v>
      </c>
      <c r="M562" s="56">
        <f t="shared" si="69"/>
        <v>0</v>
      </c>
      <c r="N562" s="33"/>
      <c r="O562" s="19"/>
      <c r="P562" s="19">
        <f t="shared" si="70"/>
        <v>0</v>
      </c>
      <c r="Q562" s="19">
        <f t="shared" si="71"/>
        <v>0</v>
      </c>
      <c r="R562" s="19">
        <f t="shared" si="72"/>
        <v>0</v>
      </c>
    </row>
    <row r="563" spans="1:18" x14ac:dyDescent="0.2">
      <c r="A563" s="20">
        <f>+Oversikt!A563</f>
        <v>0</v>
      </c>
      <c r="B563" s="16" t="str">
        <f>IF(O$289&gt;7,IF('2. Runde'!N563="","",Oversikt!B563),IF(O$289&gt;5,IF('1. Runde'!N563="","",Oversikt!B563),Oversikt!B563))</f>
        <v/>
      </c>
      <c r="C563" s="16" t="str">
        <f>IF(Oversikt!E563="","",Oversikt!E563)</f>
        <v/>
      </c>
      <c r="D563" s="17" t="str">
        <f>IF('2. Runde'!N563="","",IF(Oversikt!B563="","",VLOOKUP(Oversikt!#REF!,Mønster!$A$4:$B$21,2)))</f>
        <v/>
      </c>
      <c r="E563" s="32"/>
      <c r="F563" s="33"/>
      <c r="G563" s="33"/>
      <c r="H563" s="33"/>
      <c r="I563" s="137"/>
      <c r="J563" s="33"/>
      <c r="K563" s="34"/>
      <c r="L563" s="128">
        <f>IF(Dommere!$C$12&gt;4,ROUND(SUM(E563:I563)-P563-Q563,1)/(Dommere!$C$12-2),SUM(E563:I563)/Dommere!$C$12)</f>
        <v>0</v>
      </c>
      <c r="M563" s="56">
        <f t="shared" si="69"/>
        <v>0</v>
      </c>
      <c r="N563" s="33"/>
      <c r="O563" s="19"/>
      <c r="P563" s="19">
        <f t="shared" si="70"/>
        <v>0</v>
      </c>
      <c r="Q563" s="19">
        <f t="shared" si="71"/>
        <v>0</v>
      </c>
      <c r="R563" s="19">
        <f t="shared" si="72"/>
        <v>0</v>
      </c>
    </row>
    <row r="564" spans="1:18" x14ac:dyDescent="0.2">
      <c r="A564" s="20">
        <f>+Oversikt!A564</f>
        <v>0</v>
      </c>
      <c r="B564" s="16" t="str">
        <f>IF(O$289&gt;7,IF('2. Runde'!N564="","",Oversikt!B564),IF(O$289&gt;5,IF('1. Runde'!N564="","",Oversikt!B564),Oversikt!B564))</f>
        <v/>
      </c>
      <c r="C564" s="16" t="str">
        <f>IF(Oversikt!E564="","",Oversikt!E564)</f>
        <v/>
      </c>
      <c r="D564" s="17" t="str">
        <f>IF('2. Runde'!N564="","",IF(Oversikt!B564="","",VLOOKUP(Oversikt!#REF!,Mønster!$A$4:$B$21,2)))</f>
        <v/>
      </c>
      <c r="E564" s="32"/>
      <c r="F564" s="33"/>
      <c r="G564" s="33"/>
      <c r="H564" s="33"/>
      <c r="I564" s="137"/>
      <c r="J564" s="33"/>
      <c r="K564" s="34"/>
      <c r="L564" s="128">
        <f>IF(Dommere!$C$12&gt;4,ROUND(SUM(E564:I564)-P564-Q564,1)/(Dommere!$C$12-2),SUM(E564:I564)/Dommere!$C$12)</f>
        <v>0</v>
      </c>
      <c r="M564" s="56">
        <f t="shared" si="69"/>
        <v>0</v>
      </c>
      <c r="N564" s="33"/>
      <c r="O564" s="19"/>
      <c r="P564" s="19">
        <f t="shared" si="70"/>
        <v>0</v>
      </c>
      <c r="Q564" s="19">
        <f t="shared" si="71"/>
        <v>0</v>
      </c>
      <c r="R564" s="19">
        <f t="shared" si="72"/>
        <v>0</v>
      </c>
    </row>
    <row r="565" spans="1:18" x14ac:dyDescent="0.2">
      <c r="A565" s="20">
        <f>+Oversikt!A565</f>
        <v>0</v>
      </c>
      <c r="B565" s="16" t="str">
        <f>IF(O$289&gt;7,IF('2. Runde'!N565="","",Oversikt!B565),IF(O$289&gt;5,IF('1. Runde'!N565="","",Oversikt!B565),Oversikt!B565))</f>
        <v/>
      </c>
      <c r="C565" s="16" t="str">
        <f>IF(Oversikt!E565="","",Oversikt!E565)</f>
        <v/>
      </c>
      <c r="D565" s="17" t="str">
        <f>IF('2. Runde'!N565="","",IF(Oversikt!B565="","",VLOOKUP(Oversikt!#REF!,Mønster!$A$4:$B$21,2)))</f>
        <v/>
      </c>
      <c r="E565" s="32"/>
      <c r="F565" s="33"/>
      <c r="G565" s="33"/>
      <c r="H565" s="33"/>
      <c r="I565" s="137"/>
      <c r="J565" s="33"/>
      <c r="K565" s="34"/>
      <c r="L565" s="128">
        <f>IF(Dommere!$C$12&gt;4,ROUND(SUM(E565:I565)-P565-Q565,1)/(Dommere!$C$12-2),SUM(E565:I565)/Dommere!$C$12)</f>
        <v>0</v>
      </c>
      <c r="M565" s="56">
        <f t="shared" si="69"/>
        <v>0</v>
      </c>
      <c r="N565" s="33"/>
      <c r="O565" s="19"/>
      <c r="P565" s="19">
        <f t="shared" si="70"/>
        <v>0</v>
      </c>
      <c r="Q565" s="19">
        <f t="shared" si="71"/>
        <v>0</v>
      </c>
      <c r="R565" s="19">
        <f t="shared" si="72"/>
        <v>0</v>
      </c>
    </row>
    <row r="566" spans="1:18" x14ac:dyDescent="0.2">
      <c r="A566" s="20">
        <f>+Oversikt!A566</f>
        <v>0</v>
      </c>
      <c r="B566" s="16" t="str">
        <f>IF(O$289&gt;7,IF('2. Runde'!N566="","",Oversikt!B566),IF(O$289&gt;5,IF('1. Runde'!N566="","",Oversikt!B566),Oversikt!B566))</f>
        <v/>
      </c>
      <c r="C566" s="16" t="str">
        <f>IF(Oversikt!E566="","",Oversikt!E566)</f>
        <v/>
      </c>
      <c r="D566" s="17" t="str">
        <f>IF('2. Runde'!N566="","",IF(Oversikt!B566="","",VLOOKUP(Oversikt!#REF!,Mønster!$A$4:$B$21,2)))</f>
        <v/>
      </c>
      <c r="E566" s="32"/>
      <c r="F566" s="33"/>
      <c r="G566" s="33"/>
      <c r="H566" s="33"/>
      <c r="I566" s="137"/>
      <c r="J566" s="33"/>
      <c r="K566" s="34"/>
      <c r="L566" s="128">
        <f>IF(Dommere!$C$12&gt;4,ROUND(SUM(E566:I566)-P566-Q566,1)/(Dommere!$C$12-2),SUM(E566:I566)/Dommere!$C$12)</f>
        <v>0</v>
      </c>
      <c r="M566" s="56">
        <f t="shared" si="69"/>
        <v>0</v>
      </c>
      <c r="N566" s="33"/>
      <c r="O566" s="19"/>
      <c r="P566" s="19">
        <f t="shared" si="70"/>
        <v>0</v>
      </c>
      <c r="Q566" s="19">
        <f t="shared" si="71"/>
        <v>0</v>
      </c>
      <c r="R566" s="19">
        <f t="shared" si="72"/>
        <v>0</v>
      </c>
    </row>
    <row r="567" spans="1:18" x14ac:dyDescent="0.2">
      <c r="A567" s="20">
        <f>+Oversikt!A567</f>
        <v>0</v>
      </c>
      <c r="B567" s="16" t="str">
        <f>IF(O$289&gt;7,IF('2. Runde'!N567="","",Oversikt!B567),IF(O$289&gt;5,IF('1. Runde'!N567="","",Oversikt!B567),Oversikt!B567))</f>
        <v/>
      </c>
      <c r="C567" s="16" t="str">
        <f>IF(Oversikt!E567="","",Oversikt!E567)</f>
        <v/>
      </c>
      <c r="D567" s="17" t="str">
        <f>IF('2. Runde'!N567="","",IF(Oversikt!B567="","",VLOOKUP(Oversikt!#REF!,Mønster!$A$4:$B$21,2)))</f>
        <v/>
      </c>
      <c r="E567" s="32"/>
      <c r="F567" s="33"/>
      <c r="G567" s="33"/>
      <c r="H567" s="33"/>
      <c r="I567" s="137"/>
      <c r="J567" s="33"/>
      <c r="K567" s="34"/>
      <c r="L567" s="128">
        <f>IF(Dommere!$C$12&gt;4,ROUND(SUM(E567:I567)-P567-Q567,1)/(Dommere!$C$12-2),SUM(E567:I567)/Dommere!$C$12)</f>
        <v>0</v>
      </c>
      <c r="M567" s="56">
        <f t="shared" si="69"/>
        <v>0</v>
      </c>
      <c r="N567" s="33"/>
      <c r="O567" s="19"/>
      <c r="P567" s="19">
        <f t="shared" si="70"/>
        <v>0</v>
      </c>
      <c r="Q567" s="19">
        <f t="shared" si="71"/>
        <v>0</v>
      </c>
      <c r="R567" s="19">
        <f t="shared" si="72"/>
        <v>0</v>
      </c>
    </row>
    <row r="568" spans="1:18" x14ac:dyDescent="0.2">
      <c r="A568" s="20">
        <f>+Oversikt!A568</f>
        <v>0</v>
      </c>
      <c r="B568" s="16" t="str">
        <f>IF(O$289&gt;7,IF('2. Runde'!N568="","",Oversikt!B568),IF(O$289&gt;5,IF('1. Runde'!N568="","",Oversikt!B568),Oversikt!B568))</f>
        <v/>
      </c>
      <c r="C568" s="16" t="str">
        <f>IF(Oversikt!E568="","",Oversikt!E568)</f>
        <v/>
      </c>
      <c r="D568" s="17" t="str">
        <f>IF('2. Runde'!N568="","",IF(Oversikt!B568="","",VLOOKUP(Oversikt!#REF!,Mønster!$A$4:$B$21,2)))</f>
        <v/>
      </c>
      <c r="E568" s="32"/>
      <c r="F568" s="33"/>
      <c r="G568" s="33"/>
      <c r="H568" s="33"/>
      <c r="I568" s="137"/>
      <c r="J568" s="33"/>
      <c r="K568" s="34"/>
      <c r="L568" s="128">
        <f>IF(Dommere!$C$12&gt;4,ROUND(SUM(E568:I568)-P568-Q568,1)/(Dommere!$C$12-2),SUM(E568:I568)/Dommere!$C$12)</f>
        <v>0</v>
      </c>
      <c r="M568" s="56">
        <f t="shared" si="69"/>
        <v>0</v>
      </c>
      <c r="N568" s="33"/>
      <c r="O568" s="19"/>
      <c r="P568" s="19">
        <f t="shared" si="70"/>
        <v>0</v>
      </c>
      <c r="Q568" s="19">
        <f t="shared" si="71"/>
        <v>0</v>
      </c>
      <c r="R568" s="19">
        <f t="shared" si="72"/>
        <v>0</v>
      </c>
    </row>
    <row r="569" spans="1:18" x14ac:dyDescent="0.2">
      <c r="A569" s="20">
        <f>+Oversikt!A569</f>
        <v>0</v>
      </c>
      <c r="B569" s="16" t="str">
        <f>IF(O$289&gt;7,IF('2. Runde'!N569="","",Oversikt!B569),IF(O$289&gt;5,IF('1. Runde'!N569="","",Oversikt!B569),Oversikt!B569))</f>
        <v/>
      </c>
      <c r="C569" s="16" t="str">
        <f>IF(Oversikt!E569="","",Oversikt!E569)</f>
        <v/>
      </c>
      <c r="D569" s="17" t="str">
        <f>IF('2. Runde'!N569="","",IF(Oversikt!B569="","",VLOOKUP(Oversikt!#REF!,Mønster!$A$4:$B$21,2)))</f>
        <v/>
      </c>
      <c r="E569" s="32"/>
      <c r="F569" s="33"/>
      <c r="G569" s="33"/>
      <c r="H569" s="33"/>
      <c r="I569" s="137"/>
      <c r="J569" s="33"/>
      <c r="K569" s="34"/>
      <c r="L569" s="128">
        <f>IF(Dommere!$C$12&gt;4,ROUND(SUM(E569:I569)-P569-Q569,1)/(Dommere!$C$12-2),SUM(E569:I569)/Dommere!$C$12)</f>
        <v>0</v>
      </c>
      <c r="M569" s="56">
        <f t="shared" si="69"/>
        <v>0</v>
      </c>
      <c r="N569" s="33"/>
      <c r="O569" s="19"/>
      <c r="P569" s="19">
        <f t="shared" si="70"/>
        <v>0</v>
      </c>
      <c r="Q569" s="19">
        <f t="shared" si="71"/>
        <v>0</v>
      </c>
      <c r="R569" s="19">
        <f t="shared" si="72"/>
        <v>0</v>
      </c>
    </row>
    <row r="570" spans="1:18" x14ac:dyDescent="0.2">
      <c r="A570" s="20">
        <f>+Oversikt!A570</f>
        <v>0</v>
      </c>
      <c r="B570" s="16" t="str">
        <f>IF(O$289&gt;7,IF('2. Runde'!N570="","",Oversikt!B570),IF(O$289&gt;5,IF('1. Runde'!N570="","",Oversikt!B570),Oversikt!B570))</f>
        <v/>
      </c>
      <c r="C570" s="16" t="str">
        <f>IF(Oversikt!E570="","",Oversikt!E570)</f>
        <v/>
      </c>
      <c r="D570" s="17" t="str">
        <f>IF('2. Runde'!N570="","",IF(Oversikt!B570="","",VLOOKUP(Oversikt!#REF!,Mønster!$A$4:$B$21,2)))</f>
        <v/>
      </c>
      <c r="E570" s="32"/>
      <c r="F570" s="33"/>
      <c r="G570" s="33"/>
      <c r="H570" s="33"/>
      <c r="I570" s="137"/>
      <c r="J570" s="33"/>
      <c r="K570" s="34"/>
      <c r="L570" s="128">
        <f>IF(Dommere!$C$12&gt;4,ROUND(SUM(E570:I570)-P570-Q570,1)/(Dommere!$C$12-2),SUM(E570:I570)/Dommere!$C$12)</f>
        <v>0</v>
      </c>
      <c r="M570" s="56">
        <f t="shared" si="69"/>
        <v>0</v>
      </c>
      <c r="N570" s="33"/>
      <c r="O570" s="19"/>
      <c r="P570" s="19">
        <f t="shared" si="70"/>
        <v>0</v>
      </c>
      <c r="Q570" s="19">
        <f t="shared" si="71"/>
        <v>0</v>
      </c>
      <c r="R570" s="19">
        <f t="shared" si="72"/>
        <v>0</v>
      </c>
    </row>
    <row r="571" spans="1:18" x14ac:dyDescent="0.2">
      <c r="A571" s="20">
        <f>+Oversikt!A571</f>
        <v>0</v>
      </c>
      <c r="B571" s="16" t="str">
        <f>IF(O$289&gt;7,IF('2. Runde'!N571="","",Oversikt!B571),IF(O$289&gt;5,IF('1. Runde'!N571="","",Oversikt!B571),Oversikt!B571))</f>
        <v/>
      </c>
      <c r="C571" s="16" t="str">
        <f>IF(Oversikt!E571="","",Oversikt!E571)</f>
        <v/>
      </c>
      <c r="D571" s="17" t="str">
        <f>IF('2. Runde'!N571="","",IF(Oversikt!B571="","",VLOOKUP(Oversikt!#REF!,Mønster!$A$4:$B$21,2)))</f>
        <v/>
      </c>
      <c r="E571" s="32"/>
      <c r="F571" s="33"/>
      <c r="G571" s="33"/>
      <c r="H571" s="33"/>
      <c r="I571" s="137"/>
      <c r="J571" s="33"/>
      <c r="K571" s="34"/>
      <c r="L571" s="128">
        <f>IF(Dommere!$C$12&gt;4,ROUND(SUM(E571:I571)-P571-Q571,1)/(Dommere!$C$12-2),SUM(E571:I571)/Dommere!$C$12)</f>
        <v>0</v>
      </c>
      <c r="M571" s="56">
        <f t="shared" ref="M571:M634" si="73">IF(L571=0,,RANK(L571,L$290:L$314,0))</f>
        <v>0</v>
      </c>
      <c r="N571" s="33"/>
      <c r="O571" s="19"/>
      <c r="P571" s="19">
        <f t="shared" ref="P571:P634" si="74">MAX(E571:K571)</f>
        <v>0</v>
      </c>
      <c r="Q571" s="19">
        <f t="shared" ref="Q571:Q634" si="75">MIN(E571:K571)</f>
        <v>0</v>
      </c>
      <c r="R571" s="19">
        <f t="shared" ref="R571:R634" si="76">SUM(E571:K571)</f>
        <v>0</v>
      </c>
    </row>
    <row r="572" spans="1:18" x14ac:dyDescent="0.2">
      <c r="A572" s="20">
        <f>+Oversikt!A572</f>
        <v>0</v>
      </c>
      <c r="B572" s="16" t="str">
        <f>IF(O$289&gt;7,IF('2. Runde'!N572="","",Oversikt!B572),IF(O$289&gt;5,IF('1. Runde'!N572="","",Oversikt!B572),Oversikt!B572))</f>
        <v/>
      </c>
      <c r="C572" s="16" t="str">
        <f>IF(Oversikt!E572="","",Oversikt!E572)</f>
        <v/>
      </c>
      <c r="D572" s="17" t="str">
        <f>IF('2. Runde'!N572="","",IF(Oversikt!B572="","",VLOOKUP(Oversikt!#REF!,Mønster!$A$4:$B$21,2)))</f>
        <v/>
      </c>
      <c r="E572" s="32"/>
      <c r="F572" s="33"/>
      <c r="G572" s="33"/>
      <c r="H572" s="33"/>
      <c r="I572" s="137"/>
      <c r="J572" s="33"/>
      <c r="K572" s="34"/>
      <c r="L572" s="128">
        <f>IF(Dommere!$C$12&gt;4,ROUND(SUM(E572:I572)-P572-Q572,1)/(Dommere!$C$12-2),SUM(E572:I572)/Dommere!$C$12)</f>
        <v>0</v>
      </c>
      <c r="M572" s="56">
        <f t="shared" si="73"/>
        <v>0</v>
      </c>
      <c r="N572" s="33"/>
      <c r="O572" s="19"/>
      <c r="P572" s="19">
        <f t="shared" si="74"/>
        <v>0</v>
      </c>
      <c r="Q572" s="19">
        <f t="shared" si="75"/>
        <v>0</v>
      </c>
      <c r="R572" s="19">
        <f t="shared" si="76"/>
        <v>0</v>
      </c>
    </row>
    <row r="573" spans="1:18" x14ac:dyDescent="0.2">
      <c r="A573" s="20">
        <f>+Oversikt!A573</f>
        <v>0</v>
      </c>
      <c r="B573" s="16" t="str">
        <f>IF(O$289&gt;7,IF('2. Runde'!N573="","",Oversikt!B573),IF(O$289&gt;5,IF('1. Runde'!N573="","",Oversikt!B573),Oversikt!B573))</f>
        <v/>
      </c>
      <c r="C573" s="16" t="str">
        <f>IF(Oversikt!E573="","",Oversikt!E573)</f>
        <v/>
      </c>
      <c r="D573" s="17" t="str">
        <f>IF('2. Runde'!N573="","",IF(Oversikt!B573="","",VLOOKUP(Oversikt!#REF!,Mønster!$A$4:$B$21,2)))</f>
        <v/>
      </c>
      <c r="E573" s="32"/>
      <c r="F573" s="33"/>
      <c r="G573" s="33"/>
      <c r="H573" s="33"/>
      <c r="I573" s="137"/>
      <c r="J573" s="33"/>
      <c r="K573" s="34"/>
      <c r="L573" s="128">
        <f>IF(Dommere!$C$12&gt;4,ROUND(SUM(E573:I573)-P573-Q573,1)/(Dommere!$C$12-2),SUM(E573:I573)/Dommere!$C$12)</f>
        <v>0</v>
      </c>
      <c r="M573" s="56">
        <f t="shared" si="73"/>
        <v>0</v>
      </c>
      <c r="N573" s="33"/>
      <c r="O573" s="19"/>
      <c r="P573" s="19">
        <f t="shared" si="74"/>
        <v>0</v>
      </c>
      <c r="Q573" s="19">
        <f t="shared" si="75"/>
        <v>0</v>
      </c>
      <c r="R573" s="19">
        <f t="shared" si="76"/>
        <v>0</v>
      </c>
    </row>
    <row r="574" spans="1:18" x14ac:dyDescent="0.2">
      <c r="A574" s="20">
        <f>+Oversikt!A574</f>
        <v>0</v>
      </c>
      <c r="B574" s="16" t="str">
        <f>IF(O$289&gt;7,IF('2. Runde'!N574="","",Oversikt!B574),IF(O$289&gt;5,IF('1. Runde'!N574="","",Oversikt!B574),Oversikt!B574))</f>
        <v/>
      </c>
      <c r="C574" s="16" t="str">
        <f>IF(Oversikt!E574="","",Oversikt!E574)</f>
        <v/>
      </c>
      <c r="D574" s="17" t="str">
        <f>IF('2. Runde'!N574="","",IF(Oversikt!B574="","",VLOOKUP(Oversikt!#REF!,Mønster!$A$4:$B$21,2)))</f>
        <v/>
      </c>
      <c r="E574" s="32"/>
      <c r="F574" s="33"/>
      <c r="G574" s="33"/>
      <c r="H574" s="33"/>
      <c r="I574" s="137"/>
      <c r="J574" s="33"/>
      <c r="K574" s="34"/>
      <c r="L574" s="128">
        <f>IF(Dommere!$C$12&gt;4,ROUND(SUM(E574:I574)-P574-Q574,1)/(Dommere!$C$12-2),SUM(E574:I574)/Dommere!$C$12)</f>
        <v>0</v>
      </c>
      <c r="M574" s="56">
        <f t="shared" si="73"/>
        <v>0</v>
      </c>
      <c r="N574" s="33"/>
      <c r="O574" s="19"/>
      <c r="P574" s="19">
        <f t="shared" si="74"/>
        <v>0</v>
      </c>
      <c r="Q574" s="19">
        <f t="shared" si="75"/>
        <v>0</v>
      </c>
      <c r="R574" s="19">
        <f t="shared" si="76"/>
        <v>0</v>
      </c>
    </row>
    <row r="575" spans="1:18" x14ac:dyDescent="0.2">
      <c r="A575" s="20">
        <f>+Oversikt!A575</f>
        <v>0</v>
      </c>
      <c r="B575" s="16" t="str">
        <f>IF(O$289&gt;7,IF('2. Runde'!N575="","",Oversikt!B575),IF(O$289&gt;5,IF('1. Runde'!N575="","",Oversikt!B575),Oversikt!B575))</f>
        <v/>
      </c>
      <c r="C575" s="16" t="str">
        <f>IF(Oversikt!E575="","",Oversikt!E575)</f>
        <v/>
      </c>
      <c r="D575" s="17" t="str">
        <f>IF('2. Runde'!N575="","",IF(Oversikt!B575="","",VLOOKUP(Oversikt!#REF!,Mønster!$A$4:$B$21,2)))</f>
        <v/>
      </c>
      <c r="E575" s="32"/>
      <c r="F575" s="33"/>
      <c r="G575" s="33"/>
      <c r="H575" s="33"/>
      <c r="I575" s="137"/>
      <c r="J575" s="33"/>
      <c r="K575" s="34"/>
      <c r="L575" s="128">
        <f>IF(Dommere!$C$12&gt;4,ROUND(SUM(E575:I575)-P575-Q575,1)/(Dommere!$C$12-2),SUM(E575:I575)/Dommere!$C$12)</f>
        <v>0</v>
      </c>
      <c r="M575" s="56">
        <f t="shared" si="73"/>
        <v>0</v>
      </c>
      <c r="N575" s="33"/>
      <c r="O575" s="19"/>
      <c r="P575" s="19">
        <f t="shared" si="74"/>
        <v>0</v>
      </c>
      <c r="Q575" s="19">
        <f t="shared" si="75"/>
        <v>0</v>
      </c>
      <c r="R575" s="19">
        <f t="shared" si="76"/>
        <v>0</v>
      </c>
    </row>
    <row r="576" spans="1:18" x14ac:dyDescent="0.2">
      <c r="A576" s="20">
        <f>+Oversikt!A576</f>
        <v>0</v>
      </c>
      <c r="B576" s="16" t="str">
        <f>IF(O$289&gt;7,IF('2. Runde'!N576="","",Oversikt!B576),IF(O$289&gt;5,IF('1. Runde'!N576="","",Oversikt!B576),Oversikt!B576))</f>
        <v/>
      </c>
      <c r="C576" s="16" t="str">
        <f>IF(Oversikt!E576="","",Oversikt!E576)</f>
        <v/>
      </c>
      <c r="D576" s="17" t="str">
        <f>IF('2. Runde'!N576="","",IF(Oversikt!B576="","",VLOOKUP(Oversikt!#REF!,Mønster!$A$4:$B$21,2)))</f>
        <v/>
      </c>
      <c r="E576" s="32"/>
      <c r="F576" s="33"/>
      <c r="G576" s="33"/>
      <c r="H576" s="33"/>
      <c r="I576" s="137"/>
      <c r="J576" s="33"/>
      <c r="K576" s="34"/>
      <c r="L576" s="128">
        <f>IF(Dommere!$C$12&gt;4,ROUND(SUM(E576:I576)-P576-Q576,1)/(Dommere!$C$12-2),SUM(E576:I576)/Dommere!$C$12)</f>
        <v>0</v>
      </c>
      <c r="M576" s="56">
        <f t="shared" si="73"/>
        <v>0</v>
      </c>
      <c r="N576" s="33"/>
      <c r="O576" s="19"/>
      <c r="P576" s="19">
        <f t="shared" si="74"/>
        <v>0</v>
      </c>
      <c r="Q576" s="19">
        <f t="shared" si="75"/>
        <v>0</v>
      </c>
      <c r="R576" s="19">
        <f t="shared" si="76"/>
        <v>0</v>
      </c>
    </row>
    <row r="577" spans="1:18" x14ac:dyDescent="0.2">
      <c r="A577" s="20">
        <f>+Oversikt!A577</f>
        <v>0</v>
      </c>
      <c r="B577" s="16" t="str">
        <f>IF(O$289&gt;7,IF('2. Runde'!N577="","",Oversikt!B577),IF(O$289&gt;5,IF('1. Runde'!N577="","",Oversikt!B577),Oversikt!B577))</f>
        <v/>
      </c>
      <c r="C577" s="16" t="str">
        <f>IF(Oversikt!E577="","",Oversikt!E577)</f>
        <v/>
      </c>
      <c r="D577" s="17" t="str">
        <f>IF('2. Runde'!N577="","",IF(Oversikt!B577="","",VLOOKUP(Oversikt!#REF!,Mønster!$A$4:$B$21,2)))</f>
        <v/>
      </c>
      <c r="E577" s="32"/>
      <c r="F577" s="33"/>
      <c r="G577" s="33"/>
      <c r="H577" s="33"/>
      <c r="I577" s="137"/>
      <c r="J577" s="33"/>
      <c r="K577" s="34"/>
      <c r="L577" s="128">
        <f>IF(Dommere!$C$12&gt;4,ROUND(SUM(E577:I577)-P577-Q577,1)/(Dommere!$C$12-2),SUM(E577:I577)/Dommere!$C$12)</f>
        <v>0</v>
      </c>
      <c r="M577" s="56">
        <f t="shared" si="73"/>
        <v>0</v>
      </c>
      <c r="N577" s="33"/>
      <c r="O577" s="19"/>
      <c r="P577" s="19">
        <f t="shared" si="74"/>
        <v>0</v>
      </c>
      <c r="Q577" s="19">
        <f t="shared" si="75"/>
        <v>0</v>
      </c>
      <c r="R577" s="19">
        <f t="shared" si="76"/>
        <v>0</v>
      </c>
    </row>
    <row r="578" spans="1:18" x14ac:dyDescent="0.2">
      <c r="A578" s="20">
        <f>+Oversikt!A578</f>
        <v>0</v>
      </c>
      <c r="B578" s="16" t="str">
        <f>IF(O$289&gt;7,IF('2. Runde'!N578="","",Oversikt!B578),IF(O$289&gt;5,IF('1. Runde'!N578="","",Oversikt!B578),Oversikt!B578))</f>
        <v/>
      </c>
      <c r="C578" s="16" t="str">
        <f>IF(Oversikt!E578="","",Oversikt!E578)</f>
        <v/>
      </c>
      <c r="D578" s="17" t="str">
        <f>IF('2. Runde'!N578="","",IF(Oversikt!B578="","",VLOOKUP(Oversikt!#REF!,Mønster!$A$4:$B$21,2)))</f>
        <v/>
      </c>
      <c r="E578" s="32"/>
      <c r="F578" s="33"/>
      <c r="G578" s="33"/>
      <c r="H578" s="33"/>
      <c r="I578" s="137"/>
      <c r="J578" s="33"/>
      <c r="K578" s="34"/>
      <c r="L578" s="128">
        <f>IF(Dommere!$C$12&gt;4,ROUND(SUM(E578:I578)-P578-Q578,1)/(Dommere!$C$12-2),SUM(E578:I578)/Dommere!$C$12)</f>
        <v>0</v>
      </c>
      <c r="M578" s="56">
        <f t="shared" si="73"/>
        <v>0</v>
      </c>
      <c r="N578" s="33"/>
      <c r="O578" s="19"/>
      <c r="P578" s="19">
        <f t="shared" si="74"/>
        <v>0</v>
      </c>
      <c r="Q578" s="19">
        <f t="shared" si="75"/>
        <v>0</v>
      </c>
      <c r="R578" s="19">
        <f t="shared" si="76"/>
        <v>0</v>
      </c>
    </row>
    <row r="579" spans="1:18" x14ac:dyDescent="0.2">
      <c r="A579" s="20">
        <f>+Oversikt!A579</f>
        <v>0</v>
      </c>
      <c r="B579" s="16" t="str">
        <f>IF(O$289&gt;7,IF('2. Runde'!N579="","",Oversikt!B579),IF(O$289&gt;5,IF('1. Runde'!N579="","",Oversikt!B579),Oversikt!B579))</f>
        <v/>
      </c>
      <c r="C579" s="16" t="str">
        <f>IF(Oversikt!E579="","",Oversikt!E579)</f>
        <v/>
      </c>
      <c r="D579" s="17" t="str">
        <f>IF('2. Runde'!N579="","",IF(Oversikt!B579="","",VLOOKUP(Oversikt!#REF!,Mønster!$A$4:$B$21,2)))</f>
        <v/>
      </c>
      <c r="E579" s="32"/>
      <c r="F579" s="33"/>
      <c r="G579" s="33"/>
      <c r="H579" s="33"/>
      <c r="I579" s="137"/>
      <c r="J579" s="33"/>
      <c r="K579" s="34"/>
      <c r="L579" s="128">
        <f>IF(Dommere!$C$12&gt;4,ROUND(SUM(E579:I579)-P579-Q579,1)/(Dommere!$C$12-2),SUM(E579:I579)/Dommere!$C$12)</f>
        <v>0</v>
      </c>
      <c r="M579" s="56">
        <f t="shared" si="73"/>
        <v>0</v>
      </c>
      <c r="N579" s="33"/>
      <c r="O579" s="19"/>
      <c r="P579" s="19">
        <f t="shared" si="74"/>
        <v>0</v>
      </c>
      <c r="Q579" s="19">
        <f t="shared" si="75"/>
        <v>0</v>
      </c>
      <c r="R579" s="19">
        <f t="shared" si="76"/>
        <v>0</v>
      </c>
    </row>
    <row r="580" spans="1:18" x14ac:dyDescent="0.2">
      <c r="A580" s="20">
        <f>+Oversikt!A580</f>
        <v>0</v>
      </c>
      <c r="B580" s="16" t="str">
        <f>IF(O$289&gt;7,IF('2. Runde'!N580="","",Oversikt!B580),IF(O$289&gt;5,IF('1. Runde'!N580="","",Oversikt!B580),Oversikt!B580))</f>
        <v/>
      </c>
      <c r="C580" s="16" t="str">
        <f>IF(Oversikt!E580="","",Oversikt!E580)</f>
        <v/>
      </c>
      <c r="D580" s="17" t="str">
        <f>IF('2. Runde'!N580="","",IF(Oversikt!B580="","",VLOOKUP(Oversikt!#REF!,Mønster!$A$4:$B$21,2)))</f>
        <v/>
      </c>
      <c r="E580" s="32"/>
      <c r="F580" s="33"/>
      <c r="G580" s="33"/>
      <c r="H580" s="33"/>
      <c r="I580" s="137"/>
      <c r="J580" s="33"/>
      <c r="K580" s="34"/>
      <c r="L580" s="128">
        <f>IF(Dommere!$C$12&gt;4,ROUND(SUM(E580:I580)-P580-Q580,1)/(Dommere!$C$12-2),SUM(E580:I580)/Dommere!$C$12)</f>
        <v>0</v>
      </c>
      <c r="M580" s="56">
        <f t="shared" si="73"/>
        <v>0</v>
      </c>
      <c r="N580" s="33"/>
      <c r="O580" s="19"/>
      <c r="P580" s="19">
        <f t="shared" si="74"/>
        <v>0</v>
      </c>
      <c r="Q580" s="19">
        <f t="shared" si="75"/>
        <v>0</v>
      </c>
      <c r="R580" s="19">
        <f t="shared" si="76"/>
        <v>0</v>
      </c>
    </row>
    <row r="581" spans="1:18" x14ac:dyDescent="0.2">
      <c r="A581" s="20">
        <f>+Oversikt!A581</f>
        <v>0</v>
      </c>
      <c r="B581" s="16" t="str">
        <f>IF(O$289&gt;7,IF('2. Runde'!N581="","",Oversikt!B581),IF(O$289&gt;5,IF('1. Runde'!N581="","",Oversikt!B581),Oversikt!B581))</f>
        <v/>
      </c>
      <c r="C581" s="16" t="str">
        <f>IF(Oversikt!E581="","",Oversikt!E581)</f>
        <v/>
      </c>
      <c r="D581" s="17" t="str">
        <f>IF('2. Runde'!N581="","",IF(Oversikt!B581="","",VLOOKUP(Oversikt!#REF!,Mønster!$A$4:$B$21,2)))</f>
        <v/>
      </c>
      <c r="E581" s="32"/>
      <c r="F581" s="33"/>
      <c r="G581" s="33"/>
      <c r="H581" s="33"/>
      <c r="I581" s="137"/>
      <c r="J581" s="33"/>
      <c r="K581" s="34"/>
      <c r="L581" s="128">
        <f>IF(Dommere!$C$12&gt;4,ROUND(SUM(E581:I581)-P581-Q581,1)/(Dommere!$C$12-2),SUM(E581:I581)/Dommere!$C$12)</f>
        <v>0</v>
      </c>
      <c r="M581" s="56">
        <f t="shared" si="73"/>
        <v>0</v>
      </c>
      <c r="N581" s="33"/>
      <c r="O581" s="19"/>
      <c r="P581" s="19">
        <f t="shared" si="74"/>
        <v>0</v>
      </c>
      <c r="Q581" s="19">
        <f t="shared" si="75"/>
        <v>0</v>
      </c>
      <c r="R581" s="19">
        <f t="shared" si="76"/>
        <v>0</v>
      </c>
    </row>
    <row r="582" spans="1:18" x14ac:dyDescent="0.2">
      <c r="A582" s="20">
        <f>+Oversikt!A582</f>
        <v>0</v>
      </c>
      <c r="B582" s="16" t="str">
        <f>IF(O$289&gt;7,IF('2. Runde'!N582="","",Oversikt!B582),IF(O$289&gt;5,IF('1. Runde'!N582="","",Oversikt!B582),Oversikt!B582))</f>
        <v/>
      </c>
      <c r="C582" s="16" t="str">
        <f>IF(Oversikt!E582="","",Oversikt!E582)</f>
        <v/>
      </c>
      <c r="D582" s="17" t="str">
        <f>IF('2. Runde'!N582="","",IF(Oversikt!B582="","",VLOOKUP(Oversikt!#REF!,Mønster!$A$4:$B$21,2)))</f>
        <v/>
      </c>
      <c r="E582" s="32"/>
      <c r="F582" s="33"/>
      <c r="G582" s="33"/>
      <c r="H582" s="33"/>
      <c r="I582" s="137"/>
      <c r="J582" s="33"/>
      <c r="K582" s="34"/>
      <c r="L582" s="128">
        <f>IF(Dommere!$C$12&gt;4,ROUND(SUM(E582:I582)-P582-Q582,1)/(Dommere!$C$12-2),SUM(E582:I582)/Dommere!$C$12)</f>
        <v>0</v>
      </c>
      <c r="M582" s="56">
        <f t="shared" si="73"/>
        <v>0</v>
      </c>
      <c r="N582" s="33"/>
      <c r="O582" s="19"/>
      <c r="P582" s="19">
        <f t="shared" si="74"/>
        <v>0</v>
      </c>
      <c r="Q582" s="19">
        <f t="shared" si="75"/>
        <v>0</v>
      </c>
      <c r="R582" s="19">
        <f t="shared" si="76"/>
        <v>0</v>
      </c>
    </row>
    <row r="583" spans="1:18" x14ac:dyDescent="0.2">
      <c r="A583" s="20">
        <f>+Oversikt!A583</f>
        <v>0</v>
      </c>
      <c r="B583" s="16" t="str">
        <f>IF(O$289&gt;7,IF('2. Runde'!N583="","",Oversikt!B583),IF(O$289&gt;5,IF('1. Runde'!N583="","",Oversikt!B583),Oversikt!B583))</f>
        <v/>
      </c>
      <c r="C583" s="16" t="str">
        <f>IF(Oversikt!E583="","",Oversikt!E583)</f>
        <v/>
      </c>
      <c r="D583" s="17" t="str">
        <f>IF('2. Runde'!N583="","",IF(Oversikt!B583="","",VLOOKUP(Oversikt!#REF!,Mønster!$A$4:$B$21,2)))</f>
        <v/>
      </c>
      <c r="E583" s="32"/>
      <c r="F583" s="33"/>
      <c r="G583" s="33"/>
      <c r="H583" s="33"/>
      <c r="I583" s="137"/>
      <c r="J583" s="33"/>
      <c r="K583" s="34"/>
      <c r="L583" s="128">
        <f>IF(Dommere!$C$12&gt;4,ROUND(SUM(E583:I583)-P583-Q583,1)/(Dommere!$C$12-2),SUM(E583:I583)/Dommere!$C$12)</f>
        <v>0</v>
      </c>
      <c r="M583" s="56">
        <f t="shared" si="73"/>
        <v>0</v>
      </c>
      <c r="N583" s="33"/>
      <c r="O583" s="19"/>
      <c r="P583" s="19">
        <f t="shared" si="74"/>
        <v>0</v>
      </c>
      <c r="Q583" s="19">
        <f t="shared" si="75"/>
        <v>0</v>
      </c>
      <c r="R583" s="19">
        <f t="shared" si="76"/>
        <v>0</v>
      </c>
    </row>
    <row r="584" spans="1:18" x14ac:dyDescent="0.2">
      <c r="A584" s="20">
        <f>+Oversikt!A584</f>
        <v>0</v>
      </c>
      <c r="B584" s="16" t="str">
        <f>IF(O$289&gt;7,IF('2. Runde'!N584="","",Oversikt!B584),IF(O$289&gt;5,IF('1. Runde'!N584="","",Oversikt!B584),Oversikt!B584))</f>
        <v/>
      </c>
      <c r="C584" s="16" t="str">
        <f>IF(Oversikt!E584="","",Oversikt!E584)</f>
        <v/>
      </c>
      <c r="D584" s="17" t="str">
        <f>IF('2. Runde'!N584="","",IF(Oversikt!B584="","",VLOOKUP(Oversikt!#REF!,Mønster!$A$4:$B$21,2)))</f>
        <v/>
      </c>
      <c r="E584" s="32"/>
      <c r="F584" s="33"/>
      <c r="G584" s="33"/>
      <c r="H584" s="33"/>
      <c r="I584" s="137"/>
      <c r="J584" s="33"/>
      <c r="K584" s="34"/>
      <c r="L584" s="128">
        <f>IF(Dommere!$C$12&gt;4,ROUND(SUM(E584:I584)-P584-Q584,1)/(Dommere!$C$12-2),SUM(E584:I584)/Dommere!$C$12)</f>
        <v>0</v>
      </c>
      <c r="M584" s="56">
        <f t="shared" si="73"/>
        <v>0</v>
      </c>
      <c r="N584" s="33"/>
      <c r="O584" s="19"/>
      <c r="P584" s="19">
        <f t="shared" si="74"/>
        <v>0</v>
      </c>
      <c r="Q584" s="19">
        <f t="shared" si="75"/>
        <v>0</v>
      </c>
      <c r="R584" s="19">
        <f t="shared" si="76"/>
        <v>0</v>
      </c>
    </row>
    <row r="585" spans="1:18" x14ac:dyDescent="0.2">
      <c r="A585" s="20">
        <f>+Oversikt!A585</f>
        <v>0</v>
      </c>
      <c r="B585" s="16" t="str">
        <f>IF(O$289&gt;7,IF('2. Runde'!N585="","",Oversikt!B585),IF(O$289&gt;5,IF('1. Runde'!N585="","",Oversikt!B585),Oversikt!B585))</f>
        <v/>
      </c>
      <c r="C585" s="16" t="str">
        <f>IF(Oversikt!E585="","",Oversikt!E585)</f>
        <v/>
      </c>
      <c r="D585" s="17" t="str">
        <f>IF('2. Runde'!N585="","",IF(Oversikt!B585="","",VLOOKUP(Oversikt!#REF!,Mønster!$A$4:$B$21,2)))</f>
        <v/>
      </c>
      <c r="E585" s="32"/>
      <c r="F585" s="33"/>
      <c r="G585" s="33"/>
      <c r="H585" s="33"/>
      <c r="I585" s="137"/>
      <c r="J585" s="33"/>
      <c r="K585" s="34"/>
      <c r="L585" s="128">
        <f>IF(Dommere!$C$12&gt;4,ROUND(SUM(E585:I585)-P585-Q585,1)/(Dommere!$C$12-2),SUM(E585:I585)/Dommere!$C$12)</f>
        <v>0</v>
      </c>
      <c r="M585" s="56">
        <f t="shared" si="73"/>
        <v>0</v>
      </c>
      <c r="N585" s="33"/>
      <c r="O585" s="19"/>
      <c r="P585" s="19">
        <f t="shared" si="74"/>
        <v>0</v>
      </c>
      <c r="Q585" s="19">
        <f t="shared" si="75"/>
        <v>0</v>
      </c>
      <c r="R585" s="19">
        <f t="shared" si="76"/>
        <v>0</v>
      </c>
    </row>
    <row r="586" spans="1:18" x14ac:dyDescent="0.2">
      <c r="A586" s="20">
        <f>+Oversikt!A586</f>
        <v>0</v>
      </c>
      <c r="B586" s="16" t="str">
        <f>IF(O$289&gt;7,IF('2. Runde'!N586="","",Oversikt!B586),IF(O$289&gt;5,IF('1. Runde'!N586="","",Oversikt!B586),Oversikt!B586))</f>
        <v/>
      </c>
      <c r="C586" s="16" t="str">
        <f>IF(Oversikt!E586="","",Oversikt!E586)</f>
        <v/>
      </c>
      <c r="D586" s="17" t="str">
        <f>IF('2. Runde'!N586="","",IF(Oversikt!B586="","",VLOOKUP(Oversikt!#REF!,Mønster!$A$4:$B$21,2)))</f>
        <v/>
      </c>
      <c r="E586" s="32"/>
      <c r="F586" s="33"/>
      <c r="G586" s="33"/>
      <c r="H586" s="33"/>
      <c r="I586" s="137"/>
      <c r="J586" s="33"/>
      <c r="K586" s="34"/>
      <c r="L586" s="128">
        <f>IF(Dommere!$C$12&gt;4,ROUND(SUM(E586:I586)-P586-Q586,1)/(Dommere!$C$12-2),SUM(E586:I586)/Dommere!$C$12)</f>
        <v>0</v>
      </c>
      <c r="M586" s="56">
        <f t="shared" si="73"/>
        <v>0</v>
      </c>
      <c r="N586" s="33"/>
      <c r="O586" s="19"/>
      <c r="P586" s="19">
        <f t="shared" si="74"/>
        <v>0</v>
      </c>
      <c r="Q586" s="19">
        <f t="shared" si="75"/>
        <v>0</v>
      </c>
      <c r="R586" s="19">
        <f t="shared" si="76"/>
        <v>0</v>
      </c>
    </row>
    <row r="587" spans="1:18" x14ac:dyDescent="0.2">
      <c r="A587" s="20">
        <f>+Oversikt!A587</f>
        <v>0</v>
      </c>
      <c r="B587" s="16" t="str">
        <f>IF(O$289&gt;7,IF('2. Runde'!N587="","",Oversikt!B587),IF(O$289&gt;5,IF('1. Runde'!N587="","",Oversikt!B587),Oversikt!B587))</f>
        <v/>
      </c>
      <c r="C587" s="16" t="str">
        <f>IF(Oversikt!E587="","",Oversikt!E587)</f>
        <v/>
      </c>
      <c r="D587" s="17" t="str">
        <f>IF('2. Runde'!N587="","",IF(Oversikt!B587="","",VLOOKUP(Oversikt!#REF!,Mønster!$A$4:$B$21,2)))</f>
        <v/>
      </c>
      <c r="E587" s="32"/>
      <c r="F587" s="33"/>
      <c r="G587" s="33"/>
      <c r="H587" s="33"/>
      <c r="I587" s="137"/>
      <c r="J587" s="33"/>
      <c r="K587" s="34"/>
      <c r="L587" s="128">
        <f>IF(Dommere!$C$12&gt;4,ROUND(SUM(E587:I587)-P587-Q587,1)/(Dommere!$C$12-2),SUM(E587:I587)/Dommere!$C$12)</f>
        <v>0</v>
      </c>
      <c r="M587" s="56">
        <f t="shared" si="73"/>
        <v>0</v>
      </c>
      <c r="N587" s="33"/>
      <c r="O587" s="19"/>
      <c r="P587" s="19">
        <f t="shared" si="74"/>
        <v>0</v>
      </c>
      <c r="Q587" s="19">
        <f t="shared" si="75"/>
        <v>0</v>
      </c>
      <c r="R587" s="19">
        <f t="shared" si="76"/>
        <v>0</v>
      </c>
    </row>
    <row r="588" spans="1:18" x14ac:dyDescent="0.2">
      <c r="A588" s="20">
        <f>+Oversikt!A588</f>
        <v>0</v>
      </c>
      <c r="B588" s="16" t="str">
        <f>IF(O$289&gt;7,IF('2. Runde'!N588="","",Oversikt!B588),IF(O$289&gt;5,IF('1. Runde'!N588="","",Oversikt!B588),Oversikt!B588))</f>
        <v/>
      </c>
      <c r="C588" s="16" t="str">
        <f>IF(Oversikt!E588="","",Oversikt!E588)</f>
        <v/>
      </c>
      <c r="D588" s="17" t="str">
        <f>IF('2. Runde'!N588="","",IF(Oversikt!B588="","",VLOOKUP(Oversikt!#REF!,Mønster!$A$4:$B$21,2)))</f>
        <v/>
      </c>
      <c r="E588" s="32"/>
      <c r="F588" s="33"/>
      <c r="G588" s="33"/>
      <c r="H588" s="33"/>
      <c r="I588" s="137"/>
      <c r="J588" s="33"/>
      <c r="K588" s="34"/>
      <c r="L588" s="128">
        <f>IF(Dommere!$C$12&gt;4,ROUND(SUM(E588:I588)-P588-Q588,1)/(Dommere!$C$12-2),SUM(E588:I588)/Dommere!$C$12)</f>
        <v>0</v>
      </c>
      <c r="M588" s="56">
        <f t="shared" si="73"/>
        <v>0</v>
      </c>
      <c r="N588" s="33"/>
      <c r="O588" s="19"/>
      <c r="P588" s="19">
        <f t="shared" si="74"/>
        <v>0</v>
      </c>
      <c r="Q588" s="19">
        <f t="shared" si="75"/>
        <v>0</v>
      </c>
      <c r="R588" s="19">
        <f t="shared" si="76"/>
        <v>0</v>
      </c>
    </row>
    <row r="589" spans="1:18" x14ac:dyDescent="0.2">
      <c r="A589" s="20">
        <f>+Oversikt!A589</f>
        <v>0</v>
      </c>
      <c r="B589" s="16" t="str">
        <f>IF(O$289&gt;7,IF('2. Runde'!N589="","",Oversikt!B589),IF(O$289&gt;5,IF('1. Runde'!N589="","",Oversikt!B589),Oversikt!B589))</f>
        <v/>
      </c>
      <c r="C589" s="16" t="str">
        <f>IF(Oversikt!E589="","",Oversikt!E589)</f>
        <v/>
      </c>
      <c r="D589" s="17" t="str">
        <f>IF('2. Runde'!N589="","",IF(Oversikt!B589="","",VLOOKUP(Oversikt!#REF!,Mønster!$A$4:$B$21,2)))</f>
        <v/>
      </c>
      <c r="E589" s="32"/>
      <c r="F589" s="33"/>
      <c r="G589" s="33"/>
      <c r="H589" s="33"/>
      <c r="I589" s="137"/>
      <c r="J589" s="33"/>
      <c r="K589" s="34"/>
      <c r="L589" s="128">
        <f>IF(Dommere!$C$12&gt;4,ROUND(SUM(E589:I589)-P589-Q589,1)/(Dommere!$C$12-2),SUM(E589:I589)/Dommere!$C$12)</f>
        <v>0</v>
      </c>
      <c r="M589" s="56">
        <f t="shared" si="73"/>
        <v>0</v>
      </c>
      <c r="N589" s="33"/>
      <c r="O589" s="19"/>
      <c r="P589" s="19">
        <f t="shared" si="74"/>
        <v>0</v>
      </c>
      <c r="Q589" s="19">
        <f t="shared" si="75"/>
        <v>0</v>
      </c>
      <c r="R589" s="19">
        <f t="shared" si="76"/>
        <v>0</v>
      </c>
    </row>
    <row r="590" spans="1:18" x14ac:dyDescent="0.2">
      <c r="A590" s="20">
        <f>+Oversikt!A590</f>
        <v>0</v>
      </c>
      <c r="B590" s="16" t="str">
        <f>IF(O$289&gt;7,IF('2. Runde'!N590="","",Oversikt!B590),IF(O$289&gt;5,IF('1. Runde'!N590="","",Oversikt!B590),Oversikt!B590))</f>
        <v/>
      </c>
      <c r="C590" s="16" t="str">
        <f>IF(Oversikt!E590="","",Oversikt!E590)</f>
        <v/>
      </c>
      <c r="D590" s="17" t="str">
        <f>IF('2. Runde'!N590="","",IF(Oversikt!B590="","",VLOOKUP(Oversikt!#REF!,Mønster!$A$4:$B$21,2)))</f>
        <v/>
      </c>
      <c r="E590" s="32"/>
      <c r="F590" s="33"/>
      <c r="G590" s="33"/>
      <c r="H590" s="33"/>
      <c r="I590" s="137"/>
      <c r="J590" s="33"/>
      <c r="K590" s="34"/>
      <c r="L590" s="128">
        <f>IF(Dommere!$C$12&gt;4,ROUND(SUM(E590:I590)-P590-Q590,1)/(Dommere!$C$12-2),SUM(E590:I590)/Dommere!$C$12)</f>
        <v>0</v>
      </c>
      <c r="M590" s="56">
        <f t="shared" si="73"/>
        <v>0</v>
      </c>
      <c r="N590" s="33"/>
      <c r="O590" s="19"/>
      <c r="P590" s="19">
        <f t="shared" si="74"/>
        <v>0</v>
      </c>
      <c r="Q590" s="19">
        <f t="shared" si="75"/>
        <v>0</v>
      </c>
      <c r="R590" s="19">
        <f t="shared" si="76"/>
        <v>0</v>
      </c>
    </row>
    <row r="591" spans="1:18" x14ac:dyDescent="0.2">
      <c r="A591" s="20">
        <f>+Oversikt!A591</f>
        <v>0</v>
      </c>
      <c r="B591" s="16" t="str">
        <f>IF(O$289&gt;7,IF('2. Runde'!N591="","",Oversikt!B591),IF(O$289&gt;5,IF('1. Runde'!N591="","",Oversikt!B591),Oversikt!B591))</f>
        <v/>
      </c>
      <c r="C591" s="16" t="str">
        <f>IF(Oversikt!E591="","",Oversikt!E591)</f>
        <v/>
      </c>
      <c r="D591" s="17" t="str">
        <f>IF('2. Runde'!N591="","",IF(Oversikt!B591="","",VLOOKUP(Oversikt!#REF!,Mønster!$A$4:$B$21,2)))</f>
        <v/>
      </c>
      <c r="E591" s="32"/>
      <c r="F591" s="33"/>
      <c r="G591" s="33"/>
      <c r="H591" s="33"/>
      <c r="I591" s="137"/>
      <c r="J591" s="33"/>
      <c r="K591" s="34"/>
      <c r="L591" s="128">
        <f>IF(Dommere!$C$12&gt;4,ROUND(SUM(E591:I591)-P591-Q591,1)/(Dommere!$C$12-2),SUM(E591:I591)/Dommere!$C$12)</f>
        <v>0</v>
      </c>
      <c r="M591" s="56">
        <f t="shared" si="73"/>
        <v>0</v>
      </c>
      <c r="N591" s="33"/>
      <c r="O591" s="19"/>
      <c r="P591" s="19">
        <f t="shared" si="74"/>
        <v>0</v>
      </c>
      <c r="Q591" s="19">
        <f t="shared" si="75"/>
        <v>0</v>
      </c>
      <c r="R591" s="19">
        <f t="shared" si="76"/>
        <v>0</v>
      </c>
    </row>
    <row r="592" spans="1:18" x14ac:dyDescent="0.2">
      <c r="A592" s="20">
        <f>+Oversikt!A592</f>
        <v>0</v>
      </c>
      <c r="B592" s="16" t="str">
        <f>IF(O$289&gt;7,IF('2. Runde'!N592="","",Oversikt!B592),IF(O$289&gt;5,IF('1. Runde'!N592="","",Oversikt!B592),Oversikt!B592))</f>
        <v/>
      </c>
      <c r="C592" s="16" t="str">
        <f>IF(Oversikt!E592="","",Oversikt!E592)</f>
        <v/>
      </c>
      <c r="D592" s="17" t="str">
        <f>IF('2. Runde'!N592="","",IF(Oversikt!B592="","",VLOOKUP(Oversikt!#REF!,Mønster!$A$4:$B$21,2)))</f>
        <v/>
      </c>
      <c r="E592" s="32"/>
      <c r="F592" s="33"/>
      <c r="G592" s="33"/>
      <c r="H592" s="33"/>
      <c r="I592" s="137"/>
      <c r="J592" s="33"/>
      <c r="K592" s="34"/>
      <c r="L592" s="128">
        <f>IF(Dommere!$C$12&gt;4,ROUND(SUM(E592:I592)-P592-Q592,1)/(Dommere!$C$12-2),SUM(E592:I592)/Dommere!$C$12)</f>
        <v>0</v>
      </c>
      <c r="M592" s="56">
        <f t="shared" si="73"/>
        <v>0</v>
      </c>
      <c r="N592" s="33"/>
      <c r="O592" s="19"/>
      <c r="P592" s="19">
        <f t="shared" si="74"/>
        <v>0</v>
      </c>
      <c r="Q592" s="19">
        <f t="shared" si="75"/>
        <v>0</v>
      </c>
      <c r="R592" s="19">
        <f t="shared" si="76"/>
        <v>0</v>
      </c>
    </row>
    <row r="593" spans="1:18" x14ac:dyDescent="0.2">
      <c r="A593" s="20">
        <f>+Oversikt!A593</f>
        <v>0</v>
      </c>
      <c r="B593" s="16" t="str">
        <f>IF(O$289&gt;7,IF('2. Runde'!N593="","",Oversikt!B593),IF(O$289&gt;5,IF('1. Runde'!N593="","",Oversikt!B593),Oversikt!B593))</f>
        <v/>
      </c>
      <c r="C593" s="16" t="str">
        <f>IF(Oversikt!E593="","",Oversikt!E593)</f>
        <v/>
      </c>
      <c r="D593" s="17" t="str">
        <f>IF('2. Runde'!N593="","",IF(Oversikt!B593="","",VLOOKUP(Oversikt!#REF!,Mønster!$A$4:$B$21,2)))</f>
        <v/>
      </c>
      <c r="E593" s="32"/>
      <c r="F593" s="33"/>
      <c r="G593" s="33"/>
      <c r="H593" s="33"/>
      <c r="I593" s="137"/>
      <c r="J593" s="33"/>
      <c r="K593" s="34"/>
      <c r="L593" s="128">
        <f>IF(Dommere!$C$12&gt;4,ROUND(SUM(E593:I593)-P593-Q593,1)/(Dommere!$C$12-2),SUM(E593:I593)/Dommere!$C$12)</f>
        <v>0</v>
      </c>
      <c r="M593" s="56">
        <f t="shared" si="73"/>
        <v>0</v>
      </c>
      <c r="N593" s="33"/>
      <c r="O593" s="19"/>
      <c r="P593" s="19">
        <f t="shared" si="74"/>
        <v>0</v>
      </c>
      <c r="Q593" s="19">
        <f t="shared" si="75"/>
        <v>0</v>
      </c>
      <c r="R593" s="19">
        <f t="shared" si="76"/>
        <v>0</v>
      </c>
    </row>
    <row r="594" spans="1:18" x14ac:dyDescent="0.2">
      <c r="A594" s="20">
        <f>+Oversikt!A594</f>
        <v>0</v>
      </c>
      <c r="B594" s="16" t="str">
        <f>IF(O$289&gt;7,IF('2. Runde'!N594="","",Oversikt!B594),IF(O$289&gt;5,IF('1. Runde'!N594="","",Oversikt!B594),Oversikt!B594))</f>
        <v/>
      </c>
      <c r="C594" s="16" t="str">
        <f>IF(Oversikt!E594="","",Oversikt!E594)</f>
        <v/>
      </c>
      <c r="D594" s="17" t="str">
        <f>IF('2. Runde'!N594="","",IF(Oversikt!B594="","",VLOOKUP(Oversikt!#REF!,Mønster!$A$4:$B$21,2)))</f>
        <v/>
      </c>
      <c r="E594" s="32"/>
      <c r="F594" s="33"/>
      <c r="G594" s="33"/>
      <c r="H594" s="33"/>
      <c r="I594" s="137"/>
      <c r="J594" s="33"/>
      <c r="K594" s="34"/>
      <c r="L594" s="128">
        <f>IF(Dommere!$C$12&gt;4,ROUND(SUM(E594:I594)-P594-Q594,1)/(Dommere!$C$12-2),SUM(E594:I594)/Dommere!$C$12)</f>
        <v>0</v>
      </c>
      <c r="M594" s="56">
        <f t="shared" si="73"/>
        <v>0</v>
      </c>
      <c r="N594" s="33"/>
      <c r="O594" s="19"/>
      <c r="P594" s="19">
        <f t="shared" si="74"/>
        <v>0</v>
      </c>
      <c r="Q594" s="19">
        <f t="shared" si="75"/>
        <v>0</v>
      </c>
      <c r="R594" s="19">
        <f t="shared" si="76"/>
        <v>0</v>
      </c>
    </row>
    <row r="595" spans="1:18" x14ac:dyDescent="0.2">
      <c r="A595" s="20">
        <f>+Oversikt!A595</f>
        <v>0</v>
      </c>
      <c r="B595" s="16" t="str">
        <f>IF(O$289&gt;7,IF('2. Runde'!N595="","",Oversikt!B595),IF(O$289&gt;5,IF('1. Runde'!N595="","",Oversikt!B595),Oversikt!B595))</f>
        <v/>
      </c>
      <c r="C595" s="16" t="str">
        <f>IF(Oversikt!E595="","",Oversikt!E595)</f>
        <v/>
      </c>
      <c r="D595" s="17" t="str">
        <f>IF('2. Runde'!N595="","",IF(Oversikt!B595="","",VLOOKUP(Oversikt!#REF!,Mønster!$A$4:$B$21,2)))</f>
        <v/>
      </c>
      <c r="E595" s="32"/>
      <c r="F595" s="33"/>
      <c r="G595" s="33"/>
      <c r="H595" s="33"/>
      <c r="I595" s="137"/>
      <c r="J595" s="33"/>
      <c r="K595" s="34"/>
      <c r="L595" s="128">
        <f>IF(Dommere!$C$12&gt;4,ROUND(SUM(E595:I595)-P595-Q595,1)/(Dommere!$C$12-2),SUM(E595:I595)/Dommere!$C$12)</f>
        <v>0</v>
      </c>
      <c r="M595" s="56">
        <f t="shared" si="73"/>
        <v>0</v>
      </c>
      <c r="N595" s="33"/>
      <c r="O595" s="19"/>
      <c r="P595" s="19">
        <f t="shared" si="74"/>
        <v>0</v>
      </c>
      <c r="Q595" s="19">
        <f t="shared" si="75"/>
        <v>0</v>
      </c>
      <c r="R595" s="19">
        <f t="shared" si="76"/>
        <v>0</v>
      </c>
    </row>
    <row r="596" spans="1:18" x14ac:dyDescent="0.2">
      <c r="A596" s="20">
        <f>+Oversikt!A596</f>
        <v>0</v>
      </c>
      <c r="B596" s="16" t="str">
        <f>IF(O$289&gt;7,IF('2. Runde'!N596="","",Oversikt!B596),IF(O$289&gt;5,IF('1. Runde'!N596="","",Oversikt!B596),Oversikt!B596))</f>
        <v/>
      </c>
      <c r="C596" s="16" t="str">
        <f>IF(Oversikt!E596="","",Oversikt!E596)</f>
        <v/>
      </c>
      <c r="D596" s="17" t="str">
        <f>IF('2. Runde'!N596="","",IF(Oversikt!B596="","",VLOOKUP(Oversikt!#REF!,Mønster!$A$4:$B$21,2)))</f>
        <v/>
      </c>
      <c r="E596" s="32"/>
      <c r="F596" s="33"/>
      <c r="G596" s="33"/>
      <c r="H596" s="33"/>
      <c r="I596" s="137"/>
      <c r="J596" s="33"/>
      <c r="K596" s="34"/>
      <c r="L596" s="128">
        <f>IF(Dommere!$C$12&gt;4,ROUND(SUM(E596:I596)-P596-Q596,1)/(Dommere!$C$12-2),SUM(E596:I596)/Dommere!$C$12)</f>
        <v>0</v>
      </c>
      <c r="M596" s="56">
        <f t="shared" si="73"/>
        <v>0</v>
      </c>
      <c r="N596" s="33"/>
      <c r="O596" s="19"/>
      <c r="P596" s="19">
        <f t="shared" si="74"/>
        <v>0</v>
      </c>
      <c r="Q596" s="19">
        <f t="shared" si="75"/>
        <v>0</v>
      </c>
      <c r="R596" s="19">
        <f t="shared" si="76"/>
        <v>0</v>
      </c>
    </row>
    <row r="597" spans="1:18" x14ac:dyDescent="0.2">
      <c r="A597" s="20">
        <f>+Oversikt!A597</f>
        <v>0</v>
      </c>
      <c r="B597" s="16" t="str">
        <f>IF(O$289&gt;7,IF('2. Runde'!N597="","",Oversikt!B597),IF(O$289&gt;5,IF('1. Runde'!N597="","",Oversikt!B597),Oversikt!B597))</f>
        <v/>
      </c>
      <c r="C597" s="16" t="str">
        <f>IF(Oversikt!E597="","",Oversikt!E597)</f>
        <v/>
      </c>
      <c r="D597" s="17" t="str">
        <f>IF('2. Runde'!N597="","",IF(Oversikt!B597="","",VLOOKUP(Oversikt!#REF!,Mønster!$A$4:$B$21,2)))</f>
        <v/>
      </c>
      <c r="E597" s="32"/>
      <c r="F597" s="33"/>
      <c r="G597" s="33"/>
      <c r="H597" s="33"/>
      <c r="I597" s="137"/>
      <c r="J597" s="33"/>
      <c r="K597" s="34"/>
      <c r="L597" s="128">
        <f>IF(Dommere!$C$12&gt;4,ROUND(SUM(E597:I597)-P597-Q597,1)/(Dommere!$C$12-2),SUM(E597:I597)/Dommere!$C$12)</f>
        <v>0</v>
      </c>
      <c r="M597" s="56">
        <f t="shared" si="73"/>
        <v>0</v>
      </c>
      <c r="N597" s="33"/>
      <c r="O597" s="19"/>
      <c r="P597" s="19">
        <f t="shared" si="74"/>
        <v>0</v>
      </c>
      <c r="Q597" s="19">
        <f t="shared" si="75"/>
        <v>0</v>
      </c>
      <c r="R597" s="19">
        <f t="shared" si="76"/>
        <v>0</v>
      </c>
    </row>
    <row r="598" spans="1:18" x14ac:dyDescent="0.2">
      <c r="A598" s="20">
        <f>+Oversikt!A598</f>
        <v>0</v>
      </c>
      <c r="B598" s="16" t="str">
        <f>IF(O$289&gt;7,IF('2. Runde'!N598="","",Oversikt!B598),IF(O$289&gt;5,IF('1. Runde'!N598="","",Oversikt!B598),Oversikt!B598))</f>
        <v/>
      </c>
      <c r="C598" s="16" t="str">
        <f>IF(Oversikt!E598="","",Oversikt!E598)</f>
        <v/>
      </c>
      <c r="D598" s="17" t="str">
        <f>IF('2. Runde'!N598="","",IF(Oversikt!B598="","",VLOOKUP(Oversikt!#REF!,Mønster!$A$4:$B$21,2)))</f>
        <v/>
      </c>
      <c r="E598" s="32"/>
      <c r="F598" s="33"/>
      <c r="G598" s="33"/>
      <c r="H598" s="33"/>
      <c r="I598" s="137"/>
      <c r="J598" s="33"/>
      <c r="K598" s="34"/>
      <c r="L598" s="128">
        <f>IF(Dommere!$C$12&gt;4,ROUND(SUM(E598:I598)-P598-Q598,1)/(Dommere!$C$12-2),SUM(E598:I598)/Dommere!$C$12)</f>
        <v>0</v>
      </c>
      <c r="M598" s="56">
        <f t="shared" si="73"/>
        <v>0</v>
      </c>
      <c r="N598" s="33"/>
      <c r="O598" s="19"/>
      <c r="P598" s="19">
        <f t="shared" si="74"/>
        <v>0</v>
      </c>
      <c r="Q598" s="19">
        <f t="shared" si="75"/>
        <v>0</v>
      </c>
      <c r="R598" s="19">
        <f t="shared" si="76"/>
        <v>0</v>
      </c>
    </row>
    <row r="599" spans="1:18" x14ac:dyDescent="0.2">
      <c r="A599" s="20">
        <f>+Oversikt!A599</f>
        <v>0</v>
      </c>
      <c r="B599" s="16" t="str">
        <f>IF(O$289&gt;7,IF('2. Runde'!N599="","",Oversikt!B599),IF(O$289&gt;5,IF('1. Runde'!N599="","",Oversikt!B599),Oversikt!B599))</f>
        <v/>
      </c>
      <c r="C599" s="16" t="str">
        <f>IF(Oversikt!E599="","",Oversikt!E599)</f>
        <v/>
      </c>
      <c r="D599" s="17" t="str">
        <f>IF('2. Runde'!N599="","",IF(Oversikt!B599="","",VLOOKUP(Oversikt!#REF!,Mønster!$A$4:$B$21,2)))</f>
        <v/>
      </c>
      <c r="E599" s="32"/>
      <c r="F599" s="33"/>
      <c r="G599" s="33"/>
      <c r="H599" s="33"/>
      <c r="I599" s="137"/>
      <c r="J599" s="33"/>
      <c r="K599" s="34"/>
      <c r="L599" s="128">
        <f>IF(Dommere!$C$12&gt;4,ROUND(SUM(E599:I599)-P599-Q599,1)/(Dommere!$C$12-2),SUM(E599:I599)/Dommere!$C$12)</f>
        <v>0</v>
      </c>
      <c r="M599" s="56">
        <f t="shared" si="73"/>
        <v>0</v>
      </c>
      <c r="N599" s="33"/>
      <c r="O599" s="19"/>
      <c r="P599" s="19">
        <f t="shared" si="74"/>
        <v>0</v>
      </c>
      <c r="Q599" s="19">
        <f t="shared" si="75"/>
        <v>0</v>
      </c>
      <c r="R599" s="19">
        <f t="shared" si="76"/>
        <v>0</v>
      </c>
    </row>
    <row r="600" spans="1:18" x14ac:dyDescent="0.2">
      <c r="A600" s="20">
        <f>+Oversikt!A600</f>
        <v>0</v>
      </c>
      <c r="B600" s="16" t="str">
        <f>IF(O$289&gt;7,IF('2. Runde'!N600="","",Oversikt!B600),IF(O$289&gt;5,IF('1. Runde'!N600="","",Oversikt!B600),Oversikt!B600))</f>
        <v/>
      </c>
      <c r="C600" s="16" t="str">
        <f>IF(Oversikt!E600="","",Oversikt!E600)</f>
        <v/>
      </c>
      <c r="D600" s="17" t="str">
        <f>IF('2. Runde'!N600="","",IF(Oversikt!B600="","",VLOOKUP(Oversikt!#REF!,Mønster!$A$4:$B$21,2)))</f>
        <v/>
      </c>
      <c r="E600" s="32"/>
      <c r="F600" s="33"/>
      <c r="G600" s="33"/>
      <c r="H600" s="33"/>
      <c r="I600" s="137"/>
      <c r="J600" s="33"/>
      <c r="K600" s="34"/>
      <c r="L600" s="128">
        <f>IF(Dommere!$C$12&gt;4,ROUND(SUM(E600:I600)-P600-Q600,1)/(Dommere!$C$12-2),SUM(E600:I600)/Dommere!$C$12)</f>
        <v>0</v>
      </c>
      <c r="M600" s="56">
        <f t="shared" si="73"/>
        <v>0</v>
      </c>
      <c r="N600" s="33"/>
      <c r="O600" s="19"/>
      <c r="P600" s="19">
        <f t="shared" si="74"/>
        <v>0</v>
      </c>
      <c r="Q600" s="19">
        <f t="shared" si="75"/>
        <v>0</v>
      </c>
      <c r="R600" s="19">
        <f t="shared" si="76"/>
        <v>0</v>
      </c>
    </row>
    <row r="601" spans="1:18" x14ac:dyDescent="0.2">
      <c r="A601" s="20">
        <f>+Oversikt!A601</f>
        <v>0</v>
      </c>
      <c r="B601" s="16" t="str">
        <f>IF(O$289&gt;7,IF('2. Runde'!N601="","",Oversikt!B601),IF(O$289&gt;5,IF('1. Runde'!N601="","",Oversikt!B601),Oversikt!B601))</f>
        <v/>
      </c>
      <c r="C601" s="16" t="str">
        <f>IF(Oversikt!E601="","",Oversikt!E601)</f>
        <v/>
      </c>
      <c r="D601" s="17" t="str">
        <f>IF('2. Runde'!N601="","",IF(Oversikt!B601="","",VLOOKUP(Oversikt!#REF!,Mønster!$A$4:$B$21,2)))</f>
        <v/>
      </c>
      <c r="E601" s="32"/>
      <c r="F601" s="33"/>
      <c r="G601" s="33"/>
      <c r="H601" s="33"/>
      <c r="I601" s="137"/>
      <c r="J601" s="33"/>
      <c r="K601" s="34"/>
      <c r="L601" s="128">
        <f>IF(Dommere!$C$12&gt;4,ROUND(SUM(E601:I601)-P601-Q601,1)/(Dommere!$C$12-2),SUM(E601:I601)/Dommere!$C$12)</f>
        <v>0</v>
      </c>
      <c r="M601" s="56">
        <f t="shared" si="73"/>
        <v>0</v>
      </c>
      <c r="N601" s="33"/>
      <c r="O601" s="19"/>
      <c r="P601" s="19">
        <f t="shared" si="74"/>
        <v>0</v>
      </c>
      <c r="Q601" s="19">
        <f t="shared" si="75"/>
        <v>0</v>
      </c>
      <c r="R601" s="19">
        <f t="shared" si="76"/>
        <v>0</v>
      </c>
    </row>
    <row r="602" spans="1:18" x14ac:dyDescent="0.2">
      <c r="A602" s="20">
        <f>+Oversikt!A602</f>
        <v>0</v>
      </c>
      <c r="B602" s="16" t="str">
        <f>IF(O$289&gt;7,IF('2. Runde'!N602="","",Oversikt!B602),IF(O$289&gt;5,IF('1. Runde'!N602="","",Oversikt!B602),Oversikt!B602))</f>
        <v/>
      </c>
      <c r="C602" s="16" t="str">
        <f>IF(Oversikt!E602="","",Oversikt!E602)</f>
        <v/>
      </c>
      <c r="D602" s="17" t="str">
        <f>IF('2. Runde'!N602="","",IF(Oversikt!B602="","",VLOOKUP(Oversikt!#REF!,Mønster!$A$4:$B$21,2)))</f>
        <v/>
      </c>
      <c r="E602" s="32"/>
      <c r="F602" s="33"/>
      <c r="G602" s="33"/>
      <c r="H602" s="33"/>
      <c r="I602" s="137"/>
      <c r="J602" s="33"/>
      <c r="K602" s="34"/>
      <c r="L602" s="128">
        <f>IF(Dommere!$C$12&gt;4,ROUND(SUM(E602:I602)-P602-Q602,1)/(Dommere!$C$12-2),SUM(E602:I602)/Dommere!$C$12)</f>
        <v>0</v>
      </c>
      <c r="M602" s="56">
        <f t="shared" si="73"/>
        <v>0</v>
      </c>
      <c r="N602" s="33"/>
      <c r="O602" s="19"/>
      <c r="P602" s="19">
        <f t="shared" si="74"/>
        <v>0</v>
      </c>
      <c r="Q602" s="19">
        <f t="shared" si="75"/>
        <v>0</v>
      </c>
      <c r="R602" s="19">
        <f t="shared" si="76"/>
        <v>0</v>
      </c>
    </row>
    <row r="603" spans="1:18" x14ac:dyDescent="0.2">
      <c r="A603" s="20">
        <f>+Oversikt!A603</f>
        <v>0</v>
      </c>
      <c r="B603" s="16" t="str">
        <f>IF(O$289&gt;7,IF('2. Runde'!N603="","",Oversikt!B603),IF(O$289&gt;5,IF('1. Runde'!N603="","",Oversikt!B603),Oversikt!B603))</f>
        <v/>
      </c>
      <c r="C603" s="16" t="str">
        <f>IF(Oversikt!E603="","",Oversikt!E603)</f>
        <v/>
      </c>
      <c r="D603" s="17" t="str">
        <f>IF('2. Runde'!N603="","",IF(Oversikt!B603="","",VLOOKUP(Oversikt!#REF!,Mønster!$A$4:$B$21,2)))</f>
        <v/>
      </c>
      <c r="E603" s="32"/>
      <c r="F603" s="33"/>
      <c r="G603" s="33"/>
      <c r="H603" s="33"/>
      <c r="I603" s="137"/>
      <c r="J603" s="33"/>
      <c r="K603" s="34"/>
      <c r="L603" s="128">
        <f>IF(Dommere!$C$12&gt;4,ROUND(SUM(E603:I603)-P603-Q603,1)/(Dommere!$C$12-2),SUM(E603:I603)/Dommere!$C$12)</f>
        <v>0</v>
      </c>
      <c r="M603" s="56">
        <f t="shared" si="73"/>
        <v>0</v>
      </c>
      <c r="N603" s="33"/>
      <c r="O603" s="19"/>
      <c r="P603" s="19">
        <f t="shared" si="74"/>
        <v>0</v>
      </c>
      <c r="Q603" s="19">
        <f t="shared" si="75"/>
        <v>0</v>
      </c>
      <c r="R603" s="19">
        <f t="shared" si="76"/>
        <v>0</v>
      </c>
    </row>
    <row r="604" spans="1:18" x14ac:dyDescent="0.2">
      <c r="A604" s="20">
        <f>+Oversikt!A604</f>
        <v>0</v>
      </c>
      <c r="B604" s="16" t="str">
        <f>IF(O$289&gt;7,IF('2. Runde'!N604="","",Oversikt!B604),IF(O$289&gt;5,IF('1. Runde'!N604="","",Oversikt!B604),Oversikt!B604))</f>
        <v/>
      </c>
      <c r="C604" s="16" t="str">
        <f>IF(Oversikt!E604="","",Oversikt!E604)</f>
        <v/>
      </c>
      <c r="D604" s="17" t="str">
        <f>IF('2. Runde'!N604="","",IF(Oversikt!B604="","",VLOOKUP(Oversikt!#REF!,Mønster!$A$4:$B$21,2)))</f>
        <v/>
      </c>
      <c r="E604" s="32"/>
      <c r="F604" s="33"/>
      <c r="G604" s="33"/>
      <c r="H604" s="33"/>
      <c r="I604" s="137"/>
      <c r="J604" s="33"/>
      <c r="K604" s="34"/>
      <c r="L604" s="128">
        <f>IF(Dommere!$C$12&gt;4,ROUND(SUM(E604:I604)-P604-Q604,1)/(Dommere!$C$12-2),SUM(E604:I604)/Dommere!$C$12)</f>
        <v>0</v>
      </c>
      <c r="M604" s="56">
        <f t="shared" si="73"/>
        <v>0</v>
      </c>
      <c r="N604" s="33"/>
      <c r="O604" s="19"/>
      <c r="P604" s="19">
        <f t="shared" si="74"/>
        <v>0</v>
      </c>
      <c r="Q604" s="19">
        <f t="shared" si="75"/>
        <v>0</v>
      </c>
      <c r="R604" s="19">
        <f t="shared" si="76"/>
        <v>0</v>
      </c>
    </row>
    <row r="605" spans="1:18" x14ac:dyDescent="0.2">
      <c r="A605" s="20">
        <f>+Oversikt!A605</f>
        <v>0</v>
      </c>
      <c r="B605" s="16" t="str">
        <f>IF(O$289&gt;7,IF('2. Runde'!N605="","",Oversikt!B605),IF(O$289&gt;5,IF('1. Runde'!N605="","",Oversikt!B605),Oversikt!B605))</f>
        <v/>
      </c>
      <c r="C605" s="16" t="str">
        <f>IF(Oversikt!E605="","",Oversikt!E605)</f>
        <v/>
      </c>
      <c r="D605" s="17" t="str">
        <f>IF('2. Runde'!N605="","",IF(Oversikt!B605="","",VLOOKUP(Oversikt!#REF!,Mønster!$A$4:$B$21,2)))</f>
        <v/>
      </c>
      <c r="E605" s="32"/>
      <c r="F605" s="33"/>
      <c r="G605" s="33"/>
      <c r="H605" s="33"/>
      <c r="I605" s="137"/>
      <c r="J605" s="33"/>
      <c r="K605" s="34"/>
      <c r="L605" s="128">
        <f>IF(Dommere!$C$12&gt;4,ROUND(SUM(E605:I605)-P605-Q605,1)/(Dommere!$C$12-2),SUM(E605:I605)/Dommere!$C$12)</f>
        <v>0</v>
      </c>
      <c r="M605" s="56">
        <f t="shared" si="73"/>
        <v>0</v>
      </c>
      <c r="N605" s="33"/>
      <c r="O605" s="19"/>
      <c r="P605" s="19">
        <f t="shared" si="74"/>
        <v>0</v>
      </c>
      <c r="Q605" s="19">
        <f t="shared" si="75"/>
        <v>0</v>
      </c>
      <c r="R605" s="19">
        <f t="shared" si="76"/>
        <v>0</v>
      </c>
    </row>
    <row r="606" spans="1:18" x14ac:dyDescent="0.2">
      <c r="A606" s="20">
        <f>+Oversikt!A606</f>
        <v>0</v>
      </c>
      <c r="B606" s="16" t="str">
        <f>IF(O$289&gt;7,IF('2. Runde'!N606="","",Oversikt!B606),IF(O$289&gt;5,IF('1. Runde'!N606="","",Oversikt!B606),Oversikt!B606))</f>
        <v/>
      </c>
      <c r="C606" s="16" t="str">
        <f>IF(Oversikt!E606="","",Oversikt!E606)</f>
        <v/>
      </c>
      <c r="D606" s="17" t="str">
        <f>IF('2. Runde'!N606="","",IF(Oversikt!B606="","",VLOOKUP(Oversikt!#REF!,Mønster!$A$4:$B$21,2)))</f>
        <v/>
      </c>
      <c r="E606" s="32"/>
      <c r="F606" s="33"/>
      <c r="G606" s="33"/>
      <c r="H606" s="33"/>
      <c r="I606" s="137"/>
      <c r="J606" s="33"/>
      <c r="K606" s="34"/>
      <c r="L606" s="128">
        <f>IF(Dommere!$C$12&gt;4,ROUND(SUM(E606:I606)-P606-Q606,1)/(Dommere!$C$12-2),SUM(E606:I606)/Dommere!$C$12)</f>
        <v>0</v>
      </c>
      <c r="M606" s="56">
        <f t="shared" si="73"/>
        <v>0</v>
      </c>
      <c r="N606" s="33"/>
      <c r="O606" s="19"/>
      <c r="P606" s="19">
        <f t="shared" si="74"/>
        <v>0</v>
      </c>
      <c r="Q606" s="19">
        <f t="shared" si="75"/>
        <v>0</v>
      </c>
      <c r="R606" s="19">
        <f t="shared" si="76"/>
        <v>0</v>
      </c>
    </row>
    <row r="607" spans="1:18" x14ac:dyDescent="0.2">
      <c r="A607" s="20">
        <f>+Oversikt!A607</f>
        <v>0</v>
      </c>
      <c r="B607" s="16" t="str">
        <f>IF(O$289&gt;7,IF('2. Runde'!N607="","",Oversikt!B607),IF(O$289&gt;5,IF('1. Runde'!N607="","",Oversikt!B607),Oversikt!B607))</f>
        <v/>
      </c>
      <c r="C607" s="16" t="str">
        <f>IF(Oversikt!E607="","",Oversikt!E607)</f>
        <v/>
      </c>
      <c r="D607" s="17" t="str">
        <f>IF('2. Runde'!N607="","",IF(Oversikt!B607="","",VLOOKUP(Oversikt!#REF!,Mønster!$A$4:$B$21,2)))</f>
        <v/>
      </c>
      <c r="E607" s="32"/>
      <c r="F607" s="33"/>
      <c r="G607" s="33"/>
      <c r="H607" s="33"/>
      <c r="I607" s="137"/>
      <c r="J607" s="33"/>
      <c r="K607" s="34"/>
      <c r="L607" s="128">
        <f>IF(Dommere!$C$12&gt;4,ROUND(SUM(E607:I607)-P607-Q607,1)/(Dommere!$C$12-2),SUM(E607:I607)/Dommere!$C$12)</f>
        <v>0</v>
      </c>
      <c r="M607" s="56">
        <f t="shared" si="73"/>
        <v>0</v>
      </c>
      <c r="N607" s="33"/>
      <c r="O607" s="19"/>
      <c r="P607" s="19">
        <f t="shared" si="74"/>
        <v>0</v>
      </c>
      <c r="Q607" s="19">
        <f t="shared" si="75"/>
        <v>0</v>
      </c>
      <c r="R607" s="19">
        <f t="shared" si="76"/>
        <v>0</v>
      </c>
    </row>
    <row r="608" spans="1:18" x14ac:dyDescent="0.2">
      <c r="A608" s="20">
        <f>+Oversikt!A608</f>
        <v>0</v>
      </c>
      <c r="B608" s="16" t="str">
        <f>IF(O$289&gt;7,IF('2. Runde'!N608="","",Oversikt!B608),IF(O$289&gt;5,IF('1. Runde'!N608="","",Oversikt!B608),Oversikt!B608))</f>
        <v/>
      </c>
      <c r="C608" s="16" t="str">
        <f>IF(Oversikt!E608="","",Oversikt!E608)</f>
        <v/>
      </c>
      <c r="D608" s="17" t="str">
        <f>IF('2. Runde'!N608="","",IF(Oversikt!B608="","",VLOOKUP(Oversikt!#REF!,Mønster!$A$4:$B$21,2)))</f>
        <v/>
      </c>
      <c r="E608" s="32"/>
      <c r="F608" s="33"/>
      <c r="G608" s="33"/>
      <c r="H608" s="33"/>
      <c r="I608" s="137"/>
      <c r="J608" s="33"/>
      <c r="K608" s="34"/>
      <c r="L608" s="128">
        <f>IF(Dommere!$C$12&gt;4,ROUND(SUM(E608:I608)-P608-Q608,1)/(Dommere!$C$12-2),SUM(E608:I608)/Dommere!$C$12)</f>
        <v>0</v>
      </c>
      <c r="M608" s="56">
        <f t="shared" si="73"/>
        <v>0</v>
      </c>
      <c r="N608" s="33"/>
      <c r="O608" s="19"/>
      <c r="P608" s="19">
        <f t="shared" si="74"/>
        <v>0</v>
      </c>
      <c r="Q608" s="19">
        <f t="shared" si="75"/>
        <v>0</v>
      </c>
      <c r="R608" s="19">
        <f t="shared" si="76"/>
        <v>0</v>
      </c>
    </row>
    <row r="609" spans="1:18" x14ac:dyDescent="0.2">
      <c r="A609" s="20">
        <f>+Oversikt!A609</f>
        <v>0</v>
      </c>
      <c r="B609" s="16" t="str">
        <f>IF(O$289&gt;7,IF('2. Runde'!N609="","",Oversikt!B609),IF(O$289&gt;5,IF('1. Runde'!N609="","",Oversikt!B609),Oversikt!B609))</f>
        <v/>
      </c>
      <c r="C609" s="16" t="str">
        <f>IF(Oversikt!E609="","",Oversikt!E609)</f>
        <v/>
      </c>
      <c r="D609" s="17" t="str">
        <f>IF('2. Runde'!N609="","",IF(Oversikt!B609="","",VLOOKUP(Oversikt!#REF!,Mønster!$A$4:$B$21,2)))</f>
        <v/>
      </c>
      <c r="E609" s="32"/>
      <c r="F609" s="33"/>
      <c r="G609" s="33"/>
      <c r="H609" s="33"/>
      <c r="I609" s="137"/>
      <c r="J609" s="33"/>
      <c r="K609" s="34"/>
      <c r="L609" s="128">
        <f>IF(Dommere!$C$12&gt;4,ROUND(SUM(E609:I609)-P609-Q609,1)/(Dommere!$C$12-2),SUM(E609:I609)/Dommere!$C$12)</f>
        <v>0</v>
      </c>
      <c r="M609" s="56">
        <f t="shared" si="73"/>
        <v>0</v>
      </c>
      <c r="N609" s="33"/>
      <c r="O609" s="19"/>
      <c r="P609" s="19">
        <f t="shared" si="74"/>
        <v>0</v>
      </c>
      <c r="Q609" s="19">
        <f t="shared" si="75"/>
        <v>0</v>
      </c>
      <c r="R609" s="19">
        <f t="shared" si="76"/>
        <v>0</v>
      </c>
    </row>
    <row r="610" spans="1:18" x14ac:dyDescent="0.2">
      <c r="A610" s="20">
        <f>+Oversikt!A610</f>
        <v>0</v>
      </c>
      <c r="B610" s="16" t="str">
        <f>IF(O$289&gt;7,IF('2. Runde'!N610="","",Oversikt!B610),IF(O$289&gt;5,IF('1. Runde'!N610="","",Oversikt!B610),Oversikt!B610))</f>
        <v/>
      </c>
      <c r="C610" s="16" t="str">
        <f>IF(Oversikt!E610="","",Oversikt!E610)</f>
        <v/>
      </c>
      <c r="D610" s="17" t="str">
        <f>IF('2. Runde'!N610="","",IF(Oversikt!B610="","",VLOOKUP(Oversikt!#REF!,Mønster!$A$4:$B$21,2)))</f>
        <v/>
      </c>
      <c r="E610" s="32"/>
      <c r="F610" s="33"/>
      <c r="G610" s="33"/>
      <c r="H610" s="33"/>
      <c r="I610" s="137"/>
      <c r="J610" s="33"/>
      <c r="K610" s="34"/>
      <c r="L610" s="128">
        <f>IF(Dommere!$C$12&gt;4,ROUND(SUM(E610:I610)-P610-Q610,1)/(Dommere!$C$12-2),SUM(E610:I610)/Dommere!$C$12)</f>
        <v>0</v>
      </c>
      <c r="M610" s="56">
        <f t="shared" si="73"/>
        <v>0</v>
      </c>
      <c r="N610" s="33"/>
      <c r="O610" s="19"/>
      <c r="P610" s="19">
        <f t="shared" si="74"/>
        <v>0</v>
      </c>
      <c r="Q610" s="19">
        <f t="shared" si="75"/>
        <v>0</v>
      </c>
      <c r="R610" s="19">
        <f t="shared" si="76"/>
        <v>0</v>
      </c>
    </row>
    <row r="611" spans="1:18" x14ac:dyDescent="0.2">
      <c r="A611" s="20">
        <f>+Oversikt!A611</f>
        <v>0</v>
      </c>
      <c r="B611" s="16" t="str">
        <f>IF(O$289&gt;7,IF('2. Runde'!N611="","",Oversikt!B611),IF(O$289&gt;5,IF('1. Runde'!N611="","",Oversikt!B611),Oversikt!B611))</f>
        <v/>
      </c>
      <c r="C611" s="16" t="str">
        <f>IF(Oversikt!E611="","",Oversikt!E611)</f>
        <v/>
      </c>
      <c r="D611" s="17" t="str">
        <f>IF('2. Runde'!N611="","",IF(Oversikt!B611="","",VLOOKUP(Oversikt!#REF!,Mønster!$A$4:$B$21,2)))</f>
        <v/>
      </c>
      <c r="E611" s="32"/>
      <c r="F611" s="33"/>
      <c r="G611" s="33"/>
      <c r="H611" s="33"/>
      <c r="I611" s="137"/>
      <c r="J611" s="33"/>
      <c r="K611" s="34"/>
      <c r="L611" s="128">
        <f>IF(Dommere!$C$12&gt;4,ROUND(SUM(E611:I611)-P611-Q611,1)/(Dommere!$C$12-2),SUM(E611:I611)/Dommere!$C$12)</f>
        <v>0</v>
      </c>
      <c r="M611" s="56">
        <f t="shared" si="73"/>
        <v>0</v>
      </c>
      <c r="N611" s="33"/>
      <c r="O611" s="19"/>
      <c r="P611" s="19">
        <f t="shared" si="74"/>
        <v>0</v>
      </c>
      <c r="Q611" s="19">
        <f t="shared" si="75"/>
        <v>0</v>
      </c>
      <c r="R611" s="19">
        <f t="shared" si="76"/>
        <v>0</v>
      </c>
    </row>
    <row r="612" spans="1:18" x14ac:dyDescent="0.2">
      <c r="A612" s="20">
        <f>+Oversikt!A612</f>
        <v>0</v>
      </c>
      <c r="B612" s="16" t="str">
        <f>IF(O$289&gt;7,IF('2. Runde'!N612="","",Oversikt!B612),IF(O$289&gt;5,IF('1. Runde'!N612="","",Oversikt!B612),Oversikt!B612))</f>
        <v/>
      </c>
      <c r="C612" s="16" t="str">
        <f>IF(Oversikt!E612="","",Oversikt!E612)</f>
        <v/>
      </c>
      <c r="D612" s="17" t="str">
        <f>IF('2. Runde'!N612="","",IF(Oversikt!B612="","",VLOOKUP(Oversikt!#REF!,Mønster!$A$4:$B$21,2)))</f>
        <v/>
      </c>
      <c r="E612" s="32"/>
      <c r="F612" s="33"/>
      <c r="G612" s="33"/>
      <c r="H612" s="33"/>
      <c r="I612" s="137"/>
      <c r="J612" s="33"/>
      <c r="K612" s="34"/>
      <c r="L612" s="128">
        <f>IF(Dommere!$C$12&gt;4,ROUND(SUM(E612:I612)-P612-Q612,1)/(Dommere!$C$12-2),SUM(E612:I612)/Dommere!$C$12)</f>
        <v>0</v>
      </c>
      <c r="M612" s="56">
        <f t="shared" si="73"/>
        <v>0</v>
      </c>
      <c r="N612" s="33"/>
      <c r="O612" s="19"/>
      <c r="P612" s="19">
        <f t="shared" si="74"/>
        <v>0</v>
      </c>
      <c r="Q612" s="19">
        <f t="shared" si="75"/>
        <v>0</v>
      </c>
      <c r="R612" s="19">
        <f t="shared" si="76"/>
        <v>0</v>
      </c>
    </row>
    <row r="613" spans="1:18" x14ac:dyDescent="0.2">
      <c r="A613" s="20">
        <f>+Oversikt!A613</f>
        <v>0</v>
      </c>
      <c r="B613" s="16" t="str">
        <f>IF(O$289&gt;7,IF('2. Runde'!N613="","",Oversikt!B613),IF(O$289&gt;5,IF('1. Runde'!N613="","",Oversikt!B613),Oversikt!B613))</f>
        <v/>
      </c>
      <c r="C613" s="16" t="str">
        <f>IF(Oversikt!E613="","",Oversikt!E613)</f>
        <v/>
      </c>
      <c r="D613" s="17" t="str">
        <f>IF('2. Runde'!N613="","",IF(Oversikt!B613="","",VLOOKUP(Oversikt!#REF!,Mønster!$A$4:$B$21,2)))</f>
        <v/>
      </c>
      <c r="E613" s="32"/>
      <c r="F613" s="33"/>
      <c r="G613" s="33"/>
      <c r="H613" s="33"/>
      <c r="I613" s="137"/>
      <c r="J613" s="33"/>
      <c r="K613" s="34"/>
      <c r="L613" s="128">
        <f>IF(Dommere!$C$12&gt;4,ROUND(SUM(E613:I613)-P613-Q613,1)/(Dommere!$C$12-2),SUM(E613:I613)/Dommere!$C$12)</f>
        <v>0</v>
      </c>
      <c r="M613" s="56">
        <f t="shared" si="73"/>
        <v>0</v>
      </c>
      <c r="N613" s="33"/>
      <c r="O613" s="19"/>
      <c r="P613" s="19">
        <f t="shared" si="74"/>
        <v>0</v>
      </c>
      <c r="Q613" s="19">
        <f t="shared" si="75"/>
        <v>0</v>
      </c>
      <c r="R613" s="19">
        <f t="shared" si="76"/>
        <v>0</v>
      </c>
    </row>
    <row r="614" spans="1:18" x14ac:dyDescent="0.2">
      <c r="A614" s="20">
        <f>+Oversikt!A614</f>
        <v>0</v>
      </c>
      <c r="B614" s="16" t="str">
        <f>IF(O$289&gt;7,IF('2. Runde'!N614="","",Oversikt!B614),IF(O$289&gt;5,IF('1. Runde'!N614="","",Oversikt!B614),Oversikt!B614))</f>
        <v/>
      </c>
      <c r="C614" s="16" t="str">
        <f>IF(Oversikt!E614="","",Oversikt!E614)</f>
        <v/>
      </c>
      <c r="D614" s="17" t="str">
        <f>IF('2. Runde'!N614="","",IF(Oversikt!B614="","",VLOOKUP(Oversikt!#REF!,Mønster!$A$4:$B$21,2)))</f>
        <v/>
      </c>
      <c r="E614" s="32"/>
      <c r="F614" s="33"/>
      <c r="G614" s="33"/>
      <c r="H614" s="33"/>
      <c r="I614" s="137"/>
      <c r="J614" s="33"/>
      <c r="K614" s="34"/>
      <c r="L614" s="128">
        <f>IF(Dommere!$C$12&gt;4,ROUND(SUM(E614:I614)-P614-Q614,1)/(Dommere!$C$12-2),SUM(E614:I614)/Dommere!$C$12)</f>
        <v>0</v>
      </c>
      <c r="M614" s="56">
        <f t="shared" si="73"/>
        <v>0</v>
      </c>
      <c r="N614" s="33"/>
      <c r="O614" s="19"/>
      <c r="P614" s="19">
        <f t="shared" si="74"/>
        <v>0</v>
      </c>
      <c r="Q614" s="19">
        <f t="shared" si="75"/>
        <v>0</v>
      </c>
      <c r="R614" s="19">
        <f t="shared" si="76"/>
        <v>0</v>
      </c>
    </row>
    <row r="615" spans="1:18" x14ac:dyDescent="0.2">
      <c r="A615" s="20">
        <f>+Oversikt!A615</f>
        <v>0</v>
      </c>
      <c r="B615" s="16" t="str">
        <f>IF(O$289&gt;7,IF('2. Runde'!N615="","",Oversikt!B615),IF(O$289&gt;5,IF('1. Runde'!N615="","",Oversikt!B615),Oversikt!B615))</f>
        <v/>
      </c>
      <c r="C615" s="16" t="str">
        <f>IF(Oversikt!E615="","",Oversikt!E615)</f>
        <v/>
      </c>
      <c r="D615" s="17" t="str">
        <f>IF('2. Runde'!N615="","",IF(Oversikt!B615="","",VLOOKUP(Oversikt!#REF!,Mønster!$A$4:$B$21,2)))</f>
        <v/>
      </c>
      <c r="E615" s="32"/>
      <c r="F615" s="33"/>
      <c r="G615" s="33"/>
      <c r="H615" s="33"/>
      <c r="I615" s="137"/>
      <c r="J615" s="33"/>
      <c r="K615" s="34"/>
      <c r="L615" s="128">
        <f>IF(Dommere!$C$12&gt;4,ROUND(SUM(E615:I615)-P615-Q615,1)/(Dommere!$C$12-2),SUM(E615:I615)/Dommere!$C$12)</f>
        <v>0</v>
      </c>
      <c r="M615" s="56">
        <f t="shared" si="73"/>
        <v>0</v>
      </c>
      <c r="N615" s="33"/>
      <c r="O615" s="19"/>
      <c r="P615" s="19">
        <f t="shared" si="74"/>
        <v>0</v>
      </c>
      <c r="Q615" s="19">
        <f t="shared" si="75"/>
        <v>0</v>
      </c>
      <c r="R615" s="19">
        <f t="shared" si="76"/>
        <v>0</v>
      </c>
    </row>
    <row r="616" spans="1:18" x14ac:dyDescent="0.2">
      <c r="A616" s="20">
        <f>+Oversikt!A616</f>
        <v>0</v>
      </c>
      <c r="B616" s="16" t="str">
        <f>IF(O$289&gt;7,IF('2. Runde'!N616="","",Oversikt!B616),IF(O$289&gt;5,IF('1. Runde'!N616="","",Oversikt!B616),Oversikt!B616))</f>
        <v/>
      </c>
      <c r="C616" s="16" t="str">
        <f>IF(Oversikt!E616="","",Oversikt!E616)</f>
        <v/>
      </c>
      <c r="D616" s="17" t="str">
        <f>IF('2. Runde'!N616="","",IF(Oversikt!B616="","",VLOOKUP(Oversikt!#REF!,Mønster!$A$4:$B$21,2)))</f>
        <v/>
      </c>
      <c r="E616" s="32"/>
      <c r="F616" s="33"/>
      <c r="G616" s="33"/>
      <c r="H616" s="33"/>
      <c r="I616" s="137"/>
      <c r="J616" s="33"/>
      <c r="K616" s="34"/>
      <c r="L616" s="128">
        <f>IF(Dommere!$C$12&gt;4,ROUND(SUM(E616:I616)-P616-Q616,1)/(Dommere!$C$12-2),SUM(E616:I616)/Dommere!$C$12)</f>
        <v>0</v>
      </c>
      <c r="M616" s="56">
        <f t="shared" si="73"/>
        <v>0</v>
      </c>
      <c r="N616" s="33"/>
      <c r="O616" s="19"/>
      <c r="P616" s="19">
        <f t="shared" si="74"/>
        <v>0</v>
      </c>
      <c r="Q616" s="19">
        <f t="shared" si="75"/>
        <v>0</v>
      </c>
      <c r="R616" s="19">
        <f t="shared" si="76"/>
        <v>0</v>
      </c>
    </row>
    <row r="617" spans="1:18" x14ac:dyDescent="0.2">
      <c r="A617" s="20">
        <f>+Oversikt!A617</f>
        <v>0</v>
      </c>
      <c r="B617" s="16" t="str">
        <f>IF(O$289&gt;7,IF('2. Runde'!N617="","",Oversikt!B617),IF(O$289&gt;5,IF('1. Runde'!N617="","",Oversikt!B617),Oversikt!B617))</f>
        <v/>
      </c>
      <c r="C617" s="16" t="str">
        <f>IF(Oversikt!E617="","",Oversikt!E617)</f>
        <v/>
      </c>
      <c r="D617" s="17" t="str">
        <f>IF('2. Runde'!N617="","",IF(Oversikt!B617="","",VLOOKUP(Oversikt!#REF!,Mønster!$A$4:$B$21,2)))</f>
        <v/>
      </c>
      <c r="E617" s="32"/>
      <c r="F617" s="33"/>
      <c r="G617" s="33"/>
      <c r="H617" s="33"/>
      <c r="I617" s="137"/>
      <c r="J617" s="33"/>
      <c r="K617" s="34"/>
      <c r="L617" s="128">
        <f>IF(Dommere!$C$12&gt;4,ROUND(SUM(E617:I617)-P617-Q617,1)/(Dommere!$C$12-2),SUM(E617:I617)/Dommere!$C$12)</f>
        <v>0</v>
      </c>
      <c r="M617" s="56">
        <f t="shared" si="73"/>
        <v>0</v>
      </c>
      <c r="N617" s="33"/>
      <c r="O617" s="19"/>
      <c r="P617" s="19">
        <f t="shared" si="74"/>
        <v>0</v>
      </c>
      <c r="Q617" s="19">
        <f t="shared" si="75"/>
        <v>0</v>
      </c>
      <c r="R617" s="19">
        <f t="shared" si="76"/>
        <v>0</v>
      </c>
    </row>
    <row r="618" spans="1:18" x14ac:dyDescent="0.2">
      <c r="A618" s="20">
        <f>+Oversikt!A618</f>
        <v>0</v>
      </c>
      <c r="B618" s="16" t="str">
        <f>IF(O$289&gt;7,IF('2. Runde'!N618="","",Oversikt!B618),IF(O$289&gt;5,IF('1. Runde'!N618="","",Oversikt!B618),Oversikt!B618))</f>
        <v/>
      </c>
      <c r="C618" s="16" t="str">
        <f>IF(Oversikt!E618="","",Oversikt!E618)</f>
        <v/>
      </c>
      <c r="D618" s="17" t="str">
        <f>IF('2. Runde'!N618="","",IF(Oversikt!B618="","",VLOOKUP(Oversikt!#REF!,Mønster!$A$4:$B$21,2)))</f>
        <v/>
      </c>
      <c r="E618" s="32"/>
      <c r="F618" s="33"/>
      <c r="G618" s="33"/>
      <c r="H618" s="33"/>
      <c r="I618" s="137"/>
      <c r="J618" s="33"/>
      <c r="K618" s="34"/>
      <c r="L618" s="128">
        <f>IF(Dommere!$C$12&gt;4,ROUND(SUM(E618:I618)-P618-Q618,1)/(Dommere!$C$12-2),SUM(E618:I618)/Dommere!$C$12)</f>
        <v>0</v>
      </c>
      <c r="M618" s="56">
        <f t="shared" si="73"/>
        <v>0</v>
      </c>
      <c r="N618" s="33"/>
      <c r="O618" s="19"/>
      <c r="P618" s="19">
        <f t="shared" si="74"/>
        <v>0</v>
      </c>
      <c r="Q618" s="19">
        <f t="shared" si="75"/>
        <v>0</v>
      </c>
      <c r="R618" s="19">
        <f t="shared" si="76"/>
        <v>0</v>
      </c>
    </row>
    <row r="619" spans="1:18" x14ac:dyDescent="0.2">
      <c r="A619" s="20">
        <f>+Oversikt!A619</f>
        <v>0</v>
      </c>
      <c r="B619" s="16" t="str">
        <f>IF(O$289&gt;7,IF('2. Runde'!N619="","",Oversikt!B619),IF(O$289&gt;5,IF('1. Runde'!N619="","",Oversikt!B619),Oversikt!B619))</f>
        <v/>
      </c>
      <c r="C619" s="16" t="str">
        <f>IF(Oversikt!E619="","",Oversikt!E619)</f>
        <v/>
      </c>
      <c r="D619" s="17" t="str">
        <f>IF('2. Runde'!N619="","",IF(Oversikt!B619="","",VLOOKUP(Oversikt!#REF!,Mønster!$A$4:$B$21,2)))</f>
        <v/>
      </c>
      <c r="E619" s="32"/>
      <c r="F619" s="33"/>
      <c r="G619" s="33"/>
      <c r="H619" s="33"/>
      <c r="I619" s="137"/>
      <c r="J619" s="33"/>
      <c r="K619" s="34"/>
      <c r="L619" s="128">
        <f>IF(Dommere!$C$12&gt;4,ROUND(SUM(E619:I619)-P619-Q619,1)/(Dommere!$C$12-2),SUM(E619:I619)/Dommere!$C$12)</f>
        <v>0</v>
      </c>
      <c r="M619" s="56">
        <f t="shared" si="73"/>
        <v>0</v>
      </c>
      <c r="N619" s="33"/>
      <c r="O619" s="19"/>
      <c r="P619" s="19">
        <f t="shared" si="74"/>
        <v>0</v>
      </c>
      <c r="Q619" s="19">
        <f t="shared" si="75"/>
        <v>0</v>
      </c>
      <c r="R619" s="19">
        <f t="shared" si="76"/>
        <v>0</v>
      </c>
    </row>
    <row r="620" spans="1:18" x14ac:dyDescent="0.2">
      <c r="A620" s="20">
        <f>+Oversikt!A620</f>
        <v>0</v>
      </c>
      <c r="B620" s="16" t="str">
        <f>IF(O$289&gt;7,IF('2. Runde'!N620="","",Oversikt!B620),IF(O$289&gt;5,IF('1. Runde'!N620="","",Oversikt!B620),Oversikt!B620))</f>
        <v/>
      </c>
      <c r="C620" s="16" t="str">
        <f>IF(Oversikt!E620="","",Oversikt!E620)</f>
        <v/>
      </c>
      <c r="D620" s="17" t="str">
        <f>IF('2. Runde'!N620="","",IF(Oversikt!B620="","",VLOOKUP(Oversikt!#REF!,Mønster!$A$4:$B$21,2)))</f>
        <v/>
      </c>
      <c r="E620" s="32"/>
      <c r="F620" s="33"/>
      <c r="G620" s="33"/>
      <c r="H620" s="33"/>
      <c r="I620" s="137"/>
      <c r="J620" s="33"/>
      <c r="K620" s="34"/>
      <c r="L620" s="128">
        <f>IF(Dommere!$C$12&gt;4,ROUND(SUM(E620:I620)-P620-Q620,1)/(Dommere!$C$12-2),SUM(E620:I620)/Dommere!$C$12)</f>
        <v>0</v>
      </c>
      <c r="M620" s="56">
        <f t="shared" si="73"/>
        <v>0</v>
      </c>
      <c r="N620" s="33"/>
      <c r="O620" s="19"/>
      <c r="P620" s="19">
        <f t="shared" si="74"/>
        <v>0</v>
      </c>
      <c r="Q620" s="19">
        <f t="shared" si="75"/>
        <v>0</v>
      </c>
      <c r="R620" s="19">
        <f t="shared" si="76"/>
        <v>0</v>
      </c>
    </row>
    <row r="621" spans="1:18" x14ac:dyDescent="0.2">
      <c r="A621" s="20">
        <f>+Oversikt!A621</f>
        <v>0</v>
      </c>
      <c r="B621" s="16" t="str">
        <f>IF(O$289&gt;7,IF('2. Runde'!N621="","",Oversikt!B621),IF(O$289&gt;5,IF('1. Runde'!N621="","",Oversikt!B621),Oversikt!B621))</f>
        <v/>
      </c>
      <c r="C621" s="16" t="str">
        <f>IF(Oversikt!E621="","",Oversikt!E621)</f>
        <v/>
      </c>
      <c r="D621" s="17" t="str">
        <f>IF('2. Runde'!N621="","",IF(Oversikt!B621="","",VLOOKUP(Oversikt!#REF!,Mønster!$A$4:$B$21,2)))</f>
        <v/>
      </c>
      <c r="E621" s="32"/>
      <c r="F621" s="33"/>
      <c r="G621" s="33"/>
      <c r="H621" s="33"/>
      <c r="I621" s="137"/>
      <c r="J621" s="33"/>
      <c r="K621" s="34"/>
      <c r="L621" s="128">
        <f>IF(Dommere!$C$12&gt;4,ROUND(SUM(E621:I621)-P621-Q621,1)/(Dommere!$C$12-2),SUM(E621:I621)/Dommere!$C$12)</f>
        <v>0</v>
      </c>
      <c r="M621" s="56">
        <f t="shared" si="73"/>
        <v>0</v>
      </c>
      <c r="N621" s="33"/>
      <c r="O621" s="19"/>
      <c r="P621" s="19">
        <f t="shared" si="74"/>
        <v>0</v>
      </c>
      <c r="Q621" s="19">
        <f t="shared" si="75"/>
        <v>0</v>
      </c>
      <c r="R621" s="19">
        <f t="shared" si="76"/>
        <v>0</v>
      </c>
    </row>
    <row r="622" spans="1:18" x14ac:dyDescent="0.2">
      <c r="A622" s="20">
        <f>+Oversikt!A622</f>
        <v>0</v>
      </c>
      <c r="B622" s="16" t="str">
        <f>IF(O$289&gt;7,IF('2. Runde'!N622="","",Oversikt!B622),IF(O$289&gt;5,IF('1. Runde'!N622="","",Oversikt!B622),Oversikt!B622))</f>
        <v/>
      </c>
      <c r="C622" s="16" t="str">
        <f>IF(Oversikt!E622="","",Oversikt!E622)</f>
        <v/>
      </c>
      <c r="D622" s="17" t="str">
        <f>IF('2. Runde'!N622="","",IF(Oversikt!B622="","",VLOOKUP(Oversikt!#REF!,Mønster!$A$4:$B$21,2)))</f>
        <v/>
      </c>
      <c r="E622" s="32"/>
      <c r="F622" s="33"/>
      <c r="G622" s="33"/>
      <c r="H622" s="33"/>
      <c r="I622" s="137"/>
      <c r="J622" s="33"/>
      <c r="K622" s="34"/>
      <c r="L622" s="128">
        <f>IF(Dommere!$C$12&gt;4,ROUND(SUM(E622:I622)-P622-Q622,1)/(Dommere!$C$12-2),SUM(E622:I622)/Dommere!$C$12)</f>
        <v>0</v>
      </c>
      <c r="M622" s="56">
        <f t="shared" si="73"/>
        <v>0</v>
      </c>
      <c r="N622" s="33"/>
      <c r="O622" s="19"/>
      <c r="P622" s="19">
        <f t="shared" si="74"/>
        <v>0</v>
      </c>
      <c r="Q622" s="19">
        <f t="shared" si="75"/>
        <v>0</v>
      </c>
      <c r="R622" s="19">
        <f t="shared" si="76"/>
        <v>0</v>
      </c>
    </row>
    <row r="623" spans="1:18" x14ac:dyDescent="0.2">
      <c r="A623" s="20">
        <f>+Oversikt!A623</f>
        <v>0</v>
      </c>
      <c r="B623" s="16" t="str">
        <f>IF(O$289&gt;7,IF('2. Runde'!N623="","",Oversikt!B623),IF(O$289&gt;5,IF('1. Runde'!N623="","",Oversikt!B623),Oversikt!B623))</f>
        <v/>
      </c>
      <c r="C623" s="16" t="str">
        <f>IF(Oversikt!E623="","",Oversikt!E623)</f>
        <v/>
      </c>
      <c r="D623" s="17" t="str">
        <f>IF('2. Runde'!N623="","",IF(Oversikt!B623="","",VLOOKUP(Oversikt!#REF!,Mønster!$A$4:$B$21,2)))</f>
        <v/>
      </c>
      <c r="E623" s="32"/>
      <c r="F623" s="33"/>
      <c r="G623" s="33"/>
      <c r="H623" s="33"/>
      <c r="I623" s="137"/>
      <c r="J623" s="33"/>
      <c r="K623" s="34"/>
      <c r="L623" s="128">
        <f>IF(Dommere!$C$12&gt;4,ROUND(SUM(E623:I623)-P623-Q623,1)/(Dommere!$C$12-2),SUM(E623:I623)/Dommere!$C$12)</f>
        <v>0</v>
      </c>
      <c r="M623" s="56">
        <f t="shared" si="73"/>
        <v>0</v>
      </c>
      <c r="N623" s="33"/>
      <c r="O623" s="19"/>
      <c r="P623" s="19">
        <f t="shared" si="74"/>
        <v>0</v>
      </c>
      <c r="Q623" s="19">
        <f t="shared" si="75"/>
        <v>0</v>
      </c>
      <c r="R623" s="19">
        <f t="shared" si="76"/>
        <v>0</v>
      </c>
    </row>
    <row r="624" spans="1:18" x14ac:dyDescent="0.2">
      <c r="A624" s="20">
        <f>+Oversikt!A624</f>
        <v>0</v>
      </c>
      <c r="B624" s="16" t="str">
        <f>IF(O$289&gt;7,IF('2. Runde'!N624="","",Oversikt!B624),IF(O$289&gt;5,IF('1. Runde'!N624="","",Oversikt!B624),Oversikt!B624))</f>
        <v/>
      </c>
      <c r="C624" s="16" t="str">
        <f>IF(Oversikt!E624="","",Oversikt!E624)</f>
        <v/>
      </c>
      <c r="D624" s="17" t="str">
        <f>IF('2. Runde'!N624="","",IF(Oversikt!B624="","",VLOOKUP(Oversikt!#REF!,Mønster!$A$4:$B$21,2)))</f>
        <v/>
      </c>
      <c r="E624" s="32"/>
      <c r="F624" s="33"/>
      <c r="G624" s="33"/>
      <c r="H624" s="33"/>
      <c r="I624" s="137"/>
      <c r="J624" s="33"/>
      <c r="K624" s="34"/>
      <c r="L624" s="128">
        <f>IF(Dommere!$C$12&gt;4,ROUND(SUM(E624:I624)-P624-Q624,1)/(Dommere!$C$12-2),SUM(E624:I624)/Dommere!$C$12)</f>
        <v>0</v>
      </c>
      <c r="M624" s="56">
        <f t="shared" si="73"/>
        <v>0</v>
      </c>
      <c r="N624" s="33"/>
      <c r="O624" s="19"/>
      <c r="P624" s="19">
        <f t="shared" si="74"/>
        <v>0</v>
      </c>
      <c r="Q624" s="19">
        <f t="shared" si="75"/>
        <v>0</v>
      </c>
      <c r="R624" s="19">
        <f t="shared" si="76"/>
        <v>0</v>
      </c>
    </row>
    <row r="625" spans="1:18" x14ac:dyDescent="0.2">
      <c r="A625" s="20">
        <f>+Oversikt!A625</f>
        <v>0</v>
      </c>
      <c r="B625" s="16" t="str">
        <f>IF(O$289&gt;7,IF('2. Runde'!N625="","",Oversikt!B625),IF(O$289&gt;5,IF('1. Runde'!N625="","",Oversikt!B625),Oversikt!B625))</f>
        <v/>
      </c>
      <c r="C625" s="16" t="str">
        <f>IF(Oversikt!E625="","",Oversikt!E625)</f>
        <v/>
      </c>
      <c r="D625" s="17" t="str">
        <f>IF('2. Runde'!N625="","",IF(Oversikt!B625="","",VLOOKUP(Oversikt!#REF!,Mønster!$A$4:$B$21,2)))</f>
        <v/>
      </c>
      <c r="E625" s="32"/>
      <c r="F625" s="33"/>
      <c r="G625" s="33"/>
      <c r="H625" s="33"/>
      <c r="I625" s="137"/>
      <c r="J625" s="33"/>
      <c r="K625" s="34"/>
      <c r="L625" s="128">
        <f>IF(Dommere!$C$12&gt;4,ROUND(SUM(E625:I625)-P625-Q625,1)/(Dommere!$C$12-2),SUM(E625:I625)/Dommere!$C$12)</f>
        <v>0</v>
      </c>
      <c r="M625" s="56">
        <f t="shared" si="73"/>
        <v>0</v>
      </c>
      <c r="N625" s="33"/>
      <c r="O625" s="19"/>
      <c r="P625" s="19">
        <f t="shared" si="74"/>
        <v>0</v>
      </c>
      <c r="Q625" s="19">
        <f t="shared" si="75"/>
        <v>0</v>
      </c>
      <c r="R625" s="19">
        <f t="shared" si="76"/>
        <v>0</v>
      </c>
    </row>
    <row r="626" spans="1:18" x14ac:dyDescent="0.2">
      <c r="A626" s="20">
        <f>+Oversikt!A626</f>
        <v>0</v>
      </c>
      <c r="B626" s="16" t="str">
        <f>IF(O$289&gt;7,IF('2. Runde'!N626="","",Oversikt!B626),IF(O$289&gt;5,IF('1. Runde'!N626="","",Oversikt!B626),Oversikt!B626))</f>
        <v/>
      </c>
      <c r="C626" s="16" t="str">
        <f>IF(Oversikt!E626="","",Oversikt!E626)</f>
        <v/>
      </c>
      <c r="D626" s="17" t="str">
        <f>IF('2. Runde'!N626="","",IF(Oversikt!B626="","",VLOOKUP(Oversikt!#REF!,Mønster!$A$4:$B$21,2)))</f>
        <v/>
      </c>
      <c r="E626" s="32"/>
      <c r="F626" s="33"/>
      <c r="G626" s="33"/>
      <c r="H626" s="33"/>
      <c r="I626" s="137"/>
      <c r="J626" s="33"/>
      <c r="K626" s="34"/>
      <c r="L626" s="128">
        <f>IF(Dommere!$C$12&gt;4,ROUND(SUM(E626:I626)-P626-Q626,1)/(Dommere!$C$12-2),SUM(E626:I626)/Dommere!$C$12)</f>
        <v>0</v>
      </c>
      <c r="M626" s="56">
        <f t="shared" si="73"/>
        <v>0</v>
      </c>
      <c r="N626" s="33"/>
      <c r="O626" s="19"/>
      <c r="P626" s="19">
        <f t="shared" si="74"/>
        <v>0</v>
      </c>
      <c r="Q626" s="19">
        <f t="shared" si="75"/>
        <v>0</v>
      </c>
      <c r="R626" s="19">
        <f t="shared" si="76"/>
        <v>0</v>
      </c>
    </row>
    <row r="627" spans="1:18" x14ac:dyDescent="0.2">
      <c r="A627" s="20">
        <f>+Oversikt!A627</f>
        <v>0</v>
      </c>
      <c r="B627" s="16" t="str">
        <f>IF(O$289&gt;7,IF('2. Runde'!N627="","",Oversikt!B627),IF(O$289&gt;5,IF('1. Runde'!N627="","",Oversikt!B627),Oversikt!B627))</f>
        <v/>
      </c>
      <c r="C627" s="16" t="str">
        <f>IF(Oversikt!E627="","",Oversikt!E627)</f>
        <v/>
      </c>
      <c r="D627" s="17" t="str">
        <f>IF('2. Runde'!N627="","",IF(Oversikt!B627="","",VLOOKUP(Oversikt!#REF!,Mønster!$A$4:$B$21,2)))</f>
        <v/>
      </c>
      <c r="E627" s="32"/>
      <c r="F627" s="33"/>
      <c r="G627" s="33"/>
      <c r="H627" s="33"/>
      <c r="I627" s="137"/>
      <c r="J627" s="33"/>
      <c r="K627" s="34"/>
      <c r="L627" s="128">
        <f>IF(Dommere!$C$12&gt;4,ROUND(SUM(E627:I627)-P627-Q627,1)/(Dommere!$C$12-2),SUM(E627:I627)/Dommere!$C$12)</f>
        <v>0</v>
      </c>
      <c r="M627" s="56">
        <f t="shared" si="73"/>
        <v>0</v>
      </c>
      <c r="N627" s="33"/>
      <c r="O627" s="19"/>
      <c r="P627" s="19">
        <f t="shared" si="74"/>
        <v>0</v>
      </c>
      <c r="Q627" s="19">
        <f t="shared" si="75"/>
        <v>0</v>
      </c>
      <c r="R627" s="19">
        <f t="shared" si="76"/>
        <v>0</v>
      </c>
    </row>
    <row r="628" spans="1:18" x14ac:dyDescent="0.2">
      <c r="A628" s="20">
        <f>+Oversikt!A628</f>
        <v>0</v>
      </c>
      <c r="B628" s="16" t="str">
        <f>IF(O$289&gt;7,IF('2. Runde'!N628="","",Oversikt!B628),IF(O$289&gt;5,IF('1. Runde'!N628="","",Oversikt!B628),Oversikt!B628))</f>
        <v/>
      </c>
      <c r="C628" s="16" t="str">
        <f>IF(Oversikt!E628="","",Oversikt!E628)</f>
        <v/>
      </c>
      <c r="D628" s="17" t="str">
        <f>IF('2. Runde'!N628="","",IF(Oversikt!B628="","",VLOOKUP(Oversikt!#REF!,Mønster!$A$4:$B$21,2)))</f>
        <v/>
      </c>
      <c r="E628" s="32"/>
      <c r="F628" s="33"/>
      <c r="G628" s="33"/>
      <c r="H628" s="33"/>
      <c r="I628" s="137"/>
      <c r="J628" s="33"/>
      <c r="K628" s="34"/>
      <c r="L628" s="128">
        <f>IF(Dommere!$C$12&gt;4,ROUND(SUM(E628:I628)-P628-Q628,1)/(Dommere!$C$12-2),SUM(E628:I628)/Dommere!$C$12)</f>
        <v>0</v>
      </c>
      <c r="M628" s="56">
        <f t="shared" si="73"/>
        <v>0</v>
      </c>
      <c r="N628" s="33"/>
      <c r="O628" s="19"/>
      <c r="P628" s="19">
        <f t="shared" si="74"/>
        <v>0</v>
      </c>
      <c r="Q628" s="19">
        <f t="shared" si="75"/>
        <v>0</v>
      </c>
      <c r="R628" s="19">
        <f t="shared" si="76"/>
        <v>0</v>
      </c>
    </row>
    <row r="629" spans="1:18" x14ac:dyDescent="0.2">
      <c r="A629" s="20">
        <f>+Oversikt!A629</f>
        <v>0</v>
      </c>
      <c r="B629" s="16" t="str">
        <f>IF(O$289&gt;7,IF('2. Runde'!N629="","",Oversikt!B629),IF(O$289&gt;5,IF('1. Runde'!N629="","",Oversikt!B629),Oversikt!B629))</f>
        <v/>
      </c>
      <c r="C629" s="16" t="str">
        <f>IF(Oversikt!E629="","",Oversikt!E629)</f>
        <v/>
      </c>
      <c r="D629" s="17" t="str">
        <f>IF('2. Runde'!N629="","",IF(Oversikt!B629="","",VLOOKUP(Oversikt!#REF!,Mønster!$A$4:$B$21,2)))</f>
        <v/>
      </c>
      <c r="E629" s="32"/>
      <c r="F629" s="33"/>
      <c r="G629" s="33"/>
      <c r="H629" s="33"/>
      <c r="I629" s="137"/>
      <c r="J629" s="33"/>
      <c r="K629" s="34"/>
      <c r="L629" s="128">
        <f>IF(Dommere!$C$12&gt;4,ROUND(SUM(E629:I629)-P629-Q629,1)/(Dommere!$C$12-2),SUM(E629:I629)/Dommere!$C$12)</f>
        <v>0</v>
      </c>
      <c r="M629" s="56">
        <f t="shared" si="73"/>
        <v>0</v>
      </c>
      <c r="N629" s="33"/>
      <c r="O629" s="19"/>
      <c r="P629" s="19">
        <f t="shared" si="74"/>
        <v>0</v>
      </c>
      <c r="Q629" s="19">
        <f t="shared" si="75"/>
        <v>0</v>
      </c>
      <c r="R629" s="19">
        <f t="shared" si="76"/>
        <v>0</v>
      </c>
    </row>
    <row r="630" spans="1:18" x14ac:dyDescent="0.2">
      <c r="A630" s="20">
        <f>+Oversikt!A630</f>
        <v>0</v>
      </c>
      <c r="B630" s="16" t="str">
        <f>IF(O$289&gt;7,IF('2. Runde'!N630="","",Oversikt!B630),IF(O$289&gt;5,IF('1. Runde'!N630="","",Oversikt!B630),Oversikt!B630))</f>
        <v/>
      </c>
      <c r="C630" s="16" t="str">
        <f>IF(Oversikt!E630="","",Oversikt!E630)</f>
        <v/>
      </c>
      <c r="D630" s="17" t="str">
        <f>IF('2. Runde'!N630="","",IF(Oversikt!B630="","",VLOOKUP(Oversikt!#REF!,Mønster!$A$4:$B$21,2)))</f>
        <v/>
      </c>
      <c r="E630" s="32"/>
      <c r="F630" s="33"/>
      <c r="G630" s="33"/>
      <c r="H630" s="33"/>
      <c r="I630" s="137"/>
      <c r="J630" s="33"/>
      <c r="K630" s="34"/>
      <c r="L630" s="128">
        <f>IF(Dommere!$C$12&gt;4,ROUND(SUM(E630:I630)-P630-Q630,1)/(Dommere!$C$12-2),SUM(E630:I630)/Dommere!$C$12)</f>
        <v>0</v>
      </c>
      <c r="M630" s="56">
        <f t="shared" si="73"/>
        <v>0</v>
      </c>
      <c r="N630" s="33"/>
      <c r="O630" s="19"/>
      <c r="P630" s="19">
        <f t="shared" si="74"/>
        <v>0</v>
      </c>
      <c r="Q630" s="19">
        <f t="shared" si="75"/>
        <v>0</v>
      </c>
      <c r="R630" s="19">
        <f t="shared" si="76"/>
        <v>0</v>
      </c>
    </row>
    <row r="631" spans="1:18" x14ac:dyDescent="0.2">
      <c r="A631" s="20">
        <f>+Oversikt!A631</f>
        <v>0</v>
      </c>
      <c r="B631" s="16" t="str">
        <f>IF(O$289&gt;7,IF('2. Runde'!N631="","",Oversikt!B631),IF(O$289&gt;5,IF('1. Runde'!N631="","",Oversikt!B631),Oversikt!B631))</f>
        <v/>
      </c>
      <c r="C631" s="16" t="str">
        <f>IF(Oversikt!E631="","",Oversikt!E631)</f>
        <v/>
      </c>
      <c r="D631" s="17" t="str">
        <f>IF('2. Runde'!N631="","",IF(Oversikt!B631="","",VLOOKUP(Oversikt!#REF!,Mønster!$A$4:$B$21,2)))</f>
        <v/>
      </c>
      <c r="E631" s="32"/>
      <c r="F631" s="33"/>
      <c r="G631" s="33"/>
      <c r="H631" s="33"/>
      <c r="I631" s="137"/>
      <c r="J631" s="33"/>
      <c r="K631" s="34"/>
      <c r="L631" s="128">
        <f>IF(Dommere!$C$12&gt;4,ROUND(SUM(E631:I631)-P631-Q631,1)/(Dommere!$C$12-2),SUM(E631:I631)/Dommere!$C$12)</f>
        <v>0</v>
      </c>
      <c r="M631" s="56">
        <f t="shared" si="73"/>
        <v>0</v>
      </c>
      <c r="N631" s="33"/>
      <c r="O631" s="19"/>
      <c r="P631" s="19">
        <f t="shared" si="74"/>
        <v>0</v>
      </c>
      <c r="Q631" s="19">
        <f t="shared" si="75"/>
        <v>0</v>
      </c>
      <c r="R631" s="19">
        <f t="shared" si="76"/>
        <v>0</v>
      </c>
    </row>
    <row r="632" spans="1:18" x14ac:dyDescent="0.2">
      <c r="A632" s="20">
        <f>+Oversikt!A632</f>
        <v>0</v>
      </c>
      <c r="B632" s="16" t="str">
        <f>IF(O$289&gt;7,IF('2. Runde'!N632="","",Oversikt!B632),IF(O$289&gt;5,IF('1. Runde'!N632="","",Oversikt!B632),Oversikt!B632))</f>
        <v/>
      </c>
      <c r="C632" s="16" t="str">
        <f>IF(Oversikt!E632="","",Oversikt!E632)</f>
        <v/>
      </c>
      <c r="D632" s="17" t="str">
        <f>IF('2. Runde'!N632="","",IF(Oversikt!B632="","",VLOOKUP(Oversikt!#REF!,Mønster!$A$4:$B$21,2)))</f>
        <v/>
      </c>
      <c r="E632" s="32"/>
      <c r="F632" s="33"/>
      <c r="G632" s="33"/>
      <c r="H632" s="33"/>
      <c r="I632" s="137"/>
      <c r="J632" s="33"/>
      <c r="K632" s="34"/>
      <c r="L632" s="128">
        <f>IF(Dommere!$C$12&gt;4,ROUND(SUM(E632:I632)-P632-Q632,1)/(Dommere!$C$12-2),SUM(E632:I632)/Dommere!$C$12)</f>
        <v>0</v>
      </c>
      <c r="M632" s="56">
        <f t="shared" si="73"/>
        <v>0</v>
      </c>
      <c r="N632" s="33"/>
      <c r="O632" s="19"/>
      <c r="P632" s="19">
        <f t="shared" si="74"/>
        <v>0</v>
      </c>
      <c r="Q632" s="19">
        <f t="shared" si="75"/>
        <v>0</v>
      </c>
      <c r="R632" s="19">
        <f t="shared" si="76"/>
        <v>0</v>
      </c>
    </row>
    <row r="633" spans="1:18" x14ac:dyDescent="0.2">
      <c r="A633" s="20">
        <f>+Oversikt!A633</f>
        <v>0</v>
      </c>
      <c r="B633" s="16" t="str">
        <f>IF(O$289&gt;7,IF('2. Runde'!N633="","",Oversikt!B633),IF(O$289&gt;5,IF('1. Runde'!N633="","",Oversikt!B633),Oversikt!B633))</f>
        <v/>
      </c>
      <c r="C633" s="16" t="str">
        <f>IF(Oversikt!E633="","",Oversikt!E633)</f>
        <v/>
      </c>
      <c r="D633" s="17" t="str">
        <f>IF('2. Runde'!N633="","",IF(Oversikt!B633="","",VLOOKUP(Oversikt!#REF!,Mønster!$A$4:$B$21,2)))</f>
        <v/>
      </c>
      <c r="E633" s="32"/>
      <c r="F633" s="33"/>
      <c r="G633" s="33"/>
      <c r="H633" s="33"/>
      <c r="I633" s="137"/>
      <c r="J633" s="33"/>
      <c r="K633" s="34"/>
      <c r="L633" s="128">
        <f>IF(Dommere!$C$12&gt;4,ROUND(SUM(E633:I633)-P633-Q633,1)/(Dommere!$C$12-2),SUM(E633:I633)/Dommere!$C$12)</f>
        <v>0</v>
      </c>
      <c r="M633" s="56">
        <f t="shared" si="73"/>
        <v>0</v>
      </c>
      <c r="N633" s="33"/>
      <c r="O633" s="19"/>
      <c r="P633" s="19">
        <f t="shared" si="74"/>
        <v>0</v>
      </c>
      <c r="Q633" s="19">
        <f t="shared" si="75"/>
        <v>0</v>
      </c>
      <c r="R633" s="19">
        <f t="shared" si="76"/>
        <v>0</v>
      </c>
    </row>
    <row r="634" spans="1:18" x14ac:dyDescent="0.2">
      <c r="A634" s="20">
        <f>+Oversikt!A634</f>
        <v>0</v>
      </c>
      <c r="B634" s="16" t="str">
        <f>IF(O$289&gt;7,IF('2. Runde'!N634="","",Oversikt!B634),IF(O$289&gt;5,IF('1. Runde'!N634="","",Oversikt!B634),Oversikt!B634))</f>
        <v/>
      </c>
      <c r="C634" s="16" t="str">
        <f>IF(Oversikt!E634="","",Oversikt!E634)</f>
        <v/>
      </c>
      <c r="D634" s="17" t="str">
        <f>IF('2. Runde'!N634="","",IF(Oversikt!B634="","",VLOOKUP(Oversikt!#REF!,Mønster!$A$4:$B$21,2)))</f>
        <v/>
      </c>
      <c r="E634" s="32"/>
      <c r="F634" s="33"/>
      <c r="G634" s="33"/>
      <c r="H634" s="33"/>
      <c r="I634" s="137"/>
      <c r="J634" s="33"/>
      <c r="K634" s="34"/>
      <c r="L634" s="128">
        <f>IF(Dommere!$C$12&gt;4,ROUND(SUM(E634:I634)-P634-Q634,1)/(Dommere!$C$12-2),SUM(E634:I634)/Dommere!$C$12)</f>
        <v>0</v>
      </c>
      <c r="M634" s="56">
        <f t="shared" si="73"/>
        <v>0</v>
      </c>
      <c r="N634" s="33"/>
      <c r="O634" s="19"/>
      <c r="P634" s="19">
        <f t="shared" si="74"/>
        <v>0</v>
      </c>
      <c r="Q634" s="19">
        <f t="shared" si="75"/>
        <v>0</v>
      </c>
      <c r="R634" s="19">
        <f t="shared" si="76"/>
        <v>0</v>
      </c>
    </row>
    <row r="635" spans="1:18" x14ac:dyDescent="0.2">
      <c r="A635" s="20">
        <f>+Oversikt!A635</f>
        <v>0</v>
      </c>
      <c r="B635" s="16" t="str">
        <f>IF(O$289&gt;7,IF('2. Runde'!N635="","",Oversikt!B635),IF(O$289&gt;5,IF('1. Runde'!N635="","",Oversikt!B635),Oversikt!B635))</f>
        <v/>
      </c>
      <c r="C635" s="16" t="str">
        <f>IF(Oversikt!E635="","",Oversikt!E635)</f>
        <v/>
      </c>
      <c r="D635" s="17" t="str">
        <f>IF('2. Runde'!N635="","",IF(Oversikt!B635="","",VLOOKUP(Oversikt!#REF!,Mønster!$A$4:$B$21,2)))</f>
        <v/>
      </c>
      <c r="E635" s="32"/>
      <c r="F635" s="33"/>
      <c r="G635" s="33"/>
      <c r="H635" s="33"/>
      <c r="I635" s="137"/>
      <c r="J635" s="33"/>
      <c r="K635" s="34"/>
      <c r="L635" s="128">
        <f>IF(Dommere!$C$12&gt;4,ROUND(SUM(E635:I635)-P635-Q635,1)/(Dommere!$C$12-2),SUM(E635:I635)/Dommere!$C$12)</f>
        <v>0</v>
      </c>
      <c r="M635" s="56">
        <f t="shared" ref="M635:M698" si="77">IF(L635=0,,RANK(L635,L$290:L$314,0))</f>
        <v>0</v>
      </c>
      <c r="N635" s="33"/>
      <c r="O635" s="19"/>
      <c r="P635" s="19">
        <f t="shared" ref="P635:P698" si="78">MAX(E635:K635)</f>
        <v>0</v>
      </c>
      <c r="Q635" s="19">
        <f t="shared" ref="Q635:Q698" si="79">MIN(E635:K635)</f>
        <v>0</v>
      </c>
      <c r="R635" s="19">
        <f t="shared" ref="R635:R698" si="80">SUM(E635:K635)</f>
        <v>0</v>
      </c>
    </row>
    <row r="636" spans="1:18" x14ac:dyDescent="0.2">
      <c r="A636" s="20">
        <f>+Oversikt!A636</f>
        <v>0</v>
      </c>
      <c r="B636" s="16" t="str">
        <f>IF(O$289&gt;7,IF('2. Runde'!N636="","",Oversikt!B636),IF(O$289&gt;5,IF('1. Runde'!N636="","",Oversikt!B636),Oversikt!B636))</f>
        <v/>
      </c>
      <c r="C636" s="16" t="str">
        <f>IF(Oversikt!E636="","",Oversikt!E636)</f>
        <v/>
      </c>
      <c r="D636" s="17" t="str">
        <f>IF('2. Runde'!N636="","",IF(Oversikt!B636="","",VLOOKUP(Oversikt!#REF!,Mønster!$A$4:$B$21,2)))</f>
        <v/>
      </c>
      <c r="E636" s="32"/>
      <c r="F636" s="33"/>
      <c r="G636" s="33"/>
      <c r="H636" s="33"/>
      <c r="I636" s="137"/>
      <c r="J636" s="33"/>
      <c r="K636" s="34"/>
      <c r="L636" s="128">
        <f>IF(Dommere!$C$12&gt;4,ROUND(SUM(E636:I636)-P636-Q636,1)/(Dommere!$C$12-2),SUM(E636:I636)/Dommere!$C$12)</f>
        <v>0</v>
      </c>
      <c r="M636" s="56">
        <f t="shared" si="77"/>
        <v>0</v>
      </c>
      <c r="N636" s="33"/>
      <c r="O636" s="19"/>
      <c r="P636" s="19">
        <f t="shared" si="78"/>
        <v>0</v>
      </c>
      <c r="Q636" s="19">
        <f t="shared" si="79"/>
        <v>0</v>
      </c>
      <c r="R636" s="19">
        <f t="shared" si="80"/>
        <v>0</v>
      </c>
    </row>
    <row r="637" spans="1:18" x14ac:dyDescent="0.2">
      <c r="A637" s="20">
        <f>+Oversikt!A637</f>
        <v>0</v>
      </c>
      <c r="B637" s="16" t="str">
        <f>IF(O$289&gt;7,IF('2. Runde'!N637="","",Oversikt!B637),IF(O$289&gt;5,IF('1. Runde'!N637="","",Oversikt!B637),Oversikt!B637))</f>
        <v/>
      </c>
      <c r="C637" s="16" t="str">
        <f>IF(Oversikt!E637="","",Oversikt!E637)</f>
        <v/>
      </c>
      <c r="D637" s="17" t="str">
        <f>IF('2. Runde'!N637="","",IF(Oversikt!B637="","",VLOOKUP(Oversikt!#REF!,Mønster!$A$4:$B$21,2)))</f>
        <v/>
      </c>
      <c r="E637" s="32"/>
      <c r="F637" s="33"/>
      <c r="G637" s="33"/>
      <c r="H637" s="33"/>
      <c r="I637" s="137"/>
      <c r="J637" s="33"/>
      <c r="K637" s="34"/>
      <c r="L637" s="128">
        <f>IF(Dommere!$C$12&gt;4,ROUND(SUM(E637:I637)-P637-Q637,1)/(Dommere!$C$12-2),SUM(E637:I637)/Dommere!$C$12)</f>
        <v>0</v>
      </c>
      <c r="M637" s="56">
        <f t="shared" si="77"/>
        <v>0</v>
      </c>
      <c r="N637" s="33"/>
      <c r="O637" s="19"/>
      <c r="P637" s="19">
        <f t="shared" si="78"/>
        <v>0</v>
      </c>
      <c r="Q637" s="19">
        <f t="shared" si="79"/>
        <v>0</v>
      </c>
      <c r="R637" s="19">
        <f t="shared" si="80"/>
        <v>0</v>
      </c>
    </row>
    <row r="638" spans="1:18" x14ac:dyDescent="0.2">
      <c r="A638" s="20">
        <f>+Oversikt!A638</f>
        <v>0</v>
      </c>
      <c r="B638" s="16" t="str">
        <f>IF(O$289&gt;7,IF('2. Runde'!N638="","",Oversikt!B638),IF(O$289&gt;5,IF('1. Runde'!N638="","",Oversikt!B638),Oversikt!B638))</f>
        <v/>
      </c>
      <c r="C638" s="16" t="str">
        <f>IF(Oversikt!E638="","",Oversikt!E638)</f>
        <v/>
      </c>
      <c r="D638" s="17" t="str">
        <f>IF('2. Runde'!N638="","",IF(Oversikt!B638="","",VLOOKUP(Oversikt!#REF!,Mønster!$A$4:$B$21,2)))</f>
        <v/>
      </c>
      <c r="E638" s="32"/>
      <c r="F638" s="33"/>
      <c r="G638" s="33"/>
      <c r="H638" s="33"/>
      <c r="I638" s="137"/>
      <c r="J638" s="33"/>
      <c r="K638" s="34"/>
      <c r="L638" s="128">
        <f>IF(Dommere!$C$12&gt;4,ROUND(SUM(E638:I638)-P638-Q638,1)/(Dommere!$C$12-2),SUM(E638:I638)/Dommere!$C$12)</f>
        <v>0</v>
      </c>
      <c r="M638" s="56">
        <f t="shared" si="77"/>
        <v>0</v>
      </c>
      <c r="N638" s="33"/>
      <c r="O638" s="19"/>
      <c r="P638" s="19">
        <f t="shared" si="78"/>
        <v>0</v>
      </c>
      <c r="Q638" s="19">
        <f t="shared" si="79"/>
        <v>0</v>
      </c>
      <c r="R638" s="19">
        <f t="shared" si="80"/>
        <v>0</v>
      </c>
    </row>
    <row r="639" spans="1:18" x14ac:dyDescent="0.2">
      <c r="A639" s="20">
        <f>+Oversikt!A639</f>
        <v>0</v>
      </c>
      <c r="B639" s="16" t="str">
        <f>IF(O$289&gt;7,IF('2. Runde'!N639="","",Oversikt!B639),IF(O$289&gt;5,IF('1. Runde'!N639="","",Oversikt!B639),Oversikt!B639))</f>
        <v/>
      </c>
      <c r="C639" s="16" t="str">
        <f>IF(Oversikt!E639="","",Oversikt!E639)</f>
        <v/>
      </c>
      <c r="D639" s="17" t="str">
        <f>IF('2. Runde'!N639="","",IF(Oversikt!B639="","",VLOOKUP(Oversikt!#REF!,Mønster!$A$4:$B$21,2)))</f>
        <v/>
      </c>
      <c r="E639" s="32"/>
      <c r="F639" s="33"/>
      <c r="G639" s="33"/>
      <c r="H639" s="33"/>
      <c r="I639" s="137"/>
      <c r="J639" s="33"/>
      <c r="K639" s="34"/>
      <c r="L639" s="128">
        <f>IF(Dommere!$C$12&gt;4,ROUND(SUM(E639:I639)-P639-Q639,1)/(Dommere!$C$12-2),SUM(E639:I639)/Dommere!$C$12)</f>
        <v>0</v>
      </c>
      <c r="M639" s="56">
        <f t="shared" si="77"/>
        <v>0</v>
      </c>
      <c r="N639" s="33"/>
      <c r="O639" s="19"/>
      <c r="P639" s="19">
        <f t="shared" si="78"/>
        <v>0</v>
      </c>
      <c r="Q639" s="19">
        <f t="shared" si="79"/>
        <v>0</v>
      </c>
      <c r="R639" s="19">
        <f t="shared" si="80"/>
        <v>0</v>
      </c>
    </row>
    <row r="640" spans="1:18" x14ac:dyDescent="0.2">
      <c r="A640" s="20">
        <f>+Oversikt!A640</f>
        <v>0</v>
      </c>
      <c r="B640" s="16" t="str">
        <f>IF(O$289&gt;7,IF('2. Runde'!N640="","",Oversikt!B640),IF(O$289&gt;5,IF('1. Runde'!N640="","",Oversikt!B640),Oversikt!B640))</f>
        <v/>
      </c>
      <c r="C640" s="16" t="str">
        <f>IF(Oversikt!E640="","",Oversikt!E640)</f>
        <v/>
      </c>
      <c r="D640" s="17" t="str">
        <f>IF('2. Runde'!N640="","",IF(Oversikt!B640="","",VLOOKUP(Oversikt!#REF!,Mønster!$A$4:$B$21,2)))</f>
        <v/>
      </c>
      <c r="E640" s="32"/>
      <c r="F640" s="33"/>
      <c r="G640" s="33"/>
      <c r="H640" s="33"/>
      <c r="I640" s="137"/>
      <c r="J640" s="33"/>
      <c r="K640" s="34"/>
      <c r="L640" s="128">
        <f>IF(Dommere!$C$12&gt;4,ROUND(SUM(E640:I640)-P640-Q640,1)/(Dommere!$C$12-2),SUM(E640:I640)/Dommere!$C$12)</f>
        <v>0</v>
      </c>
      <c r="M640" s="56">
        <f t="shared" si="77"/>
        <v>0</v>
      </c>
      <c r="N640" s="33"/>
      <c r="O640" s="19"/>
      <c r="P640" s="19">
        <f t="shared" si="78"/>
        <v>0</v>
      </c>
      <c r="Q640" s="19">
        <f t="shared" si="79"/>
        <v>0</v>
      </c>
      <c r="R640" s="19">
        <f t="shared" si="80"/>
        <v>0</v>
      </c>
    </row>
    <row r="641" spans="1:18" x14ac:dyDescent="0.2">
      <c r="A641" s="20">
        <f>+Oversikt!A641</f>
        <v>0</v>
      </c>
      <c r="B641" s="16" t="str">
        <f>IF(O$289&gt;7,IF('2. Runde'!N641="","",Oversikt!B641),IF(O$289&gt;5,IF('1. Runde'!N641="","",Oversikt!B641),Oversikt!B641))</f>
        <v/>
      </c>
      <c r="C641" s="16" t="str">
        <f>IF(Oversikt!E641="","",Oversikt!E641)</f>
        <v/>
      </c>
      <c r="D641" s="17" t="str">
        <f>IF('2. Runde'!N641="","",IF(Oversikt!B641="","",VLOOKUP(Oversikt!#REF!,Mønster!$A$4:$B$21,2)))</f>
        <v/>
      </c>
      <c r="E641" s="32"/>
      <c r="F641" s="33"/>
      <c r="G641" s="33"/>
      <c r="H641" s="33"/>
      <c r="I641" s="137"/>
      <c r="J641" s="33"/>
      <c r="K641" s="34"/>
      <c r="L641" s="128">
        <f>IF(Dommere!$C$12&gt;4,ROUND(SUM(E641:I641)-P641-Q641,1)/(Dommere!$C$12-2),SUM(E641:I641)/Dommere!$C$12)</f>
        <v>0</v>
      </c>
      <c r="M641" s="56">
        <f t="shared" si="77"/>
        <v>0</v>
      </c>
      <c r="N641" s="33"/>
      <c r="O641" s="19"/>
      <c r="P641" s="19">
        <f t="shared" si="78"/>
        <v>0</v>
      </c>
      <c r="Q641" s="19">
        <f t="shared" si="79"/>
        <v>0</v>
      </c>
      <c r="R641" s="19">
        <f t="shared" si="80"/>
        <v>0</v>
      </c>
    </row>
    <row r="642" spans="1:18" x14ac:dyDescent="0.2">
      <c r="A642" s="20">
        <f>+Oversikt!A642</f>
        <v>0</v>
      </c>
      <c r="B642" s="16" t="str">
        <f>IF(O$289&gt;7,IF('2. Runde'!N642="","",Oversikt!B642),IF(O$289&gt;5,IF('1. Runde'!N642="","",Oversikt!B642),Oversikt!B642))</f>
        <v/>
      </c>
      <c r="C642" s="16" t="str">
        <f>IF(Oversikt!E642="","",Oversikt!E642)</f>
        <v/>
      </c>
      <c r="D642" s="17" t="str">
        <f>IF('2. Runde'!N642="","",IF(Oversikt!B642="","",VLOOKUP(Oversikt!#REF!,Mønster!$A$4:$B$21,2)))</f>
        <v/>
      </c>
      <c r="E642" s="32"/>
      <c r="F642" s="33"/>
      <c r="G642" s="33"/>
      <c r="H642" s="33"/>
      <c r="I642" s="137"/>
      <c r="J642" s="33"/>
      <c r="K642" s="34"/>
      <c r="L642" s="128">
        <f>IF(Dommere!$C$12&gt;4,ROUND(SUM(E642:I642)-P642-Q642,1)/(Dommere!$C$12-2),SUM(E642:I642)/Dommere!$C$12)</f>
        <v>0</v>
      </c>
      <c r="M642" s="56">
        <f t="shared" si="77"/>
        <v>0</v>
      </c>
      <c r="N642" s="33"/>
      <c r="O642" s="19"/>
      <c r="P642" s="19">
        <f t="shared" si="78"/>
        <v>0</v>
      </c>
      <c r="Q642" s="19">
        <f t="shared" si="79"/>
        <v>0</v>
      </c>
      <c r="R642" s="19">
        <f t="shared" si="80"/>
        <v>0</v>
      </c>
    </row>
    <row r="643" spans="1:18" x14ac:dyDescent="0.2">
      <c r="A643" s="20">
        <f>+Oversikt!A643</f>
        <v>0</v>
      </c>
      <c r="B643" s="16" t="str">
        <f>IF(O$289&gt;7,IF('2. Runde'!N643="","",Oversikt!B643),IF(O$289&gt;5,IF('1. Runde'!N643="","",Oversikt!B643),Oversikt!B643))</f>
        <v/>
      </c>
      <c r="C643" s="16" t="str">
        <f>IF(Oversikt!E643="","",Oversikt!E643)</f>
        <v/>
      </c>
      <c r="D643" s="17" t="str">
        <f>IF('2. Runde'!N643="","",IF(Oversikt!B643="","",VLOOKUP(Oversikt!#REF!,Mønster!$A$4:$B$21,2)))</f>
        <v/>
      </c>
      <c r="E643" s="32"/>
      <c r="F643" s="33"/>
      <c r="G643" s="33"/>
      <c r="H643" s="33"/>
      <c r="I643" s="137"/>
      <c r="J643" s="33"/>
      <c r="K643" s="34"/>
      <c r="L643" s="128">
        <f>IF(Dommere!$C$12&gt;4,ROUND(SUM(E643:I643)-P643-Q643,1)/(Dommere!$C$12-2),SUM(E643:I643)/Dommere!$C$12)</f>
        <v>0</v>
      </c>
      <c r="M643" s="56">
        <f t="shared" si="77"/>
        <v>0</v>
      </c>
      <c r="N643" s="33"/>
      <c r="O643" s="19"/>
      <c r="P643" s="19">
        <f t="shared" si="78"/>
        <v>0</v>
      </c>
      <c r="Q643" s="19">
        <f t="shared" si="79"/>
        <v>0</v>
      </c>
      <c r="R643" s="19">
        <f t="shared" si="80"/>
        <v>0</v>
      </c>
    </row>
    <row r="644" spans="1:18" x14ac:dyDescent="0.2">
      <c r="A644" s="20">
        <f>+Oversikt!A644</f>
        <v>0</v>
      </c>
      <c r="B644" s="16" t="str">
        <f>IF(O$289&gt;7,IF('2. Runde'!N644="","",Oversikt!B644),IF(O$289&gt;5,IF('1. Runde'!N644="","",Oversikt!B644),Oversikt!B644))</f>
        <v/>
      </c>
      <c r="C644" s="16" t="str">
        <f>IF(Oversikt!E644="","",Oversikt!E644)</f>
        <v/>
      </c>
      <c r="D644" s="17" t="str">
        <f>IF('2. Runde'!N644="","",IF(Oversikt!B644="","",VLOOKUP(Oversikt!#REF!,Mønster!$A$4:$B$21,2)))</f>
        <v/>
      </c>
      <c r="E644" s="32"/>
      <c r="F644" s="33"/>
      <c r="G644" s="33"/>
      <c r="H644" s="33"/>
      <c r="I644" s="137"/>
      <c r="J644" s="33"/>
      <c r="K644" s="34"/>
      <c r="L644" s="128">
        <f>IF(Dommere!$C$12&gt;4,ROUND(SUM(E644:I644)-P644-Q644,1)/(Dommere!$C$12-2),SUM(E644:I644)/Dommere!$C$12)</f>
        <v>0</v>
      </c>
      <c r="M644" s="56">
        <f t="shared" si="77"/>
        <v>0</v>
      </c>
      <c r="N644" s="33"/>
      <c r="O644" s="19"/>
      <c r="P644" s="19">
        <f t="shared" si="78"/>
        <v>0</v>
      </c>
      <c r="Q644" s="19">
        <f t="shared" si="79"/>
        <v>0</v>
      </c>
      <c r="R644" s="19">
        <f t="shared" si="80"/>
        <v>0</v>
      </c>
    </row>
    <row r="645" spans="1:18" x14ac:dyDescent="0.2">
      <c r="A645" s="20">
        <f>+Oversikt!A645</f>
        <v>0</v>
      </c>
      <c r="B645" s="16" t="str">
        <f>IF(O$289&gt;7,IF('2. Runde'!N645="","",Oversikt!B645),IF(O$289&gt;5,IF('1. Runde'!N645="","",Oversikt!B645),Oversikt!B645))</f>
        <v/>
      </c>
      <c r="C645" s="16" t="str">
        <f>IF(Oversikt!E645="","",Oversikt!E645)</f>
        <v/>
      </c>
      <c r="D645" s="17" t="str">
        <f>IF('2. Runde'!N645="","",IF(Oversikt!B645="","",VLOOKUP(Oversikt!#REF!,Mønster!$A$4:$B$21,2)))</f>
        <v/>
      </c>
      <c r="E645" s="32"/>
      <c r="F645" s="33"/>
      <c r="G645" s="33"/>
      <c r="H645" s="33"/>
      <c r="I645" s="137"/>
      <c r="J645" s="33"/>
      <c r="K645" s="34"/>
      <c r="L645" s="128">
        <f>IF(Dommere!$C$12&gt;4,ROUND(SUM(E645:I645)-P645-Q645,1)/(Dommere!$C$12-2),SUM(E645:I645)/Dommere!$C$12)</f>
        <v>0</v>
      </c>
      <c r="M645" s="56">
        <f t="shared" si="77"/>
        <v>0</v>
      </c>
      <c r="N645" s="33"/>
      <c r="O645" s="19"/>
      <c r="P645" s="19">
        <f t="shared" si="78"/>
        <v>0</v>
      </c>
      <c r="Q645" s="19">
        <f t="shared" si="79"/>
        <v>0</v>
      </c>
      <c r="R645" s="19">
        <f t="shared" si="80"/>
        <v>0</v>
      </c>
    </row>
    <row r="646" spans="1:18" x14ac:dyDescent="0.2">
      <c r="A646" s="20">
        <f>+Oversikt!A646</f>
        <v>0</v>
      </c>
      <c r="B646" s="16" t="str">
        <f>IF(O$289&gt;7,IF('2. Runde'!N646="","",Oversikt!B646),IF(O$289&gt;5,IF('1. Runde'!N646="","",Oversikt!B646),Oversikt!B646))</f>
        <v/>
      </c>
      <c r="C646" s="16" t="str">
        <f>IF(Oversikt!E646="","",Oversikt!E646)</f>
        <v/>
      </c>
      <c r="D646" s="17" t="str">
        <f>IF('2. Runde'!N646="","",IF(Oversikt!B646="","",VLOOKUP(Oversikt!#REF!,Mønster!$A$4:$B$21,2)))</f>
        <v/>
      </c>
      <c r="E646" s="32"/>
      <c r="F646" s="33"/>
      <c r="G646" s="33"/>
      <c r="H646" s="33"/>
      <c r="I646" s="137"/>
      <c r="J646" s="33"/>
      <c r="K646" s="34"/>
      <c r="L646" s="128">
        <f>IF(Dommere!$C$12&gt;4,ROUND(SUM(E646:I646)-P646-Q646,1)/(Dommere!$C$12-2),SUM(E646:I646)/Dommere!$C$12)</f>
        <v>0</v>
      </c>
      <c r="M646" s="56">
        <f t="shared" si="77"/>
        <v>0</v>
      </c>
      <c r="N646" s="33"/>
      <c r="O646" s="19"/>
      <c r="P646" s="19">
        <f t="shared" si="78"/>
        <v>0</v>
      </c>
      <c r="Q646" s="19">
        <f t="shared" si="79"/>
        <v>0</v>
      </c>
      <c r="R646" s="19">
        <f t="shared" si="80"/>
        <v>0</v>
      </c>
    </row>
    <row r="647" spans="1:18" x14ac:dyDescent="0.2">
      <c r="A647" s="20">
        <f>+Oversikt!A647</f>
        <v>0</v>
      </c>
      <c r="B647" s="16" t="str">
        <f>IF(O$289&gt;7,IF('2. Runde'!N647="","",Oversikt!B647),IF(O$289&gt;5,IF('1. Runde'!N647="","",Oversikt!B647),Oversikt!B647))</f>
        <v/>
      </c>
      <c r="C647" s="16" t="str">
        <f>IF(Oversikt!E647="","",Oversikt!E647)</f>
        <v/>
      </c>
      <c r="D647" s="17" t="str">
        <f>IF('2. Runde'!N647="","",IF(Oversikt!B647="","",VLOOKUP(Oversikt!#REF!,Mønster!$A$4:$B$21,2)))</f>
        <v/>
      </c>
      <c r="E647" s="32"/>
      <c r="F647" s="33"/>
      <c r="G647" s="33"/>
      <c r="H647" s="33"/>
      <c r="I647" s="137"/>
      <c r="J647" s="33"/>
      <c r="K647" s="34"/>
      <c r="L647" s="128">
        <f>IF(Dommere!$C$12&gt;4,ROUND(SUM(E647:I647)-P647-Q647,1)/(Dommere!$C$12-2),SUM(E647:I647)/Dommere!$C$12)</f>
        <v>0</v>
      </c>
      <c r="M647" s="56">
        <f t="shared" si="77"/>
        <v>0</v>
      </c>
      <c r="N647" s="33"/>
      <c r="O647" s="19"/>
      <c r="P647" s="19">
        <f t="shared" si="78"/>
        <v>0</v>
      </c>
      <c r="Q647" s="19">
        <f t="shared" si="79"/>
        <v>0</v>
      </c>
      <c r="R647" s="19">
        <f t="shared" si="80"/>
        <v>0</v>
      </c>
    </row>
    <row r="648" spans="1:18" x14ac:dyDescent="0.2">
      <c r="A648" s="20">
        <f>+Oversikt!A648</f>
        <v>0</v>
      </c>
      <c r="B648" s="16" t="str">
        <f>IF(O$289&gt;7,IF('2. Runde'!N648="","",Oversikt!B648),IF(O$289&gt;5,IF('1. Runde'!N648="","",Oversikt!B648),Oversikt!B648))</f>
        <v/>
      </c>
      <c r="C648" s="16" t="str">
        <f>IF(Oversikt!E648="","",Oversikt!E648)</f>
        <v/>
      </c>
      <c r="D648" s="17" t="str">
        <f>IF('2. Runde'!N648="","",IF(Oversikt!B648="","",VLOOKUP(Oversikt!#REF!,Mønster!$A$4:$B$21,2)))</f>
        <v/>
      </c>
      <c r="E648" s="32"/>
      <c r="F648" s="33"/>
      <c r="G648" s="33"/>
      <c r="H648" s="33"/>
      <c r="I648" s="137"/>
      <c r="J648" s="33"/>
      <c r="K648" s="34"/>
      <c r="L648" s="128">
        <f>IF(Dommere!$C$12&gt;4,ROUND(SUM(E648:I648)-P648-Q648,1)/(Dommere!$C$12-2),SUM(E648:I648)/Dommere!$C$12)</f>
        <v>0</v>
      </c>
      <c r="M648" s="56">
        <f t="shared" si="77"/>
        <v>0</v>
      </c>
      <c r="N648" s="33"/>
      <c r="O648" s="19"/>
      <c r="P648" s="19">
        <f t="shared" si="78"/>
        <v>0</v>
      </c>
      <c r="Q648" s="19">
        <f t="shared" si="79"/>
        <v>0</v>
      </c>
      <c r="R648" s="19">
        <f t="shared" si="80"/>
        <v>0</v>
      </c>
    </row>
    <row r="649" spans="1:18" x14ac:dyDescent="0.2">
      <c r="A649" s="20">
        <f>+Oversikt!A649</f>
        <v>0</v>
      </c>
      <c r="B649" s="16" t="str">
        <f>IF(O$289&gt;7,IF('2. Runde'!N649="","",Oversikt!B649),IF(O$289&gt;5,IF('1. Runde'!N649="","",Oversikt!B649),Oversikt!B649))</f>
        <v/>
      </c>
      <c r="C649" s="16" t="str">
        <f>IF(Oversikt!E649="","",Oversikt!E649)</f>
        <v/>
      </c>
      <c r="D649" s="17" t="str">
        <f>IF('2. Runde'!N649="","",IF(Oversikt!B649="","",VLOOKUP(Oversikt!#REF!,Mønster!$A$4:$B$21,2)))</f>
        <v/>
      </c>
      <c r="E649" s="32"/>
      <c r="F649" s="33"/>
      <c r="G649" s="33"/>
      <c r="H649" s="33"/>
      <c r="I649" s="137"/>
      <c r="J649" s="33"/>
      <c r="K649" s="34"/>
      <c r="L649" s="128">
        <f>IF(Dommere!$C$12&gt;4,ROUND(SUM(E649:I649)-P649-Q649,1)/(Dommere!$C$12-2),SUM(E649:I649)/Dommere!$C$12)</f>
        <v>0</v>
      </c>
      <c r="M649" s="56">
        <f t="shared" si="77"/>
        <v>0</v>
      </c>
      <c r="N649" s="33"/>
      <c r="O649" s="19"/>
      <c r="P649" s="19">
        <f t="shared" si="78"/>
        <v>0</v>
      </c>
      <c r="Q649" s="19">
        <f t="shared" si="79"/>
        <v>0</v>
      </c>
      <c r="R649" s="19">
        <f t="shared" si="80"/>
        <v>0</v>
      </c>
    </row>
    <row r="650" spans="1:18" x14ac:dyDescent="0.2">
      <c r="A650" s="20">
        <f>+Oversikt!A650</f>
        <v>0</v>
      </c>
      <c r="B650" s="16" t="str">
        <f>IF(O$289&gt;7,IF('2. Runde'!N650="","",Oversikt!B650),IF(O$289&gt;5,IF('1. Runde'!N650="","",Oversikt!B650),Oversikt!B650))</f>
        <v/>
      </c>
      <c r="C650" s="16" t="str">
        <f>IF(Oversikt!E650="","",Oversikt!E650)</f>
        <v/>
      </c>
      <c r="D650" s="17" t="str">
        <f>IF('2. Runde'!N650="","",IF(Oversikt!B650="","",VLOOKUP(Oversikt!#REF!,Mønster!$A$4:$B$21,2)))</f>
        <v/>
      </c>
      <c r="E650" s="32"/>
      <c r="F650" s="33"/>
      <c r="G650" s="33"/>
      <c r="H650" s="33"/>
      <c r="I650" s="137"/>
      <c r="J650" s="33"/>
      <c r="K650" s="34"/>
      <c r="L650" s="128">
        <f>IF(Dommere!$C$12&gt;4,ROUND(SUM(E650:I650)-P650-Q650,1)/(Dommere!$C$12-2),SUM(E650:I650)/Dommere!$C$12)</f>
        <v>0</v>
      </c>
      <c r="M650" s="56">
        <f t="shared" si="77"/>
        <v>0</v>
      </c>
      <c r="N650" s="33"/>
      <c r="O650" s="19"/>
      <c r="P650" s="19">
        <f t="shared" si="78"/>
        <v>0</v>
      </c>
      <c r="Q650" s="19">
        <f t="shared" si="79"/>
        <v>0</v>
      </c>
      <c r="R650" s="19">
        <f t="shared" si="80"/>
        <v>0</v>
      </c>
    </row>
    <row r="651" spans="1:18" x14ac:dyDescent="0.2">
      <c r="A651" s="20">
        <f>+Oversikt!A651</f>
        <v>0</v>
      </c>
      <c r="B651" s="16" t="str">
        <f>IF(O$289&gt;7,IF('2. Runde'!N651="","",Oversikt!B651),IF(O$289&gt;5,IF('1. Runde'!N651="","",Oversikt!B651),Oversikt!B651))</f>
        <v/>
      </c>
      <c r="C651" s="16" t="str">
        <f>IF(Oversikt!E651="","",Oversikt!E651)</f>
        <v/>
      </c>
      <c r="D651" s="17" t="str">
        <f>IF('2. Runde'!N651="","",IF(Oversikt!B651="","",VLOOKUP(Oversikt!#REF!,Mønster!$A$4:$B$21,2)))</f>
        <v/>
      </c>
      <c r="E651" s="32"/>
      <c r="F651" s="33"/>
      <c r="G651" s="33"/>
      <c r="H651" s="33"/>
      <c r="I651" s="137"/>
      <c r="J651" s="33"/>
      <c r="K651" s="34"/>
      <c r="L651" s="128">
        <f>IF(Dommere!$C$12&gt;4,ROUND(SUM(E651:I651)-P651-Q651,1)/(Dommere!$C$12-2),SUM(E651:I651)/Dommere!$C$12)</f>
        <v>0</v>
      </c>
      <c r="M651" s="56">
        <f t="shared" si="77"/>
        <v>0</v>
      </c>
      <c r="N651" s="33"/>
      <c r="O651" s="19"/>
      <c r="P651" s="19">
        <f t="shared" si="78"/>
        <v>0</v>
      </c>
      <c r="Q651" s="19">
        <f t="shared" si="79"/>
        <v>0</v>
      </c>
      <c r="R651" s="19">
        <f t="shared" si="80"/>
        <v>0</v>
      </c>
    </row>
    <row r="652" spans="1:18" x14ac:dyDescent="0.2">
      <c r="A652" s="20">
        <f>+Oversikt!A652</f>
        <v>0</v>
      </c>
      <c r="B652" s="16" t="str">
        <f>IF(O$289&gt;7,IF('2. Runde'!N652="","",Oversikt!B652),IF(O$289&gt;5,IF('1. Runde'!N652="","",Oversikt!B652),Oversikt!B652))</f>
        <v/>
      </c>
      <c r="C652" s="16" t="str">
        <f>IF(Oversikt!E652="","",Oversikt!E652)</f>
        <v/>
      </c>
      <c r="D652" s="17" t="str">
        <f>IF('2. Runde'!N652="","",IF(Oversikt!B652="","",VLOOKUP(Oversikt!#REF!,Mønster!$A$4:$B$21,2)))</f>
        <v/>
      </c>
      <c r="E652" s="32"/>
      <c r="F652" s="33"/>
      <c r="G652" s="33"/>
      <c r="H652" s="33"/>
      <c r="I652" s="137"/>
      <c r="J652" s="33"/>
      <c r="K652" s="34"/>
      <c r="L652" s="128">
        <f>IF(Dommere!$C$12&gt;4,ROUND(SUM(E652:I652)-P652-Q652,1)/(Dommere!$C$12-2),SUM(E652:I652)/Dommere!$C$12)</f>
        <v>0</v>
      </c>
      <c r="M652" s="56">
        <f t="shared" si="77"/>
        <v>0</v>
      </c>
      <c r="N652" s="33"/>
      <c r="O652" s="19"/>
      <c r="P652" s="19">
        <f t="shared" si="78"/>
        <v>0</v>
      </c>
      <c r="Q652" s="19">
        <f t="shared" si="79"/>
        <v>0</v>
      </c>
      <c r="R652" s="19">
        <f t="shared" si="80"/>
        <v>0</v>
      </c>
    </row>
    <row r="653" spans="1:18" x14ac:dyDescent="0.2">
      <c r="A653" s="20">
        <f>+Oversikt!A653</f>
        <v>0</v>
      </c>
      <c r="B653" s="16" t="str">
        <f>IF(O$289&gt;7,IF('2. Runde'!N653="","",Oversikt!B653),IF(O$289&gt;5,IF('1. Runde'!N653="","",Oversikt!B653),Oversikt!B653))</f>
        <v/>
      </c>
      <c r="C653" s="16" t="str">
        <f>IF(Oversikt!E653="","",Oversikt!E653)</f>
        <v/>
      </c>
      <c r="D653" s="17" t="str">
        <f>IF('2. Runde'!N653="","",IF(Oversikt!B653="","",VLOOKUP(Oversikt!#REF!,Mønster!$A$4:$B$21,2)))</f>
        <v/>
      </c>
      <c r="E653" s="32"/>
      <c r="F653" s="33"/>
      <c r="G653" s="33"/>
      <c r="H653" s="33"/>
      <c r="I653" s="137"/>
      <c r="J653" s="33"/>
      <c r="K653" s="34"/>
      <c r="L653" s="128">
        <f>IF(Dommere!$C$12&gt;4,ROUND(SUM(E653:I653)-P653-Q653,1)/(Dommere!$C$12-2),SUM(E653:I653)/Dommere!$C$12)</f>
        <v>0</v>
      </c>
      <c r="M653" s="56">
        <f t="shared" si="77"/>
        <v>0</v>
      </c>
      <c r="N653" s="33"/>
      <c r="O653" s="19"/>
      <c r="P653" s="19">
        <f t="shared" si="78"/>
        <v>0</v>
      </c>
      <c r="Q653" s="19">
        <f t="shared" si="79"/>
        <v>0</v>
      </c>
      <c r="R653" s="19">
        <f t="shared" si="80"/>
        <v>0</v>
      </c>
    </row>
    <row r="654" spans="1:18" x14ac:dyDescent="0.2">
      <c r="A654" s="20">
        <f>+Oversikt!A654</f>
        <v>0</v>
      </c>
      <c r="B654" s="16" t="str">
        <f>IF(O$289&gt;7,IF('2. Runde'!N654="","",Oversikt!B654),IF(O$289&gt;5,IF('1. Runde'!N654="","",Oversikt!B654),Oversikt!B654))</f>
        <v/>
      </c>
      <c r="C654" s="16" t="str">
        <f>IF(Oversikt!E654="","",Oversikt!E654)</f>
        <v/>
      </c>
      <c r="D654" s="17" t="str">
        <f>IF('2. Runde'!N654="","",IF(Oversikt!B654="","",VLOOKUP(Oversikt!#REF!,Mønster!$A$4:$B$21,2)))</f>
        <v/>
      </c>
      <c r="E654" s="32"/>
      <c r="F654" s="33"/>
      <c r="G654" s="33"/>
      <c r="H654" s="33"/>
      <c r="I654" s="137"/>
      <c r="J654" s="33"/>
      <c r="K654" s="34"/>
      <c r="L654" s="128">
        <f>IF(Dommere!$C$12&gt;4,ROUND(SUM(E654:I654)-P654-Q654,1)/(Dommere!$C$12-2),SUM(E654:I654)/Dommere!$C$12)</f>
        <v>0</v>
      </c>
      <c r="M654" s="56">
        <f t="shared" si="77"/>
        <v>0</v>
      </c>
      <c r="N654" s="33"/>
      <c r="O654" s="19"/>
      <c r="P654" s="19">
        <f t="shared" si="78"/>
        <v>0</v>
      </c>
      <c r="Q654" s="19">
        <f t="shared" si="79"/>
        <v>0</v>
      </c>
      <c r="R654" s="19">
        <f t="shared" si="80"/>
        <v>0</v>
      </c>
    </row>
    <row r="655" spans="1:18" x14ac:dyDescent="0.2">
      <c r="A655" s="20">
        <f>+Oversikt!A655</f>
        <v>0</v>
      </c>
      <c r="B655" s="16" t="str">
        <f>IF(O$289&gt;7,IF('2. Runde'!N655="","",Oversikt!B655),IF(O$289&gt;5,IF('1. Runde'!N655="","",Oversikt!B655),Oversikt!B655))</f>
        <v/>
      </c>
      <c r="C655" s="16" t="str">
        <f>IF(Oversikt!E655="","",Oversikt!E655)</f>
        <v/>
      </c>
      <c r="D655" s="17" t="str">
        <f>IF('2. Runde'!N655="","",IF(Oversikt!B655="","",VLOOKUP(Oversikt!#REF!,Mønster!$A$4:$B$21,2)))</f>
        <v/>
      </c>
      <c r="E655" s="32"/>
      <c r="F655" s="33"/>
      <c r="G655" s="33"/>
      <c r="H655" s="33"/>
      <c r="I655" s="137"/>
      <c r="J655" s="33"/>
      <c r="K655" s="34"/>
      <c r="L655" s="128">
        <f>IF(Dommere!$C$12&gt;4,ROUND(SUM(E655:I655)-P655-Q655,1)/(Dommere!$C$12-2),SUM(E655:I655)/Dommere!$C$12)</f>
        <v>0</v>
      </c>
      <c r="M655" s="56">
        <f t="shared" si="77"/>
        <v>0</v>
      </c>
      <c r="N655" s="33"/>
      <c r="O655" s="19"/>
      <c r="P655" s="19">
        <f t="shared" si="78"/>
        <v>0</v>
      </c>
      <c r="Q655" s="19">
        <f t="shared" si="79"/>
        <v>0</v>
      </c>
      <c r="R655" s="19">
        <f t="shared" si="80"/>
        <v>0</v>
      </c>
    </row>
    <row r="656" spans="1:18" x14ac:dyDescent="0.2">
      <c r="A656" s="20">
        <f>+Oversikt!A656</f>
        <v>0</v>
      </c>
      <c r="B656" s="16" t="str">
        <f>IF(O$289&gt;7,IF('2. Runde'!N656="","",Oversikt!B656),IF(O$289&gt;5,IF('1. Runde'!N656="","",Oversikt!B656),Oversikt!B656))</f>
        <v/>
      </c>
      <c r="C656" s="16" t="str">
        <f>IF(Oversikt!E656="","",Oversikt!E656)</f>
        <v/>
      </c>
      <c r="D656" s="17" t="str">
        <f>IF('2. Runde'!N656="","",IF(Oversikt!B656="","",VLOOKUP(Oversikt!#REF!,Mønster!$A$4:$B$21,2)))</f>
        <v/>
      </c>
      <c r="E656" s="32"/>
      <c r="F656" s="33"/>
      <c r="G656" s="33"/>
      <c r="H656" s="33"/>
      <c r="I656" s="137"/>
      <c r="J656" s="33"/>
      <c r="K656" s="34"/>
      <c r="L656" s="128">
        <f>IF(Dommere!$C$12&gt;4,ROUND(SUM(E656:I656)-P656-Q656,1)/(Dommere!$C$12-2),SUM(E656:I656)/Dommere!$C$12)</f>
        <v>0</v>
      </c>
      <c r="M656" s="56">
        <f t="shared" si="77"/>
        <v>0</v>
      </c>
      <c r="N656" s="33"/>
      <c r="O656" s="19"/>
      <c r="P656" s="19">
        <f t="shared" si="78"/>
        <v>0</v>
      </c>
      <c r="Q656" s="19">
        <f t="shared" si="79"/>
        <v>0</v>
      </c>
      <c r="R656" s="19">
        <f t="shared" si="80"/>
        <v>0</v>
      </c>
    </row>
    <row r="657" spans="1:18" x14ac:dyDescent="0.2">
      <c r="A657" s="20">
        <f>+Oversikt!A657</f>
        <v>0</v>
      </c>
      <c r="B657" s="16" t="str">
        <f>IF(O$289&gt;7,IF('2. Runde'!N657="","",Oversikt!B657),IF(O$289&gt;5,IF('1. Runde'!N657="","",Oversikt!B657),Oversikt!B657))</f>
        <v/>
      </c>
      <c r="C657" s="16" t="str">
        <f>IF(Oversikt!E657="","",Oversikt!E657)</f>
        <v/>
      </c>
      <c r="D657" s="17" t="str">
        <f>IF('2. Runde'!N657="","",IF(Oversikt!B657="","",VLOOKUP(Oversikt!#REF!,Mønster!$A$4:$B$21,2)))</f>
        <v/>
      </c>
      <c r="E657" s="32"/>
      <c r="F657" s="33"/>
      <c r="G657" s="33"/>
      <c r="H657" s="33"/>
      <c r="I657" s="137"/>
      <c r="J657" s="33"/>
      <c r="K657" s="34"/>
      <c r="L657" s="128">
        <f>IF(Dommere!$C$12&gt;4,ROUND(SUM(E657:I657)-P657-Q657,1)/(Dommere!$C$12-2),SUM(E657:I657)/Dommere!$C$12)</f>
        <v>0</v>
      </c>
      <c r="M657" s="56">
        <f t="shared" si="77"/>
        <v>0</v>
      </c>
      <c r="N657" s="33"/>
      <c r="O657" s="19"/>
      <c r="P657" s="19">
        <f t="shared" si="78"/>
        <v>0</v>
      </c>
      <c r="Q657" s="19">
        <f t="shared" si="79"/>
        <v>0</v>
      </c>
      <c r="R657" s="19">
        <f t="shared" si="80"/>
        <v>0</v>
      </c>
    </row>
    <row r="658" spans="1:18" x14ac:dyDescent="0.2">
      <c r="A658" s="20">
        <f>+Oversikt!A658</f>
        <v>0</v>
      </c>
      <c r="B658" s="16" t="str">
        <f>IF(O$289&gt;7,IF('2. Runde'!N658="","",Oversikt!B658),IF(O$289&gt;5,IF('1. Runde'!N658="","",Oversikt!B658),Oversikt!B658))</f>
        <v/>
      </c>
      <c r="C658" s="16" t="str">
        <f>IF(Oversikt!E658="","",Oversikt!E658)</f>
        <v/>
      </c>
      <c r="D658" s="17" t="str">
        <f>IF('2. Runde'!N658="","",IF(Oversikt!B658="","",VLOOKUP(Oversikt!#REF!,Mønster!$A$4:$B$21,2)))</f>
        <v/>
      </c>
      <c r="E658" s="32"/>
      <c r="F658" s="33"/>
      <c r="G658" s="33"/>
      <c r="H658" s="33"/>
      <c r="I658" s="137"/>
      <c r="J658" s="33"/>
      <c r="K658" s="34"/>
      <c r="L658" s="128">
        <f>IF(Dommere!$C$12&gt;4,ROUND(SUM(E658:I658)-P658-Q658,1)/(Dommere!$C$12-2),SUM(E658:I658)/Dommere!$C$12)</f>
        <v>0</v>
      </c>
      <c r="M658" s="56">
        <f t="shared" si="77"/>
        <v>0</v>
      </c>
      <c r="N658" s="33"/>
      <c r="O658" s="19"/>
      <c r="P658" s="19">
        <f t="shared" si="78"/>
        <v>0</v>
      </c>
      <c r="Q658" s="19">
        <f t="shared" si="79"/>
        <v>0</v>
      </c>
      <c r="R658" s="19">
        <f t="shared" si="80"/>
        <v>0</v>
      </c>
    </row>
    <row r="659" spans="1:18" x14ac:dyDescent="0.2">
      <c r="A659" s="20">
        <f>+Oversikt!A659</f>
        <v>0</v>
      </c>
      <c r="B659" s="16" t="str">
        <f>IF(O$289&gt;7,IF('2. Runde'!N659="","",Oversikt!B659),IF(O$289&gt;5,IF('1. Runde'!N659="","",Oversikt!B659),Oversikt!B659))</f>
        <v/>
      </c>
      <c r="C659" s="16" t="str">
        <f>IF(Oversikt!E659="","",Oversikt!E659)</f>
        <v/>
      </c>
      <c r="D659" s="17" t="str">
        <f>IF('2. Runde'!N659="","",IF(Oversikt!B659="","",VLOOKUP(Oversikt!#REF!,Mønster!$A$4:$B$21,2)))</f>
        <v/>
      </c>
      <c r="E659" s="32"/>
      <c r="F659" s="33"/>
      <c r="G659" s="33"/>
      <c r="H659" s="33"/>
      <c r="I659" s="137"/>
      <c r="J659" s="33"/>
      <c r="K659" s="34"/>
      <c r="L659" s="128">
        <f>IF(Dommere!$C$12&gt;4,ROUND(SUM(E659:I659)-P659-Q659,1)/(Dommere!$C$12-2),SUM(E659:I659)/Dommere!$C$12)</f>
        <v>0</v>
      </c>
      <c r="M659" s="56">
        <f t="shared" si="77"/>
        <v>0</v>
      </c>
      <c r="N659" s="33"/>
      <c r="O659" s="19"/>
      <c r="P659" s="19">
        <f t="shared" si="78"/>
        <v>0</v>
      </c>
      <c r="Q659" s="19">
        <f t="shared" si="79"/>
        <v>0</v>
      </c>
      <c r="R659" s="19">
        <f t="shared" si="80"/>
        <v>0</v>
      </c>
    </row>
    <row r="660" spans="1:18" x14ac:dyDescent="0.2">
      <c r="A660" s="20">
        <f>+Oversikt!A660</f>
        <v>0</v>
      </c>
      <c r="B660" s="16" t="str">
        <f>IF(O$289&gt;7,IF('2. Runde'!N660="","",Oversikt!B660),IF(O$289&gt;5,IF('1. Runde'!N660="","",Oversikt!B660),Oversikt!B660))</f>
        <v/>
      </c>
      <c r="C660" s="16" t="str">
        <f>IF(Oversikt!E660="","",Oversikt!E660)</f>
        <v/>
      </c>
      <c r="D660" s="17" t="str">
        <f>IF('2. Runde'!N660="","",IF(Oversikt!B660="","",VLOOKUP(Oversikt!#REF!,Mønster!$A$4:$B$21,2)))</f>
        <v/>
      </c>
      <c r="E660" s="32"/>
      <c r="F660" s="33"/>
      <c r="G660" s="33"/>
      <c r="H660" s="33"/>
      <c r="I660" s="137"/>
      <c r="J660" s="33"/>
      <c r="K660" s="34"/>
      <c r="L660" s="128">
        <f>IF(Dommere!$C$12&gt;4,ROUND(SUM(E660:I660)-P660-Q660,1)/(Dommere!$C$12-2),SUM(E660:I660)/Dommere!$C$12)</f>
        <v>0</v>
      </c>
      <c r="M660" s="56">
        <f t="shared" si="77"/>
        <v>0</v>
      </c>
      <c r="N660" s="33"/>
      <c r="O660" s="19"/>
      <c r="P660" s="19">
        <f t="shared" si="78"/>
        <v>0</v>
      </c>
      <c r="Q660" s="19">
        <f t="shared" si="79"/>
        <v>0</v>
      </c>
      <c r="R660" s="19">
        <f t="shared" si="80"/>
        <v>0</v>
      </c>
    </row>
    <row r="661" spans="1:18" x14ac:dyDescent="0.2">
      <c r="A661" s="20">
        <f>+Oversikt!A661</f>
        <v>0</v>
      </c>
      <c r="B661" s="16" t="str">
        <f>IF(O$289&gt;7,IF('2. Runde'!N661="","",Oversikt!B661),IF(O$289&gt;5,IF('1. Runde'!N661="","",Oversikt!B661),Oversikt!B661))</f>
        <v/>
      </c>
      <c r="C661" s="16" t="str">
        <f>IF(Oversikt!E661="","",Oversikt!E661)</f>
        <v/>
      </c>
      <c r="D661" s="17" t="str">
        <f>IF('2. Runde'!N661="","",IF(Oversikt!B661="","",VLOOKUP(Oversikt!#REF!,Mønster!$A$4:$B$21,2)))</f>
        <v/>
      </c>
      <c r="E661" s="32"/>
      <c r="F661" s="33"/>
      <c r="G661" s="33"/>
      <c r="H661" s="33"/>
      <c r="I661" s="137"/>
      <c r="J661" s="33"/>
      <c r="K661" s="34"/>
      <c r="L661" s="128">
        <f>IF(Dommere!$C$12&gt;4,ROUND(SUM(E661:I661)-P661-Q661,1)/(Dommere!$C$12-2),SUM(E661:I661)/Dommere!$C$12)</f>
        <v>0</v>
      </c>
      <c r="M661" s="56">
        <f t="shared" si="77"/>
        <v>0</v>
      </c>
      <c r="N661" s="33"/>
      <c r="O661" s="19"/>
      <c r="P661" s="19">
        <f t="shared" si="78"/>
        <v>0</v>
      </c>
      <c r="Q661" s="19">
        <f t="shared" si="79"/>
        <v>0</v>
      </c>
      <c r="R661" s="19">
        <f t="shared" si="80"/>
        <v>0</v>
      </c>
    </row>
    <row r="662" spans="1:18" x14ac:dyDescent="0.2">
      <c r="A662" s="20">
        <f>+Oversikt!A662</f>
        <v>0</v>
      </c>
      <c r="B662" s="16" t="str">
        <f>IF(O$289&gt;7,IF('2. Runde'!N662="","",Oversikt!B662),IF(O$289&gt;5,IF('1. Runde'!N662="","",Oversikt!B662),Oversikt!B662))</f>
        <v/>
      </c>
      <c r="C662" s="16" t="str">
        <f>IF(Oversikt!E662="","",Oversikt!E662)</f>
        <v/>
      </c>
      <c r="D662" s="17" t="str">
        <f>IF('2. Runde'!N662="","",IF(Oversikt!B662="","",VLOOKUP(Oversikt!#REF!,Mønster!$A$4:$B$21,2)))</f>
        <v/>
      </c>
      <c r="E662" s="32"/>
      <c r="F662" s="33"/>
      <c r="G662" s="33"/>
      <c r="H662" s="33"/>
      <c r="I662" s="137"/>
      <c r="J662" s="33"/>
      <c r="K662" s="34"/>
      <c r="L662" s="128">
        <f>IF(Dommere!$C$12&gt;4,ROUND(SUM(E662:I662)-P662-Q662,1)/(Dommere!$C$12-2),SUM(E662:I662)/Dommere!$C$12)</f>
        <v>0</v>
      </c>
      <c r="M662" s="56">
        <f t="shared" si="77"/>
        <v>0</v>
      </c>
      <c r="N662" s="33"/>
      <c r="O662" s="19"/>
      <c r="P662" s="19">
        <f t="shared" si="78"/>
        <v>0</v>
      </c>
      <c r="Q662" s="19">
        <f t="shared" si="79"/>
        <v>0</v>
      </c>
      <c r="R662" s="19">
        <f t="shared" si="80"/>
        <v>0</v>
      </c>
    </row>
    <row r="663" spans="1:18" x14ac:dyDescent="0.2">
      <c r="A663" s="20">
        <f>+Oversikt!A663</f>
        <v>0</v>
      </c>
      <c r="B663" s="16" t="str">
        <f>IF(O$289&gt;7,IF('2. Runde'!N663="","",Oversikt!B663),IF(O$289&gt;5,IF('1. Runde'!N663="","",Oversikt!B663),Oversikt!B663))</f>
        <v/>
      </c>
      <c r="C663" s="16" t="str">
        <f>IF(Oversikt!E663="","",Oversikt!E663)</f>
        <v/>
      </c>
      <c r="D663" s="17" t="str">
        <f>IF('2. Runde'!N663="","",IF(Oversikt!B663="","",VLOOKUP(Oversikt!#REF!,Mønster!$A$4:$B$21,2)))</f>
        <v/>
      </c>
      <c r="E663" s="32"/>
      <c r="F663" s="33"/>
      <c r="G663" s="33"/>
      <c r="H663" s="33"/>
      <c r="I663" s="137"/>
      <c r="J663" s="33"/>
      <c r="K663" s="34"/>
      <c r="L663" s="128">
        <f>IF(Dommere!$C$12&gt;4,ROUND(SUM(E663:I663)-P663-Q663,1)/(Dommere!$C$12-2),SUM(E663:I663)/Dommere!$C$12)</f>
        <v>0</v>
      </c>
      <c r="M663" s="56">
        <f t="shared" si="77"/>
        <v>0</v>
      </c>
      <c r="N663" s="33"/>
      <c r="O663" s="19"/>
      <c r="P663" s="19">
        <f t="shared" si="78"/>
        <v>0</v>
      </c>
      <c r="Q663" s="19">
        <f t="shared" si="79"/>
        <v>0</v>
      </c>
      <c r="R663" s="19">
        <f t="shared" si="80"/>
        <v>0</v>
      </c>
    </row>
    <row r="664" spans="1:18" x14ac:dyDescent="0.2">
      <c r="A664" s="20">
        <f>+Oversikt!A664</f>
        <v>0</v>
      </c>
      <c r="B664" s="16" t="str">
        <f>IF(O$289&gt;7,IF('2. Runde'!N664="","",Oversikt!B664),IF(O$289&gt;5,IF('1. Runde'!N664="","",Oversikt!B664),Oversikt!B664))</f>
        <v/>
      </c>
      <c r="C664" s="16" t="str">
        <f>IF(Oversikt!E664="","",Oversikt!E664)</f>
        <v/>
      </c>
      <c r="D664" s="17" t="str">
        <f>IF('2. Runde'!N664="","",IF(Oversikt!B664="","",VLOOKUP(Oversikt!#REF!,Mønster!$A$4:$B$21,2)))</f>
        <v/>
      </c>
      <c r="E664" s="32"/>
      <c r="F664" s="33"/>
      <c r="G664" s="33"/>
      <c r="H664" s="33"/>
      <c r="I664" s="137"/>
      <c r="J664" s="33"/>
      <c r="K664" s="34"/>
      <c r="L664" s="128">
        <f>IF(Dommere!$C$12&gt;4,ROUND(SUM(E664:I664)-P664-Q664,1)/(Dommere!$C$12-2),SUM(E664:I664)/Dommere!$C$12)</f>
        <v>0</v>
      </c>
      <c r="M664" s="56">
        <f t="shared" si="77"/>
        <v>0</v>
      </c>
      <c r="N664" s="33"/>
      <c r="O664" s="19"/>
      <c r="P664" s="19">
        <f t="shared" si="78"/>
        <v>0</v>
      </c>
      <c r="Q664" s="19">
        <f t="shared" si="79"/>
        <v>0</v>
      </c>
      <c r="R664" s="19">
        <f t="shared" si="80"/>
        <v>0</v>
      </c>
    </row>
    <row r="665" spans="1:18" x14ac:dyDescent="0.2">
      <c r="A665" s="20">
        <f>+Oversikt!A665</f>
        <v>0</v>
      </c>
      <c r="B665" s="16" t="str">
        <f>IF(O$289&gt;7,IF('2. Runde'!N665="","",Oversikt!B665),IF(O$289&gt;5,IF('1. Runde'!N665="","",Oversikt!B665),Oversikt!B665))</f>
        <v/>
      </c>
      <c r="C665" s="16" t="str">
        <f>IF(Oversikt!E665="","",Oversikt!E665)</f>
        <v/>
      </c>
      <c r="D665" s="17" t="str">
        <f>IF('2. Runde'!N665="","",IF(Oversikt!B665="","",VLOOKUP(Oversikt!#REF!,Mønster!$A$4:$B$21,2)))</f>
        <v/>
      </c>
      <c r="E665" s="32"/>
      <c r="F665" s="33"/>
      <c r="G665" s="33"/>
      <c r="H665" s="33"/>
      <c r="I665" s="137"/>
      <c r="J665" s="33"/>
      <c r="K665" s="34"/>
      <c r="L665" s="128">
        <f>IF(Dommere!$C$12&gt;4,ROUND(SUM(E665:I665)-P665-Q665,1)/(Dommere!$C$12-2),SUM(E665:I665)/Dommere!$C$12)</f>
        <v>0</v>
      </c>
      <c r="M665" s="56">
        <f t="shared" si="77"/>
        <v>0</v>
      </c>
      <c r="N665" s="33"/>
      <c r="O665" s="19"/>
      <c r="P665" s="19">
        <f t="shared" si="78"/>
        <v>0</v>
      </c>
      <c r="Q665" s="19">
        <f t="shared" si="79"/>
        <v>0</v>
      </c>
      <c r="R665" s="19">
        <f t="shared" si="80"/>
        <v>0</v>
      </c>
    </row>
    <row r="666" spans="1:18" x14ac:dyDescent="0.2">
      <c r="A666" s="20">
        <f>+Oversikt!A666</f>
        <v>0</v>
      </c>
      <c r="B666" s="16" t="str">
        <f>IF(O$289&gt;7,IF('2. Runde'!N666="","",Oversikt!B666),IF(O$289&gt;5,IF('1. Runde'!N666="","",Oversikt!B666),Oversikt!B666))</f>
        <v/>
      </c>
      <c r="C666" s="16" t="str">
        <f>IF(Oversikt!E666="","",Oversikt!E666)</f>
        <v/>
      </c>
      <c r="D666" s="17" t="str">
        <f>IF('2. Runde'!N666="","",IF(Oversikt!B666="","",VLOOKUP(Oversikt!#REF!,Mønster!$A$4:$B$21,2)))</f>
        <v/>
      </c>
      <c r="E666" s="32"/>
      <c r="F666" s="33"/>
      <c r="G666" s="33"/>
      <c r="H666" s="33"/>
      <c r="I666" s="137"/>
      <c r="J666" s="33"/>
      <c r="K666" s="34"/>
      <c r="L666" s="128">
        <f>IF(Dommere!$C$12&gt;4,ROUND(SUM(E666:I666)-P666-Q666,1)/(Dommere!$C$12-2),SUM(E666:I666)/Dommere!$C$12)</f>
        <v>0</v>
      </c>
      <c r="M666" s="56">
        <f t="shared" si="77"/>
        <v>0</v>
      </c>
      <c r="N666" s="33"/>
      <c r="O666" s="19"/>
      <c r="P666" s="19">
        <f t="shared" si="78"/>
        <v>0</v>
      </c>
      <c r="Q666" s="19">
        <f t="shared" si="79"/>
        <v>0</v>
      </c>
      <c r="R666" s="19">
        <f t="shared" si="80"/>
        <v>0</v>
      </c>
    </row>
    <row r="667" spans="1:18" x14ac:dyDescent="0.2">
      <c r="A667" s="20">
        <f>+Oversikt!A667</f>
        <v>0</v>
      </c>
      <c r="B667" s="16" t="str">
        <f>IF(O$289&gt;7,IF('2. Runde'!N667="","",Oversikt!B667),IF(O$289&gt;5,IF('1. Runde'!N667="","",Oversikt!B667),Oversikt!B667))</f>
        <v/>
      </c>
      <c r="C667" s="16" t="str">
        <f>IF(Oversikt!E667="","",Oversikt!E667)</f>
        <v/>
      </c>
      <c r="D667" s="17" t="str">
        <f>IF('2. Runde'!N667="","",IF(Oversikt!B667="","",VLOOKUP(Oversikt!#REF!,Mønster!$A$4:$B$21,2)))</f>
        <v/>
      </c>
      <c r="E667" s="32"/>
      <c r="F667" s="33"/>
      <c r="G667" s="33"/>
      <c r="H667" s="33"/>
      <c r="I667" s="137"/>
      <c r="J667" s="33"/>
      <c r="K667" s="34"/>
      <c r="L667" s="128">
        <f>IF(Dommere!$C$12&gt;4,ROUND(SUM(E667:I667)-P667-Q667,1)/(Dommere!$C$12-2),SUM(E667:I667)/Dommere!$C$12)</f>
        <v>0</v>
      </c>
      <c r="M667" s="56">
        <f t="shared" si="77"/>
        <v>0</v>
      </c>
      <c r="N667" s="33"/>
      <c r="O667" s="19"/>
      <c r="P667" s="19">
        <f t="shared" si="78"/>
        <v>0</v>
      </c>
      <c r="Q667" s="19">
        <f t="shared" si="79"/>
        <v>0</v>
      </c>
      <c r="R667" s="19">
        <f t="shared" si="80"/>
        <v>0</v>
      </c>
    </row>
    <row r="668" spans="1:18" x14ac:dyDescent="0.2">
      <c r="A668" s="20">
        <f>+Oversikt!A668</f>
        <v>0</v>
      </c>
      <c r="B668" s="16" t="str">
        <f>IF(O$289&gt;7,IF('2. Runde'!N668="","",Oversikt!B668),IF(O$289&gt;5,IF('1. Runde'!N668="","",Oversikt!B668),Oversikt!B668))</f>
        <v/>
      </c>
      <c r="C668" s="16" t="str">
        <f>IF(Oversikt!E668="","",Oversikt!E668)</f>
        <v/>
      </c>
      <c r="D668" s="17" t="str">
        <f>IF('2. Runde'!N668="","",IF(Oversikt!B668="","",VLOOKUP(Oversikt!#REF!,Mønster!$A$4:$B$21,2)))</f>
        <v/>
      </c>
      <c r="E668" s="32"/>
      <c r="F668" s="33"/>
      <c r="G668" s="33"/>
      <c r="H668" s="33"/>
      <c r="I668" s="137"/>
      <c r="J668" s="33"/>
      <c r="K668" s="34"/>
      <c r="L668" s="128">
        <f>IF(Dommere!$C$12&gt;4,ROUND(SUM(E668:I668)-P668-Q668,1)/(Dommere!$C$12-2),SUM(E668:I668)/Dommere!$C$12)</f>
        <v>0</v>
      </c>
      <c r="M668" s="56">
        <f t="shared" si="77"/>
        <v>0</v>
      </c>
      <c r="N668" s="33"/>
      <c r="O668" s="19"/>
      <c r="P668" s="19">
        <f t="shared" si="78"/>
        <v>0</v>
      </c>
      <c r="Q668" s="19">
        <f t="shared" si="79"/>
        <v>0</v>
      </c>
      <c r="R668" s="19">
        <f t="shared" si="80"/>
        <v>0</v>
      </c>
    </row>
    <row r="669" spans="1:18" x14ac:dyDescent="0.2">
      <c r="A669" s="20">
        <f>+Oversikt!A669</f>
        <v>0</v>
      </c>
      <c r="B669" s="16" t="str">
        <f>IF(O$289&gt;7,IF('2. Runde'!N669="","",Oversikt!B669),IF(O$289&gt;5,IF('1. Runde'!N669="","",Oversikt!B669),Oversikt!B669))</f>
        <v/>
      </c>
      <c r="C669" s="16" t="str">
        <f>IF(Oversikt!E669="","",Oversikt!E669)</f>
        <v/>
      </c>
      <c r="D669" s="17" t="str">
        <f>IF('2. Runde'!N669="","",IF(Oversikt!B669="","",VLOOKUP(Oversikt!#REF!,Mønster!$A$4:$B$21,2)))</f>
        <v/>
      </c>
      <c r="E669" s="32"/>
      <c r="F669" s="33"/>
      <c r="G669" s="33"/>
      <c r="H669" s="33"/>
      <c r="I669" s="137"/>
      <c r="J669" s="33"/>
      <c r="K669" s="34"/>
      <c r="L669" s="128">
        <f>IF(Dommere!$C$12&gt;4,ROUND(SUM(E669:I669)-P669-Q669,1)/(Dommere!$C$12-2),SUM(E669:I669)/Dommere!$C$12)</f>
        <v>0</v>
      </c>
      <c r="M669" s="56">
        <f t="shared" si="77"/>
        <v>0</v>
      </c>
      <c r="N669" s="33"/>
      <c r="O669" s="19"/>
      <c r="P669" s="19">
        <f t="shared" si="78"/>
        <v>0</v>
      </c>
      <c r="Q669" s="19">
        <f t="shared" si="79"/>
        <v>0</v>
      </c>
      <c r="R669" s="19">
        <f t="shared" si="80"/>
        <v>0</v>
      </c>
    </row>
    <row r="670" spans="1:18" x14ac:dyDescent="0.2">
      <c r="A670" s="20">
        <f>+Oversikt!A670</f>
        <v>0</v>
      </c>
      <c r="B670" s="16" t="str">
        <f>IF(O$289&gt;7,IF('2. Runde'!N670="","",Oversikt!B670),IF(O$289&gt;5,IF('1. Runde'!N670="","",Oversikt!B670),Oversikt!B670))</f>
        <v/>
      </c>
      <c r="C670" s="16" t="str">
        <f>IF(Oversikt!E670="","",Oversikt!E670)</f>
        <v/>
      </c>
      <c r="D670" s="17" t="str">
        <f>IF('2. Runde'!N670="","",IF(Oversikt!B670="","",VLOOKUP(Oversikt!#REF!,Mønster!$A$4:$B$21,2)))</f>
        <v/>
      </c>
      <c r="E670" s="32"/>
      <c r="F670" s="33"/>
      <c r="G670" s="33"/>
      <c r="H670" s="33"/>
      <c r="I670" s="137"/>
      <c r="J670" s="33"/>
      <c r="K670" s="34"/>
      <c r="L670" s="128">
        <f>IF(Dommere!$C$12&gt;4,ROUND(SUM(E670:I670)-P670-Q670,1)/(Dommere!$C$12-2),SUM(E670:I670)/Dommere!$C$12)</f>
        <v>0</v>
      </c>
      <c r="M670" s="56">
        <f t="shared" si="77"/>
        <v>0</v>
      </c>
      <c r="N670" s="33"/>
      <c r="O670" s="19"/>
      <c r="P670" s="19">
        <f t="shared" si="78"/>
        <v>0</v>
      </c>
      <c r="Q670" s="19">
        <f t="shared" si="79"/>
        <v>0</v>
      </c>
      <c r="R670" s="19">
        <f t="shared" si="80"/>
        <v>0</v>
      </c>
    </row>
    <row r="671" spans="1:18" x14ac:dyDescent="0.2">
      <c r="A671" s="20">
        <f>+Oversikt!A671</f>
        <v>0</v>
      </c>
      <c r="B671" s="16" t="str">
        <f>IF(O$289&gt;7,IF('2. Runde'!N671="","",Oversikt!B671),IF(O$289&gt;5,IF('1. Runde'!N671="","",Oversikt!B671),Oversikt!B671))</f>
        <v/>
      </c>
      <c r="C671" s="16" t="str">
        <f>IF(Oversikt!E671="","",Oversikt!E671)</f>
        <v/>
      </c>
      <c r="D671" s="17" t="str">
        <f>IF('2. Runde'!N671="","",IF(Oversikt!B671="","",VLOOKUP(Oversikt!#REF!,Mønster!$A$4:$B$21,2)))</f>
        <v/>
      </c>
      <c r="E671" s="32"/>
      <c r="F671" s="33"/>
      <c r="G671" s="33"/>
      <c r="H671" s="33"/>
      <c r="I671" s="137"/>
      <c r="J671" s="33"/>
      <c r="K671" s="34"/>
      <c r="L671" s="128">
        <f>IF(Dommere!$C$12&gt;4,ROUND(SUM(E671:I671)-P671-Q671,1)/(Dommere!$C$12-2),SUM(E671:I671)/Dommere!$C$12)</f>
        <v>0</v>
      </c>
      <c r="M671" s="56">
        <f t="shared" si="77"/>
        <v>0</v>
      </c>
      <c r="N671" s="33"/>
      <c r="O671" s="19"/>
      <c r="P671" s="19">
        <f t="shared" si="78"/>
        <v>0</v>
      </c>
      <c r="Q671" s="19">
        <f t="shared" si="79"/>
        <v>0</v>
      </c>
      <c r="R671" s="19">
        <f t="shared" si="80"/>
        <v>0</v>
      </c>
    </row>
    <row r="672" spans="1:18" x14ac:dyDescent="0.2">
      <c r="A672" s="20">
        <f>+Oversikt!A672</f>
        <v>0</v>
      </c>
      <c r="B672" s="16" t="str">
        <f>IF(O$289&gt;7,IF('2. Runde'!N672="","",Oversikt!B672),IF(O$289&gt;5,IF('1. Runde'!N672="","",Oversikt!B672),Oversikt!B672))</f>
        <v/>
      </c>
      <c r="C672" s="16" t="str">
        <f>IF(Oversikt!E672="","",Oversikt!E672)</f>
        <v/>
      </c>
      <c r="D672" s="17" t="str">
        <f>IF('2. Runde'!N672="","",IF(Oversikt!B672="","",VLOOKUP(Oversikt!#REF!,Mønster!$A$4:$B$21,2)))</f>
        <v/>
      </c>
      <c r="E672" s="32"/>
      <c r="F672" s="33"/>
      <c r="G672" s="33"/>
      <c r="H672" s="33"/>
      <c r="I672" s="137"/>
      <c r="J672" s="33"/>
      <c r="K672" s="34"/>
      <c r="L672" s="128">
        <f>IF(Dommere!$C$12&gt;4,ROUND(SUM(E672:I672)-P672-Q672,1)/(Dommere!$C$12-2),SUM(E672:I672)/Dommere!$C$12)</f>
        <v>0</v>
      </c>
      <c r="M672" s="56">
        <f t="shared" si="77"/>
        <v>0</v>
      </c>
      <c r="N672" s="33"/>
      <c r="O672" s="19"/>
      <c r="P672" s="19">
        <f t="shared" si="78"/>
        <v>0</v>
      </c>
      <c r="Q672" s="19">
        <f t="shared" si="79"/>
        <v>0</v>
      </c>
      <c r="R672" s="19">
        <f t="shared" si="80"/>
        <v>0</v>
      </c>
    </row>
    <row r="673" spans="1:18" x14ac:dyDescent="0.2">
      <c r="A673" s="20">
        <f>+Oversikt!A673</f>
        <v>0</v>
      </c>
      <c r="B673" s="16" t="str">
        <f>IF(O$289&gt;7,IF('2. Runde'!N673="","",Oversikt!B673),IF(O$289&gt;5,IF('1. Runde'!N673="","",Oversikt!B673),Oversikt!B673))</f>
        <v/>
      </c>
      <c r="C673" s="16" t="str">
        <f>IF(Oversikt!E673="","",Oversikt!E673)</f>
        <v/>
      </c>
      <c r="D673" s="17" t="str">
        <f>IF('2. Runde'!N673="","",IF(Oversikt!B673="","",VLOOKUP(Oversikt!#REF!,Mønster!$A$4:$B$21,2)))</f>
        <v/>
      </c>
      <c r="E673" s="32"/>
      <c r="F673" s="33"/>
      <c r="G673" s="33"/>
      <c r="H673" s="33"/>
      <c r="I673" s="137"/>
      <c r="J673" s="33"/>
      <c r="K673" s="34"/>
      <c r="L673" s="128">
        <f>IF(Dommere!$C$12&gt;4,ROUND(SUM(E673:I673)-P673-Q673,1)/(Dommere!$C$12-2),SUM(E673:I673)/Dommere!$C$12)</f>
        <v>0</v>
      </c>
      <c r="M673" s="56">
        <f t="shared" si="77"/>
        <v>0</v>
      </c>
      <c r="N673" s="33"/>
      <c r="O673" s="19"/>
      <c r="P673" s="19">
        <f t="shared" si="78"/>
        <v>0</v>
      </c>
      <c r="Q673" s="19">
        <f t="shared" si="79"/>
        <v>0</v>
      </c>
      <c r="R673" s="19">
        <f t="shared" si="80"/>
        <v>0</v>
      </c>
    </row>
    <row r="674" spans="1:18" x14ac:dyDescent="0.2">
      <c r="A674" s="20">
        <f>+Oversikt!A674</f>
        <v>0</v>
      </c>
      <c r="B674" s="16" t="str">
        <f>IF(O$289&gt;7,IF('2. Runde'!N674="","",Oversikt!B674),IF(O$289&gt;5,IF('1. Runde'!N674="","",Oversikt!B674),Oversikt!B674))</f>
        <v/>
      </c>
      <c r="C674" s="16" t="str">
        <f>IF(Oversikt!E674="","",Oversikt!E674)</f>
        <v/>
      </c>
      <c r="D674" s="17" t="str">
        <f>IF('2. Runde'!N674="","",IF(Oversikt!B674="","",VLOOKUP(Oversikt!#REF!,Mønster!$A$4:$B$21,2)))</f>
        <v/>
      </c>
      <c r="E674" s="32"/>
      <c r="F674" s="33"/>
      <c r="G674" s="33"/>
      <c r="H674" s="33"/>
      <c r="I674" s="137"/>
      <c r="J674" s="33"/>
      <c r="K674" s="34"/>
      <c r="L674" s="128">
        <f>IF(Dommere!$C$12&gt;4,ROUND(SUM(E674:I674)-P674-Q674,1)/(Dommere!$C$12-2),SUM(E674:I674)/Dommere!$C$12)</f>
        <v>0</v>
      </c>
      <c r="M674" s="56">
        <f t="shared" si="77"/>
        <v>0</v>
      </c>
      <c r="N674" s="33"/>
      <c r="O674" s="19"/>
      <c r="P674" s="19">
        <f t="shared" si="78"/>
        <v>0</v>
      </c>
      <c r="Q674" s="19">
        <f t="shared" si="79"/>
        <v>0</v>
      </c>
      <c r="R674" s="19">
        <f t="shared" si="80"/>
        <v>0</v>
      </c>
    </row>
    <row r="675" spans="1:18" x14ac:dyDescent="0.2">
      <c r="A675" s="20">
        <f>+Oversikt!A675</f>
        <v>0</v>
      </c>
      <c r="B675" s="16" t="str">
        <f>IF(O$289&gt;7,IF('2. Runde'!N675="","",Oversikt!B675),IF(O$289&gt;5,IF('1. Runde'!N675="","",Oversikt!B675),Oversikt!B675))</f>
        <v/>
      </c>
      <c r="C675" s="16" t="str">
        <f>IF(Oversikt!E675="","",Oversikt!E675)</f>
        <v/>
      </c>
      <c r="D675" s="17" t="str">
        <f>IF('2. Runde'!N675="","",IF(Oversikt!B675="","",VLOOKUP(Oversikt!#REF!,Mønster!$A$4:$B$21,2)))</f>
        <v/>
      </c>
      <c r="E675" s="32"/>
      <c r="F675" s="33"/>
      <c r="G675" s="33"/>
      <c r="H675" s="33"/>
      <c r="I675" s="137"/>
      <c r="J675" s="33"/>
      <c r="K675" s="34"/>
      <c r="L675" s="128">
        <f>IF(Dommere!$C$12&gt;4,ROUND(SUM(E675:I675)-P675-Q675,1)/(Dommere!$C$12-2),SUM(E675:I675)/Dommere!$C$12)</f>
        <v>0</v>
      </c>
      <c r="M675" s="56">
        <f t="shared" si="77"/>
        <v>0</v>
      </c>
      <c r="N675" s="33"/>
      <c r="O675" s="19"/>
      <c r="P675" s="19">
        <f t="shared" si="78"/>
        <v>0</v>
      </c>
      <c r="Q675" s="19">
        <f t="shared" si="79"/>
        <v>0</v>
      </c>
      <c r="R675" s="19">
        <f t="shared" si="80"/>
        <v>0</v>
      </c>
    </row>
    <row r="676" spans="1:18" x14ac:dyDescent="0.2">
      <c r="A676" s="20">
        <f>+Oversikt!A676</f>
        <v>0</v>
      </c>
      <c r="B676" s="16" t="str">
        <f>IF(O$289&gt;7,IF('2. Runde'!N676="","",Oversikt!B676),IF(O$289&gt;5,IF('1. Runde'!N676="","",Oversikt!B676),Oversikt!B676))</f>
        <v/>
      </c>
      <c r="C676" s="16" t="str">
        <f>IF(Oversikt!E676="","",Oversikt!E676)</f>
        <v/>
      </c>
      <c r="D676" s="17" t="str">
        <f>IF('2. Runde'!N676="","",IF(Oversikt!B676="","",VLOOKUP(Oversikt!#REF!,Mønster!$A$4:$B$21,2)))</f>
        <v/>
      </c>
      <c r="E676" s="32"/>
      <c r="F676" s="33"/>
      <c r="G676" s="33"/>
      <c r="H676" s="33"/>
      <c r="I676" s="137"/>
      <c r="J676" s="33"/>
      <c r="K676" s="34"/>
      <c r="L676" s="128">
        <f>IF(Dommere!$C$12&gt;4,ROUND(SUM(E676:I676)-P676-Q676,1)/(Dommere!$C$12-2),SUM(E676:I676)/Dommere!$C$12)</f>
        <v>0</v>
      </c>
      <c r="M676" s="56">
        <f t="shared" si="77"/>
        <v>0</v>
      </c>
      <c r="N676" s="33"/>
      <c r="O676" s="19"/>
      <c r="P676" s="19">
        <f t="shared" si="78"/>
        <v>0</v>
      </c>
      <c r="Q676" s="19">
        <f t="shared" si="79"/>
        <v>0</v>
      </c>
      <c r="R676" s="19">
        <f t="shared" si="80"/>
        <v>0</v>
      </c>
    </row>
    <row r="677" spans="1:18" x14ac:dyDescent="0.2">
      <c r="A677" s="20">
        <f>+Oversikt!A677</f>
        <v>0</v>
      </c>
      <c r="B677" s="16" t="str">
        <f>IF(O$289&gt;7,IF('2. Runde'!N677="","",Oversikt!B677),IF(O$289&gt;5,IF('1. Runde'!N677="","",Oversikt!B677),Oversikt!B677))</f>
        <v/>
      </c>
      <c r="C677" s="16" t="str">
        <f>IF(Oversikt!E677="","",Oversikt!E677)</f>
        <v/>
      </c>
      <c r="D677" s="17" t="str">
        <f>IF('2. Runde'!N677="","",IF(Oversikt!B677="","",VLOOKUP(Oversikt!#REF!,Mønster!$A$4:$B$21,2)))</f>
        <v/>
      </c>
      <c r="E677" s="32"/>
      <c r="F677" s="33"/>
      <c r="G677" s="33"/>
      <c r="H677" s="33"/>
      <c r="I677" s="137"/>
      <c r="J677" s="33"/>
      <c r="K677" s="34"/>
      <c r="L677" s="128">
        <f>IF(Dommere!$C$12&gt;4,ROUND(SUM(E677:I677)-P677-Q677,1)/(Dommere!$C$12-2),SUM(E677:I677)/Dommere!$C$12)</f>
        <v>0</v>
      </c>
      <c r="M677" s="56">
        <f t="shared" si="77"/>
        <v>0</v>
      </c>
      <c r="N677" s="33"/>
      <c r="O677" s="19"/>
      <c r="P677" s="19">
        <f t="shared" si="78"/>
        <v>0</v>
      </c>
      <c r="Q677" s="19">
        <f t="shared" si="79"/>
        <v>0</v>
      </c>
      <c r="R677" s="19">
        <f t="shared" si="80"/>
        <v>0</v>
      </c>
    </row>
    <row r="678" spans="1:18" x14ac:dyDescent="0.2">
      <c r="A678" s="20">
        <f>+Oversikt!A678</f>
        <v>0</v>
      </c>
      <c r="B678" s="16" t="str">
        <f>IF(O$289&gt;7,IF('2. Runde'!N678="","",Oversikt!B678),IF(O$289&gt;5,IF('1. Runde'!N678="","",Oversikt!B678),Oversikt!B678))</f>
        <v/>
      </c>
      <c r="C678" s="16" t="str">
        <f>IF(Oversikt!E678="","",Oversikt!E678)</f>
        <v/>
      </c>
      <c r="D678" s="17" t="str">
        <f>IF('2. Runde'!N678="","",IF(Oversikt!B678="","",VLOOKUP(Oversikt!#REF!,Mønster!$A$4:$B$21,2)))</f>
        <v/>
      </c>
      <c r="E678" s="32"/>
      <c r="F678" s="33"/>
      <c r="G678" s="33"/>
      <c r="H678" s="33"/>
      <c r="I678" s="137"/>
      <c r="J678" s="33"/>
      <c r="K678" s="34"/>
      <c r="L678" s="128">
        <f>IF(Dommere!$C$12&gt;4,ROUND(SUM(E678:I678)-P678-Q678,1)/(Dommere!$C$12-2),SUM(E678:I678)/Dommere!$C$12)</f>
        <v>0</v>
      </c>
      <c r="M678" s="56">
        <f t="shared" si="77"/>
        <v>0</v>
      </c>
      <c r="N678" s="33"/>
      <c r="O678" s="19"/>
      <c r="P678" s="19">
        <f t="shared" si="78"/>
        <v>0</v>
      </c>
      <c r="Q678" s="19">
        <f t="shared" si="79"/>
        <v>0</v>
      </c>
      <c r="R678" s="19">
        <f t="shared" si="80"/>
        <v>0</v>
      </c>
    </row>
    <row r="679" spans="1:18" x14ac:dyDescent="0.2">
      <c r="A679" s="20">
        <f>+Oversikt!A679</f>
        <v>0</v>
      </c>
      <c r="B679" s="16" t="str">
        <f>IF(O$289&gt;7,IF('2. Runde'!N679="","",Oversikt!B679),IF(O$289&gt;5,IF('1. Runde'!N679="","",Oversikt!B679),Oversikt!B679))</f>
        <v/>
      </c>
      <c r="C679" s="16" t="str">
        <f>IF(Oversikt!E679="","",Oversikt!E679)</f>
        <v/>
      </c>
      <c r="D679" s="17" t="str">
        <f>IF('2. Runde'!N679="","",IF(Oversikt!B679="","",VLOOKUP(Oversikt!#REF!,Mønster!$A$4:$B$21,2)))</f>
        <v/>
      </c>
      <c r="E679" s="32"/>
      <c r="F679" s="33"/>
      <c r="G679" s="33"/>
      <c r="H679" s="33"/>
      <c r="I679" s="137"/>
      <c r="J679" s="33"/>
      <c r="K679" s="34"/>
      <c r="L679" s="128">
        <f>IF(Dommere!$C$12&gt;4,ROUND(SUM(E679:I679)-P679-Q679,1)/(Dommere!$C$12-2),SUM(E679:I679)/Dommere!$C$12)</f>
        <v>0</v>
      </c>
      <c r="M679" s="56">
        <f t="shared" si="77"/>
        <v>0</v>
      </c>
      <c r="N679" s="33"/>
      <c r="O679" s="19"/>
      <c r="P679" s="19">
        <f t="shared" si="78"/>
        <v>0</v>
      </c>
      <c r="Q679" s="19">
        <f t="shared" si="79"/>
        <v>0</v>
      </c>
      <c r="R679" s="19">
        <f t="shared" si="80"/>
        <v>0</v>
      </c>
    </row>
    <row r="680" spans="1:18" x14ac:dyDescent="0.2">
      <c r="A680" s="20">
        <f>+Oversikt!A680</f>
        <v>0</v>
      </c>
      <c r="B680" s="16" t="str">
        <f>IF(O$289&gt;7,IF('2. Runde'!N680="","",Oversikt!B680),IF(O$289&gt;5,IF('1. Runde'!N680="","",Oversikt!B680),Oversikt!B680))</f>
        <v/>
      </c>
      <c r="C680" s="16" t="str">
        <f>IF(Oversikt!E680="","",Oversikt!E680)</f>
        <v/>
      </c>
      <c r="D680" s="17" t="str">
        <f>IF('2. Runde'!N680="","",IF(Oversikt!B680="","",VLOOKUP(Oversikt!#REF!,Mønster!$A$4:$B$21,2)))</f>
        <v/>
      </c>
      <c r="E680" s="32"/>
      <c r="F680" s="33"/>
      <c r="G680" s="33"/>
      <c r="H680" s="33"/>
      <c r="I680" s="137"/>
      <c r="J680" s="33"/>
      <c r="K680" s="34"/>
      <c r="L680" s="128">
        <f>IF(Dommere!$C$12&gt;4,ROUND(SUM(E680:I680)-P680-Q680,1)/(Dommere!$C$12-2),SUM(E680:I680)/Dommere!$C$12)</f>
        <v>0</v>
      </c>
      <c r="M680" s="56">
        <f t="shared" si="77"/>
        <v>0</v>
      </c>
      <c r="N680" s="33"/>
      <c r="O680" s="19"/>
      <c r="P680" s="19">
        <f t="shared" si="78"/>
        <v>0</v>
      </c>
      <c r="Q680" s="19">
        <f t="shared" si="79"/>
        <v>0</v>
      </c>
      <c r="R680" s="19">
        <f t="shared" si="80"/>
        <v>0</v>
      </c>
    </row>
    <row r="681" spans="1:18" x14ac:dyDescent="0.2">
      <c r="A681" s="20">
        <f>+Oversikt!A681</f>
        <v>0</v>
      </c>
      <c r="B681" s="16" t="str">
        <f>IF(O$289&gt;7,IF('2. Runde'!N681="","",Oversikt!B681),IF(O$289&gt;5,IF('1. Runde'!N681="","",Oversikt!B681),Oversikt!B681))</f>
        <v/>
      </c>
      <c r="C681" s="16" t="str">
        <f>IF(Oversikt!E681="","",Oversikt!E681)</f>
        <v/>
      </c>
      <c r="D681" s="17" t="str">
        <f>IF('2. Runde'!N681="","",IF(Oversikt!B681="","",VLOOKUP(Oversikt!#REF!,Mønster!$A$4:$B$21,2)))</f>
        <v/>
      </c>
      <c r="E681" s="32"/>
      <c r="F681" s="33"/>
      <c r="G681" s="33"/>
      <c r="H681" s="33"/>
      <c r="I681" s="137"/>
      <c r="J681" s="33"/>
      <c r="K681" s="34"/>
      <c r="L681" s="128">
        <f>IF(Dommere!$C$12&gt;4,ROUND(SUM(E681:I681)-P681-Q681,1)/(Dommere!$C$12-2),SUM(E681:I681)/Dommere!$C$12)</f>
        <v>0</v>
      </c>
      <c r="M681" s="56">
        <f t="shared" si="77"/>
        <v>0</v>
      </c>
      <c r="N681" s="33"/>
      <c r="O681" s="19"/>
      <c r="P681" s="19">
        <f t="shared" si="78"/>
        <v>0</v>
      </c>
      <c r="Q681" s="19">
        <f t="shared" si="79"/>
        <v>0</v>
      </c>
      <c r="R681" s="19">
        <f t="shared" si="80"/>
        <v>0</v>
      </c>
    </row>
    <row r="682" spans="1:18" x14ac:dyDescent="0.2">
      <c r="A682" s="20">
        <f>+Oversikt!A682</f>
        <v>0</v>
      </c>
      <c r="B682" s="16" t="str">
        <f>IF(O$289&gt;7,IF('2. Runde'!N682="","",Oversikt!B682),IF(O$289&gt;5,IF('1. Runde'!N682="","",Oversikt!B682),Oversikt!B682))</f>
        <v/>
      </c>
      <c r="C682" s="16" t="str">
        <f>IF(Oversikt!E682="","",Oversikt!E682)</f>
        <v/>
      </c>
      <c r="D682" s="17" t="str">
        <f>IF('2. Runde'!N682="","",IF(Oversikt!B682="","",VLOOKUP(Oversikt!#REF!,Mønster!$A$4:$B$21,2)))</f>
        <v/>
      </c>
      <c r="E682" s="32"/>
      <c r="F682" s="33"/>
      <c r="G682" s="33"/>
      <c r="H682" s="33"/>
      <c r="I682" s="137"/>
      <c r="J682" s="33"/>
      <c r="K682" s="34"/>
      <c r="L682" s="128">
        <f>IF(Dommere!$C$12&gt;4,ROUND(SUM(E682:I682)-P682-Q682,1)/(Dommere!$C$12-2),SUM(E682:I682)/Dommere!$C$12)</f>
        <v>0</v>
      </c>
      <c r="M682" s="56">
        <f t="shared" si="77"/>
        <v>0</v>
      </c>
      <c r="N682" s="33"/>
      <c r="O682" s="19"/>
      <c r="P682" s="19">
        <f t="shared" si="78"/>
        <v>0</v>
      </c>
      <c r="Q682" s="19">
        <f t="shared" si="79"/>
        <v>0</v>
      </c>
      <c r="R682" s="19">
        <f t="shared" si="80"/>
        <v>0</v>
      </c>
    </row>
    <row r="683" spans="1:18" x14ac:dyDescent="0.2">
      <c r="A683" s="20">
        <f>+Oversikt!A683</f>
        <v>0</v>
      </c>
      <c r="B683" s="16" t="str">
        <f>IF(O$289&gt;7,IF('2. Runde'!N683="","",Oversikt!B683),IF(O$289&gt;5,IF('1. Runde'!N683="","",Oversikt!B683),Oversikt!B683))</f>
        <v/>
      </c>
      <c r="C683" s="16" t="str">
        <f>IF(Oversikt!E683="","",Oversikt!E683)</f>
        <v/>
      </c>
      <c r="D683" s="17" t="str">
        <f>IF('2. Runde'!N683="","",IF(Oversikt!B683="","",VLOOKUP(Oversikt!#REF!,Mønster!$A$4:$B$21,2)))</f>
        <v/>
      </c>
      <c r="E683" s="32"/>
      <c r="F683" s="33"/>
      <c r="G683" s="33"/>
      <c r="H683" s="33"/>
      <c r="I683" s="137"/>
      <c r="J683" s="33"/>
      <c r="K683" s="34"/>
      <c r="L683" s="128">
        <f>IF(Dommere!$C$12&gt;4,ROUND(SUM(E683:I683)-P683-Q683,1)/(Dommere!$C$12-2),SUM(E683:I683)/Dommere!$C$12)</f>
        <v>0</v>
      </c>
      <c r="M683" s="56">
        <f t="shared" si="77"/>
        <v>0</v>
      </c>
      <c r="N683" s="33"/>
      <c r="O683" s="19"/>
      <c r="P683" s="19">
        <f t="shared" si="78"/>
        <v>0</v>
      </c>
      <c r="Q683" s="19">
        <f t="shared" si="79"/>
        <v>0</v>
      </c>
      <c r="R683" s="19">
        <f t="shared" si="80"/>
        <v>0</v>
      </c>
    </row>
    <row r="684" spans="1:18" x14ac:dyDescent="0.2">
      <c r="A684" s="20">
        <f>+Oversikt!A684</f>
        <v>0</v>
      </c>
      <c r="B684" s="16" t="str">
        <f>IF(O$289&gt;7,IF('2. Runde'!N684="","",Oversikt!B684),IF(O$289&gt;5,IF('1. Runde'!N684="","",Oversikt!B684),Oversikt!B684))</f>
        <v/>
      </c>
      <c r="C684" s="16" t="str">
        <f>IF(Oversikt!E684="","",Oversikt!E684)</f>
        <v/>
      </c>
      <c r="D684" s="17" t="str">
        <f>IF('2. Runde'!N684="","",IF(Oversikt!B684="","",VLOOKUP(Oversikt!#REF!,Mønster!$A$4:$B$21,2)))</f>
        <v/>
      </c>
      <c r="E684" s="32"/>
      <c r="F684" s="33"/>
      <c r="G684" s="33"/>
      <c r="H684" s="33"/>
      <c r="I684" s="137"/>
      <c r="J684" s="33"/>
      <c r="K684" s="34"/>
      <c r="L684" s="128">
        <f>IF(Dommere!$C$12&gt;4,ROUND(SUM(E684:I684)-P684-Q684,1)/(Dommere!$C$12-2),SUM(E684:I684)/Dommere!$C$12)</f>
        <v>0</v>
      </c>
      <c r="M684" s="56">
        <f t="shared" si="77"/>
        <v>0</v>
      </c>
      <c r="N684" s="33"/>
      <c r="O684" s="19"/>
      <c r="P684" s="19">
        <f t="shared" si="78"/>
        <v>0</v>
      </c>
      <c r="Q684" s="19">
        <f t="shared" si="79"/>
        <v>0</v>
      </c>
      <c r="R684" s="19">
        <f t="shared" si="80"/>
        <v>0</v>
      </c>
    </row>
    <row r="685" spans="1:18" x14ac:dyDescent="0.2">
      <c r="A685" s="20">
        <f>+Oversikt!A685</f>
        <v>0</v>
      </c>
      <c r="B685" s="16" t="str">
        <f>IF(O$289&gt;7,IF('2. Runde'!N685="","",Oversikt!B685),IF(O$289&gt;5,IF('1. Runde'!N685="","",Oversikt!B685),Oversikt!B685))</f>
        <v/>
      </c>
      <c r="C685" s="16" t="str">
        <f>IF(Oversikt!E685="","",Oversikt!E685)</f>
        <v/>
      </c>
      <c r="D685" s="17" t="str">
        <f>IF('2. Runde'!N685="","",IF(Oversikt!B685="","",VLOOKUP(Oversikt!#REF!,Mønster!$A$4:$B$21,2)))</f>
        <v/>
      </c>
      <c r="E685" s="32"/>
      <c r="F685" s="33"/>
      <c r="G685" s="33"/>
      <c r="H685" s="33"/>
      <c r="I685" s="137"/>
      <c r="J685" s="33"/>
      <c r="K685" s="34"/>
      <c r="L685" s="128">
        <f>IF(Dommere!$C$12&gt;4,ROUND(SUM(E685:I685)-P685-Q685,1)/(Dommere!$C$12-2),SUM(E685:I685)/Dommere!$C$12)</f>
        <v>0</v>
      </c>
      <c r="M685" s="56">
        <f t="shared" si="77"/>
        <v>0</v>
      </c>
      <c r="N685" s="33"/>
      <c r="O685" s="19"/>
      <c r="P685" s="19">
        <f t="shared" si="78"/>
        <v>0</v>
      </c>
      <c r="Q685" s="19">
        <f t="shared" si="79"/>
        <v>0</v>
      </c>
      <c r="R685" s="19">
        <f t="shared" si="80"/>
        <v>0</v>
      </c>
    </row>
    <row r="686" spans="1:18" x14ac:dyDescent="0.2">
      <c r="A686" s="20">
        <f>+Oversikt!A686</f>
        <v>0</v>
      </c>
      <c r="B686" s="16" t="str">
        <f>IF(O$289&gt;7,IF('2. Runde'!N686="","",Oversikt!B686),IF(O$289&gt;5,IF('1. Runde'!N686="","",Oversikt!B686),Oversikt!B686))</f>
        <v/>
      </c>
      <c r="C686" s="16" t="str">
        <f>IF(Oversikt!E686="","",Oversikt!E686)</f>
        <v/>
      </c>
      <c r="D686" s="17" t="str">
        <f>IF('2. Runde'!N686="","",IF(Oversikt!B686="","",VLOOKUP(Oversikt!#REF!,Mønster!$A$4:$B$21,2)))</f>
        <v/>
      </c>
      <c r="E686" s="32"/>
      <c r="F686" s="33"/>
      <c r="G686" s="33"/>
      <c r="H686" s="33"/>
      <c r="I686" s="137"/>
      <c r="J686" s="33"/>
      <c r="K686" s="34"/>
      <c r="L686" s="128">
        <f>IF(Dommere!$C$12&gt;4,ROUND(SUM(E686:I686)-P686-Q686,1)/(Dommere!$C$12-2),SUM(E686:I686)/Dommere!$C$12)</f>
        <v>0</v>
      </c>
      <c r="M686" s="56">
        <f t="shared" si="77"/>
        <v>0</v>
      </c>
      <c r="N686" s="33"/>
      <c r="O686" s="19"/>
      <c r="P686" s="19">
        <f t="shared" si="78"/>
        <v>0</v>
      </c>
      <c r="Q686" s="19">
        <f t="shared" si="79"/>
        <v>0</v>
      </c>
      <c r="R686" s="19">
        <f t="shared" si="80"/>
        <v>0</v>
      </c>
    </row>
    <row r="687" spans="1:18" x14ac:dyDescent="0.2">
      <c r="A687" s="20">
        <f>+Oversikt!A687</f>
        <v>0</v>
      </c>
      <c r="B687" s="16" t="str">
        <f>IF(O$289&gt;7,IF('2. Runde'!N687="","",Oversikt!B687),IF(O$289&gt;5,IF('1. Runde'!N687="","",Oversikt!B687),Oversikt!B687))</f>
        <v/>
      </c>
      <c r="C687" s="16" t="str">
        <f>IF(Oversikt!E687="","",Oversikt!E687)</f>
        <v/>
      </c>
      <c r="D687" s="17" t="str">
        <f>IF('2. Runde'!N687="","",IF(Oversikt!B687="","",VLOOKUP(Oversikt!#REF!,Mønster!$A$4:$B$21,2)))</f>
        <v/>
      </c>
      <c r="E687" s="32"/>
      <c r="F687" s="33"/>
      <c r="G687" s="33"/>
      <c r="H687" s="33"/>
      <c r="I687" s="137"/>
      <c r="J687" s="33"/>
      <c r="K687" s="34"/>
      <c r="L687" s="128">
        <f>IF(Dommere!$C$12&gt;4,ROUND(SUM(E687:I687)-P687-Q687,1)/(Dommere!$C$12-2),SUM(E687:I687)/Dommere!$C$12)</f>
        <v>0</v>
      </c>
      <c r="M687" s="56">
        <f t="shared" si="77"/>
        <v>0</v>
      </c>
      <c r="N687" s="33"/>
      <c r="O687" s="19"/>
      <c r="P687" s="19">
        <f t="shared" si="78"/>
        <v>0</v>
      </c>
      <c r="Q687" s="19">
        <f t="shared" si="79"/>
        <v>0</v>
      </c>
      <c r="R687" s="19">
        <f t="shared" si="80"/>
        <v>0</v>
      </c>
    </row>
    <row r="688" spans="1:18" x14ac:dyDescent="0.2">
      <c r="A688" s="20">
        <f>+Oversikt!A688</f>
        <v>0</v>
      </c>
      <c r="B688" s="16" t="str">
        <f>IF(O$289&gt;7,IF('2. Runde'!N688="","",Oversikt!B688),IF(O$289&gt;5,IF('1. Runde'!N688="","",Oversikt!B688),Oversikt!B688))</f>
        <v/>
      </c>
      <c r="C688" s="16" t="str">
        <f>IF(Oversikt!E688="","",Oversikt!E688)</f>
        <v/>
      </c>
      <c r="D688" s="17" t="str">
        <f>IF('2. Runde'!N688="","",IF(Oversikt!B688="","",VLOOKUP(Oversikt!#REF!,Mønster!$A$4:$B$21,2)))</f>
        <v/>
      </c>
      <c r="E688" s="32"/>
      <c r="F688" s="33"/>
      <c r="G688" s="33"/>
      <c r="H688" s="33"/>
      <c r="I688" s="137"/>
      <c r="J688" s="33"/>
      <c r="K688" s="34"/>
      <c r="L688" s="128">
        <f>IF(Dommere!$C$12&gt;4,ROUND(SUM(E688:I688)-P688-Q688,1)/(Dommere!$C$12-2),SUM(E688:I688)/Dommere!$C$12)</f>
        <v>0</v>
      </c>
      <c r="M688" s="56">
        <f t="shared" si="77"/>
        <v>0</v>
      </c>
      <c r="N688" s="33"/>
      <c r="O688" s="19"/>
      <c r="P688" s="19">
        <f t="shared" si="78"/>
        <v>0</v>
      </c>
      <c r="Q688" s="19">
        <f t="shared" si="79"/>
        <v>0</v>
      </c>
      <c r="R688" s="19">
        <f t="shared" si="80"/>
        <v>0</v>
      </c>
    </row>
    <row r="689" spans="1:18" x14ac:dyDescent="0.2">
      <c r="A689" s="20">
        <f>+Oversikt!A689</f>
        <v>0</v>
      </c>
      <c r="B689" s="16" t="str">
        <f>IF(O$289&gt;7,IF('2. Runde'!N689="","",Oversikt!B689),IF(O$289&gt;5,IF('1. Runde'!N689="","",Oversikt!B689),Oversikt!B689))</f>
        <v/>
      </c>
      <c r="C689" s="16" t="str">
        <f>IF(Oversikt!E689="","",Oversikt!E689)</f>
        <v/>
      </c>
      <c r="D689" s="17" t="str">
        <f>IF('2. Runde'!N689="","",IF(Oversikt!B689="","",VLOOKUP(Oversikt!#REF!,Mønster!$A$4:$B$21,2)))</f>
        <v/>
      </c>
      <c r="E689" s="32"/>
      <c r="F689" s="33"/>
      <c r="G689" s="33"/>
      <c r="H689" s="33"/>
      <c r="I689" s="137"/>
      <c r="J689" s="33"/>
      <c r="K689" s="34"/>
      <c r="L689" s="128">
        <f>IF(Dommere!$C$12&gt;4,ROUND(SUM(E689:I689)-P689-Q689,1)/(Dommere!$C$12-2),SUM(E689:I689)/Dommere!$C$12)</f>
        <v>0</v>
      </c>
      <c r="M689" s="56">
        <f t="shared" si="77"/>
        <v>0</v>
      </c>
      <c r="N689" s="33"/>
      <c r="O689" s="19"/>
      <c r="P689" s="19">
        <f t="shared" si="78"/>
        <v>0</v>
      </c>
      <c r="Q689" s="19">
        <f t="shared" si="79"/>
        <v>0</v>
      </c>
      <c r="R689" s="19">
        <f t="shared" si="80"/>
        <v>0</v>
      </c>
    </row>
    <row r="690" spans="1:18" x14ac:dyDescent="0.2">
      <c r="A690" s="20">
        <f>+Oversikt!A690</f>
        <v>0</v>
      </c>
      <c r="B690" s="16" t="str">
        <f>IF(O$289&gt;7,IF('2. Runde'!N690="","",Oversikt!B690),IF(O$289&gt;5,IF('1. Runde'!N690="","",Oversikt!B690),Oversikt!B690))</f>
        <v/>
      </c>
      <c r="C690" s="16" t="str">
        <f>IF(Oversikt!E690="","",Oversikt!E690)</f>
        <v/>
      </c>
      <c r="D690" s="17" t="str">
        <f>IF('2. Runde'!N690="","",IF(Oversikt!B690="","",VLOOKUP(Oversikt!#REF!,Mønster!$A$4:$B$21,2)))</f>
        <v/>
      </c>
      <c r="E690" s="32"/>
      <c r="F690" s="33"/>
      <c r="G690" s="33"/>
      <c r="H690" s="33"/>
      <c r="I690" s="137"/>
      <c r="J690" s="33"/>
      <c r="K690" s="34"/>
      <c r="L690" s="128">
        <f>IF(Dommere!$C$12&gt;4,ROUND(SUM(E690:I690)-P690-Q690,1)/(Dommere!$C$12-2),SUM(E690:I690)/Dommere!$C$12)</f>
        <v>0</v>
      </c>
      <c r="M690" s="56">
        <f t="shared" si="77"/>
        <v>0</v>
      </c>
      <c r="N690" s="33"/>
      <c r="O690" s="19"/>
      <c r="P690" s="19">
        <f t="shared" si="78"/>
        <v>0</v>
      </c>
      <c r="Q690" s="19">
        <f t="shared" si="79"/>
        <v>0</v>
      </c>
      <c r="R690" s="19">
        <f t="shared" si="80"/>
        <v>0</v>
      </c>
    </row>
    <row r="691" spans="1:18" x14ac:dyDescent="0.2">
      <c r="A691" s="20">
        <f>+Oversikt!A691</f>
        <v>0</v>
      </c>
      <c r="B691" s="16" t="str">
        <f>IF(O$289&gt;7,IF('2. Runde'!N691="","",Oversikt!B691),IF(O$289&gt;5,IF('1. Runde'!N691="","",Oversikt!B691),Oversikt!B691))</f>
        <v/>
      </c>
      <c r="C691" s="16" t="str">
        <f>IF(Oversikt!E691="","",Oversikt!E691)</f>
        <v/>
      </c>
      <c r="D691" s="17" t="str">
        <f>IF('2. Runde'!N691="","",IF(Oversikt!B691="","",VLOOKUP(Oversikt!#REF!,Mønster!$A$4:$B$21,2)))</f>
        <v/>
      </c>
      <c r="E691" s="32"/>
      <c r="F691" s="33"/>
      <c r="G691" s="33"/>
      <c r="H691" s="33"/>
      <c r="I691" s="137"/>
      <c r="J691" s="33"/>
      <c r="K691" s="34"/>
      <c r="L691" s="128">
        <f>IF(Dommere!$C$12&gt;4,ROUND(SUM(E691:I691)-P691-Q691,1)/(Dommere!$C$12-2),SUM(E691:I691)/Dommere!$C$12)</f>
        <v>0</v>
      </c>
      <c r="M691" s="56">
        <f t="shared" si="77"/>
        <v>0</v>
      </c>
      <c r="N691" s="33"/>
      <c r="O691" s="19"/>
      <c r="P691" s="19">
        <f t="shared" si="78"/>
        <v>0</v>
      </c>
      <c r="Q691" s="19">
        <f t="shared" si="79"/>
        <v>0</v>
      </c>
      <c r="R691" s="19">
        <f t="shared" si="80"/>
        <v>0</v>
      </c>
    </row>
    <row r="692" spans="1:18" x14ac:dyDescent="0.2">
      <c r="A692" s="20">
        <f>+Oversikt!A692</f>
        <v>0</v>
      </c>
      <c r="B692" s="16" t="str">
        <f>IF(O$289&gt;7,IF('2. Runde'!N692="","",Oversikt!B692),IF(O$289&gt;5,IF('1. Runde'!N692="","",Oversikt!B692),Oversikt!B692))</f>
        <v/>
      </c>
      <c r="C692" s="16" t="str">
        <f>IF(Oversikt!E692="","",Oversikt!E692)</f>
        <v/>
      </c>
      <c r="D692" s="17" t="str">
        <f>IF('2. Runde'!N692="","",IF(Oversikt!B692="","",VLOOKUP(Oversikt!#REF!,Mønster!$A$4:$B$21,2)))</f>
        <v/>
      </c>
      <c r="E692" s="32"/>
      <c r="F692" s="33"/>
      <c r="G692" s="33"/>
      <c r="H692" s="33"/>
      <c r="I692" s="137"/>
      <c r="J692" s="33"/>
      <c r="K692" s="34"/>
      <c r="L692" s="128">
        <f>IF(Dommere!$C$12&gt;4,ROUND(SUM(E692:I692)-P692-Q692,1)/(Dommere!$C$12-2),SUM(E692:I692)/Dommere!$C$12)</f>
        <v>0</v>
      </c>
      <c r="M692" s="56">
        <f t="shared" si="77"/>
        <v>0</v>
      </c>
      <c r="N692" s="33"/>
      <c r="O692" s="19"/>
      <c r="P692" s="19">
        <f t="shared" si="78"/>
        <v>0</v>
      </c>
      <c r="Q692" s="19">
        <f t="shared" si="79"/>
        <v>0</v>
      </c>
      <c r="R692" s="19">
        <f t="shared" si="80"/>
        <v>0</v>
      </c>
    </row>
    <row r="693" spans="1:18" x14ac:dyDescent="0.2">
      <c r="A693" s="20">
        <f>+Oversikt!A693</f>
        <v>0</v>
      </c>
      <c r="B693" s="16" t="str">
        <f>IF(O$289&gt;7,IF('2. Runde'!N693="","",Oversikt!B693),IF(O$289&gt;5,IF('1. Runde'!N693="","",Oversikt!B693),Oversikt!B693))</f>
        <v/>
      </c>
      <c r="C693" s="16" t="str">
        <f>IF(Oversikt!E693="","",Oversikt!E693)</f>
        <v/>
      </c>
      <c r="D693" s="17" t="str">
        <f>IF('2. Runde'!N693="","",IF(Oversikt!B693="","",VLOOKUP(Oversikt!#REF!,Mønster!$A$4:$B$21,2)))</f>
        <v/>
      </c>
      <c r="E693" s="32"/>
      <c r="F693" s="33"/>
      <c r="G693" s="33"/>
      <c r="H693" s="33"/>
      <c r="I693" s="137"/>
      <c r="J693" s="33"/>
      <c r="K693" s="34"/>
      <c r="L693" s="128">
        <f>IF(Dommere!$C$12&gt;4,ROUND(SUM(E693:I693)-P693-Q693,1)/(Dommere!$C$12-2),SUM(E693:I693)/Dommere!$C$12)</f>
        <v>0</v>
      </c>
      <c r="M693" s="56">
        <f t="shared" si="77"/>
        <v>0</v>
      </c>
      <c r="N693" s="33"/>
      <c r="O693" s="19"/>
      <c r="P693" s="19">
        <f t="shared" si="78"/>
        <v>0</v>
      </c>
      <c r="Q693" s="19">
        <f t="shared" si="79"/>
        <v>0</v>
      </c>
      <c r="R693" s="19">
        <f t="shared" si="80"/>
        <v>0</v>
      </c>
    </row>
    <row r="694" spans="1:18" x14ac:dyDescent="0.2">
      <c r="A694" s="20">
        <f>+Oversikt!A694</f>
        <v>0</v>
      </c>
      <c r="B694" s="16" t="str">
        <f>IF(O$289&gt;7,IF('2. Runde'!N694="","",Oversikt!B694),IF(O$289&gt;5,IF('1. Runde'!N694="","",Oversikt!B694),Oversikt!B694))</f>
        <v/>
      </c>
      <c r="C694" s="16" t="str">
        <f>IF(Oversikt!E694="","",Oversikt!E694)</f>
        <v/>
      </c>
      <c r="D694" s="17" t="str">
        <f>IF('2. Runde'!N694="","",IF(Oversikt!B694="","",VLOOKUP(Oversikt!#REF!,Mønster!$A$4:$B$21,2)))</f>
        <v/>
      </c>
      <c r="E694" s="32"/>
      <c r="F694" s="33"/>
      <c r="G694" s="33"/>
      <c r="H694" s="33"/>
      <c r="I694" s="137"/>
      <c r="J694" s="33"/>
      <c r="K694" s="34"/>
      <c r="L694" s="128">
        <f>IF(Dommere!$C$12&gt;4,ROUND(SUM(E694:I694)-P694-Q694,1)/(Dommere!$C$12-2),SUM(E694:I694)/Dommere!$C$12)</f>
        <v>0</v>
      </c>
      <c r="M694" s="56">
        <f t="shared" si="77"/>
        <v>0</v>
      </c>
      <c r="N694" s="33"/>
      <c r="O694" s="19"/>
      <c r="P694" s="19">
        <f t="shared" si="78"/>
        <v>0</v>
      </c>
      <c r="Q694" s="19">
        <f t="shared" si="79"/>
        <v>0</v>
      </c>
      <c r="R694" s="19">
        <f t="shared" si="80"/>
        <v>0</v>
      </c>
    </row>
    <row r="695" spans="1:18" x14ac:dyDescent="0.2">
      <c r="A695" s="20">
        <f>+Oversikt!A695</f>
        <v>0</v>
      </c>
      <c r="B695" s="16" t="str">
        <f>IF(O$289&gt;7,IF('2. Runde'!N695="","",Oversikt!B695),IF(O$289&gt;5,IF('1. Runde'!N695="","",Oversikt!B695),Oversikt!B695))</f>
        <v/>
      </c>
      <c r="C695" s="16" t="str">
        <f>IF(Oversikt!E695="","",Oversikt!E695)</f>
        <v/>
      </c>
      <c r="D695" s="17" t="str">
        <f>IF('2. Runde'!N695="","",IF(Oversikt!B695="","",VLOOKUP(Oversikt!#REF!,Mønster!$A$4:$B$21,2)))</f>
        <v/>
      </c>
      <c r="E695" s="32"/>
      <c r="F695" s="33"/>
      <c r="G695" s="33"/>
      <c r="H695" s="33"/>
      <c r="I695" s="137"/>
      <c r="J695" s="33"/>
      <c r="K695" s="34"/>
      <c r="L695" s="128">
        <f>IF(Dommere!$C$12&gt;4,ROUND(SUM(E695:I695)-P695-Q695,1)/(Dommere!$C$12-2),SUM(E695:I695)/Dommere!$C$12)</f>
        <v>0</v>
      </c>
      <c r="M695" s="56">
        <f t="shared" si="77"/>
        <v>0</v>
      </c>
      <c r="N695" s="33"/>
      <c r="O695" s="19"/>
      <c r="P695" s="19">
        <f t="shared" si="78"/>
        <v>0</v>
      </c>
      <c r="Q695" s="19">
        <f t="shared" si="79"/>
        <v>0</v>
      </c>
      <c r="R695" s="19">
        <f t="shared" si="80"/>
        <v>0</v>
      </c>
    </row>
    <row r="696" spans="1:18" x14ac:dyDescent="0.2">
      <c r="A696" s="20">
        <f>+Oversikt!A696</f>
        <v>0</v>
      </c>
      <c r="B696" s="16" t="str">
        <f>IF(O$289&gt;7,IF('2. Runde'!N696="","",Oversikt!B696),IF(O$289&gt;5,IF('1. Runde'!N696="","",Oversikt!B696),Oversikt!B696))</f>
        <v/>
      </c>
      <c r="C696" s="16" t="str">
        <f>IF(Oversikt!E696="","",Oversikt!E696)</f>
        <v/>
      </c>
      <c r="D696" s="17" t="str">
        <f>IF('2. Runde'!N696="","",IF(Oversikt!B696="","",VLOOKUP(Oversikt!#REF!,Mønster!$A$4:$B$21,2)))</f>
        <v/>
      </c>
      <c r="E696" s="32"/>
      <c r="F696" s="33"/>
      <c r="G696" s="33"/>
      <c r="H696" s="33"/>
      <c r="I696" s="137"/>
      <c r="J696" s="33"/>
      <c r="K696" s="34"/>
      <c r="L696" s="128">
        <f>IF(Dommere!$C$12&gt;4,ROUND(SUM(E696:I696)-P696-Q696,1)/(Dommere!$C$12-2),SUM(E696:I696)/Dommere!$C$12)</f>
        <v>0</v>
      </c>
      <c r="M696" s="56">
        <f t="shared" si="77"/>
        <v>0</v>
      </c>
      <c r="N696" s="33"/>
      <c r="O696" s="19"/>
      <c r="P696" s="19">
        <f t="shared" si="78"/>
        <v>0</v>
      </c>
      <c r="Q696" s="19">
        <f t="shared" si="79"/>
        <v>0</v>
      </c>
      <c r="R696" s="19">
        <f t="shared" si="80"/>
        <v>0</v>
      </c>
    </row>
    <row r="697" spans="1:18" x14ac:dyDescent="0.2">
      <c r="A697" s="20">
        <f>+Oversikt!A697</f>
        <v>0</v>
      </c>
      <c r="B697" s="16" t="str">
        <f>IF(O$289&gt;7,IF('2. Runde'!N697="","",Oversikt!B697),IF(O$289&gt;5,IF('1. Runde'!N697="","",Oversikt!B697),Oversikt!B697))</f>
        <v/>
      </c>
      <c r="C697" s="16" t="str">
        <f>IF(Oversikt!E697="","",Oversikt!E697)</f>
        <v/>
      </c>
      <c r="D697" s="17" t="str">
        <f>IF('2. Runde'!N697="","",IF(Oversikt!B697="","",VLOOKUP(Oversikt!#REF!,Mønster!$A$4:$B$21,2)))</f>
        <v/>
      </c>
      <c r="E697" s="32"/>
      <c r="F697" s="33"/>
      <c r="G697" s="33"/>
      <c r="H697" s="33"/>
      <c r="I697" s="137"/>
      <c r="J697" s="33"/>
      <c r="K697" s="34"/>
      <c r="L697" s="128">
        <f>IF(Dommere!$C$12&gt;4,ROUND(SUM(E697:I697)-P697-Q697,1)/(Dommere!$C$12-2),SUM(E697:I697)/Dommere!$C$12)</f>
        <v>0</v>
      </c>
      <c r="M697" s="56">
        <f t="shared" si="77"/>
        <v>0</v>
      </c>
      <c r="N697" s="33"/>
      <c r="O697" s="19"/>
      <c r="P697" s="19">
        <f t="shared" si="78"/>
        <v>0</v>
      </c>
      <c r="Q697" s="19">
        <f t="shared" si="79"/>
        <v>0</v>
      </c>
      <c r="R697" s="19">
        <f t="shared" si="80"/>
        <v>0</v>
      </c>
    </row>
    <row r="698" spans="1:18" x14ac:dyDescent="0.2">
      <c r="A698" s="20">
        <f>+Oversikt!A698</f>
        <v>0</v>
      </c>
      <c r="B698" s="16" t="str">
        <f>IF(O$289&gt;7,IF('2. Runde'!N698="","",Oversikt!B698),IF(O$289&gt;5,IF('1. Runde'!N698="","",Oversikt!B698),Oversikt!B698))</f>
        <v/>
      </c>
      <c r="C698" s="16" t="str">
        <f>IF(Oversikt!E698="","",Oversikt!E698)</f>
        <v/>
      </c>
      <c r="D698" s="17" t="str">
        <f>IF('2. Runde'!N698="","",IF(Oversikt!B698="","",VLOOKUP(Oversikt!#REF!,Mønster!$A$4:$B$21,2)))</f>
        <v/>
      </c>
      <c r="E698" s="32"/>
      <c r="F698" s="33"/>
      <c r="G698" s="33"/>
      <c r="H698" s="33"/>
      <c r="I698" s="137"/>
      <c r="J698" s="33"/>
      <c r="K698" s="34"/>
      <c r="L698" s="128">
        <f>IF(Dommere!$C$12&gt;4,ROUND(SUM(E698:I698)-P698-Q698,1)/(Dommere!$C$12-2),SUM(E698:I698)/Dommere!$C$12)</f>
        <v>0</v>
      </c>
      <c r="M698" s="56">
        <f t="shared" si="77"/>
        <v>0</v>
      </c>
      <c r="N698" s="33"/>
      <c r="O698" s="19"/>
      <c r="P698" s="19">
        <f t="shared" si="78"/>
        <v>0</v>
      </c>
      <c r="Q698" s="19">
        <f t="shared" si="79"/>
        <v>0</v>
      </c>
      <c r="R698" s="19">
        <f t="shared" si="80"/>
        <v>0</v>
      </c>
    </row>
    <row r="699" spans="1:18" x14ac:dyDescent="0.2">
      <c r="A699" s="20">
        <f>+Oversikt!A699</f>
        <v>0</v>
      </c>
      <c r="B699" s="16" t="str">
        <f>IF(O$289&gt;7,IF('2. Runde'!N699="","",Oversikt!B699),IF(O$289&gt;5,IF('1. Runde'!N699="","",Oversikt!B699),Oversikt!B699))</f>
        <v/>
      </c>
      <c r="C699" s="16" t="str">
        <f>IF(Oversikt!E699="","",Oversikt!E699)</f>
        <v/>
      </c>
      <c r="D699" s="17" t="str">
        <f>IF('2. Runde'!N699="","",IF(Oversikt!B699="","",VLOOKUP(Oversikt!#REF!,Mønster!$A$4:$B$21,2)))</f>
        <v/>
      </c>
      <c r="E699" s="32"/>
      <c r="F699" s="33"/>
      <c r="G699" s="33"/>
      <c r="H699" s="33"/>
      <c r="I699" s="137"/>
      <c r="J699" s="33"/>
      <c r="K699" s="34"/>
      <c r="L699" s="128">
        <f>IF(Dommere!$C$12&gt;4,ROUND(SUM(E699:I699)-P699-Q699,1)/(Dommere!$C$12-2),SUM(E699:I699)/Dommere!$C$12)</f>
        <v>0</v>
      </c>
      <c r="M699" s="56">
        <f t="shared" ref="M699:M721" si="81">IF(L699=0,,RANK(L699,L$290:L$314,0))</f>
        <v>0</v>
      </c>
      <c r="N699" s="33"/>
      <c r="O699" s="19"/>
      <c r="P699" s="19">
        <f t="shared" ref="P699:P721" si="82">MAX(E699:K699)</f>
        <v>0</v>
      </c>
      <c r="Q699" s="19">
        <f t="shared" ref="Q699:Q721" si="83">MIN(E699:K699)</f>
        <v>0</v>
      </c>
      <c r="R699" s="19">
        <f t="shared" ref="R699:R721" si="84">SUM(E699:K699)</f>
        <v>0</v>
      </c>
    </row>
    <row r="700" spans="1:18" x14ac:dyDescent="0.2">
      <c r="A700" s="20">
        <f>+Oversikt!A700</f>
        <v>0</v>
      </c>
      <c r="B700" s="16" t="str">
        <f>IF(O$289&gt;7,IF('2. Runde'!N700="","",Oversikt!B700),IF(O$289&gt;5,IF('1. Runde'!N700="","",Oversikt!B700),Oversikt!B700))</f>
        <v/>
      </c>
      <c r="C700" s="16" t="str">
        <f>IF(Oversikt!E700="","",Oversikt!E700)</f>
        <v/>
      </c>
      <c r="D700" s="17" t="str">
        <f>IF('2. Runde'!N700="","",IF(Oversikt!B700="","",VLOOKUP(Oversikt!#REF!,Mønster!$A$4:$B$21,2)))</f>
        <v/>
      </c>
      <c r="E700" s="32"/>
      <c r="F700" s="33"/>
      <c r="G700" s="33"/>
      <c r="H700" s="33"/>
      <c r="I700" s="137"/>
      <c r="J700" s="33"/>
      <c r="K700" s="34"/>
      <c r="L700" s="128">
        <f>IF(Dommere!$C$12&gt;4,ROUND(SUM(E700:I700)-P700-Q700,1)/(Dommere!$C$12-2),SUM(E700:I700)/Dommere!$C$12)</f>
        <v>0</v>
      </c>
      <c r="M700" s="56">
        <f t="shared" si="81"/>
        <v>0</v>
      </c>
      <c r="N700" s="33"/>
      <c r="O700" s="19"/>
      <c r="P700" s="19">
        <f t="shared" si="82"/>
        <v>0</v>
      </c>
      <c r="Q700" s="19">
        <f t="shared" si="83"/>
        <v>0</v>
      </c>
      <c r="R700" s="19">
        <f t="shared" si="84"/>
        <v>0</v>
      </c>
    </row>
    <row r="701" spans="1:18" x14ac:dyDescent="0.2">
      <c r="A701" s="20">
        <f>+Oversikt!A701</f>
        <v>0</v>
      </c>
      <c r="B701" s="16" t="str">
        <f>IF(O$289&gt;7,IF('2. Runde'!N701="","",Oversikt!B701),IF(O$289&gt;5,IF('1. Runde'!N701="","",Oversikt!B701),Oversikt!B701))</f>
        <v/>
      </c>
      <c r="C701" s="16" t="str">
        <f>IF(Oversikt!E701="","",Oversikt!E701)</f>
        <v/>
      </c>
      <c r="D701" s="17" t="str">
        <f>IF('2. Runde'!N701="","",IF(Oversikt!B701="","",VLOOKUP(Oversikt!#REF!,Mønster!$A$4:$B$21,2)))</f>
        <v/>
      </c>
      <c r="E701" s="32"/>
      <c r="F701" s="33"/>
      <c r="G701" s="33"/>
      <c r="H701" s="33"/>
      <c r="I701" s="137"/>
      <c r="J701" s="33"/>
      <c r="K701" s="34"/>
      <c r="L701" s="128">
        <f>IF(Dommere!$C$12&gt;4,ROUND(SUM(E701:I701)-P701-Q701,1)/(Dommere!$C$12-2),SUM(E701:I701)/Dommere!$C$12)</f>
        <v>0</v>
      </c>
      <c r="M701" s="56">
        <f t="shared" si="81"/>
        <v>0</v>
      </c>
      <c r="N701" s="33"/>
      <c r="O701" s="19"/>
      <c r="P701" s="19">
        <f t="shared" si="82"/>
        <v>0</v>
      </c>
      <c r="Q701" s="19">
        <f t="shared" si="83"/>
        <v>0</v>
      </c>
      <c r="R701" s="19">
        <f t="shared" si="84"/>
        <v>0</v>
      </c>
    </row>
    <row r="702" spans="1:18" x14ac:dyDescent="0.2">
      <c r="A702" s="20">
        <f>+Oversikt!A702</f>
        <v>0</v>
      </c>
      <c r="B702" s="16" t="str">
        <f>IF(O$289&gt;7,IF('2. Runde'!N702="","",Oversikt!B702),IF(O$289&gt;5,IF('1. Runde'!N702="","",Oversikt!B702),Oversikt!B702))</f>
        <v/>
      </c>
      <c r="C702" s="16" t="str">
        <f>IF(Oversikt!E702="","",Oversikt!E702)</f>
        <v/>
      </c>
      <c r="D702" s="17" t="str">
        <f>IF('2. Runde'!N702="","",IF(Oversikt!B702="","",VLOOKUP(Oversikt!#REF!,Mønster!$A$4:$B$21,2)))</f>
        <v/>
      </c>
      <c r="E702" s="32"/>
      <c r="F702" s="33"/>
      <c r="G702" s="33"/>
      <c r="H702" s="33"/>
      <c r="I702" s="137"/>
      <c r="J702" s="33"/>
      <c r="K702" s="34"/>
      <c r="L702" s="128">
        <f>IF(Dommere!$C$12&gt;4,ROUND(SUM(E702:I702)-P702-Q702,1)/(Dommere!$C$12-2),SUM(E702:I702)/Dommere!$C$12)</f>
        <v>0</v>
      </c>
      <c r="M702" s="56">
        <f t="shared" si="81"/>
        <v>0</v>
      </c>
      <c r="N702" s="33"/>
      <c r="O702" s="19"/>
      <c r="P702" s="19">
        <f t="shared" si="82"/>
        <v>0</v>
      </c>
      <c r="Q702" s="19">
        <f t="shared" si="83"/>
        <v>0</v>
      </c>
      <c r="R702" s="19">
        <f t="shared" si="84"/>
        <v>0</v>
      </c>
    </row>
    <row r="703" spans="1:18" x14ac:dyDescent="0.2">
      <c r="A703" s="20">
        <f>+Oversikt!A703</f>
        <v>0</v>
      </c>
      <c r="B703" s="16" t="str">
        <f>IF(O$289&gt;7,IF('2. Runde'!N703="","",Oversikt!B703),IF(O$289&gt;5,IF('1. Runde'!N703="","",Oversikt!B703),Oversikt!B703))</f>
        <v/>
      </c>
      <c r="C703" s="16" t="str">
        <f>IF(Oversikt!E703="","",Oversikt!E703)</f>
        <v/>
      </c>
      <c r="D703" s="17" t="str">
        <f>IF('2. Runde'!N703="","",IF(Oversikt!B703="","",VLOOKUP(Oversikt!#REF!,Mønster!$A$4:$B$21,2)))</f>
        <v/>
      </c>
      <c r="E703" s="32"/>
      <c r="F703" s="33"/>
      <c r="G703" s="33"/>
      <c r="H703" s="33"/>
      <c r="I703" s="137"/>
      <c r="J703" s="33"/>
      <c r="K703" s="34"/>
      <c r="L703" s="128">
        <f>IF(Dommere!$C$12&gt;4,ROUND(SUM(E703:I703)-P703-Q703,1)/(Dommere!$C$12-2),SUM(E703:I703)/Dommere!$C$12)</f>
        <v>0</v>
      </c>
      <c r="M703" s="56">
        <f t="shared" si="81"/>
        <v>0</v>
      </c>
      <c r="N703" s="33"/>
      <c r="O703" s="19"/>
      <c r="P703" s="19">
        <f t="shared" si="82"/>
        <v>0</v>
      </c>
      <c r="Q703" s="19">
        <f t="shared" si="83"/>
        <v>0</v>
      </c>
      <c r="R703" s="19">
        <f t="shared" si="84"/>
        <v>0</v>
      </c>
    </row>
    <row r="704" spans="1:18" x14ac:dyDescent="0.2">
      <c r="A704" s="20">
        <f>+Oversikt!A704</f>
        <v>0</v>
      </c>
      <c r="B704" s="16" t="str">
        <f>IF(O$289&gt;7,IF('2. Runde'!N704="","",Oversikt!B704),IF(O$289&gt;5,IF('1. Runde'!N704="","",Oversikt!B704),Oversikt!B704))</f>
        <v/>
      </c>
      <c r="C704" s="16" t="str">
        <f>IF(Oversikt!E704="","",Oversikt!E704)</f>
        <v/>
      </c>
      <c r="D704" s="17" t="str">
        <f>IF('2. Runde'!N704="","",IF(Oversikt!B704="","",VLOOKUP(Oversikt!#REF!,Mønster!$A$4:$B$21,2)))</f>
        <v/>
      </c>
      <c r="E704" s="32"/>
      <c r="F704" s="33"/>
      <c r="G704" s="33"/>
      <c r="H704" s="33"/>
      <c r="I704" s="137"/>
      <c r="J704" s="33"/>
      <c r="K704" s="34"/>
      <c r="L704" s="128">
        <f>IF(Dommere!$C$12&gt;4,ROUND(SUM(E704:I704)-P704-Q704,1)/(Dommere!$C$12-2),SUM(E704:I704)/Dommere!$C$12)</f>
        <v>0</v>
      </c>
      <c r="M704" s="56">
        <f t="shared" si="81"/>
        <v>0</v>
      </c>
      <c r="N704" s="33"/>
      <c r="O704" s="19"/>
      <c r="P704" s="19">
        <f t="shared" si="82"/>
        <v>0</v>
      </c>
      <c r="Q704" s="19">
        <f t="shared" si="83"/>
        <v>0</v>
      </c>
      <c r="R704" s="19">
        <f t="shared" si="84"/>
        <v>0</v>
      </c>
    </row>
    <row r="705" spans="1:18" x14ac:dyDescent="0.2">
      <c r="A705" s="20">
        <f>+Oversikt!A705</f>
        <v>0</v>
      </c>
      <c r="B705" s="16" t="str">
        <f>IF(O$289&gt;7,IF('2. Runde'!N705="","",Oversikt!B705),IF(O$289&gt;5,IF('1. Runde'!N705="","",Oversikt!B705),Oversikt!B705))</f>
        <v/>
      </c>
      <c r="C705" s="16" t="str">
        <f>IF(Oversikt!E705="","",Oversikt!E705)</f>
        <v/>
      </c>
      <c r="D705" s="17" t="str">
        <f>IF('2. Runde'!N705="","",IF(Oversikt!B705="","",VLOOKUP(Oversikt!#REF!,Mønster!$A$4:$B$21,2)))</f>
        <v/>
      </c>
      <c r="E705" s="32"/>
      <c r="F705" s="33"/>
      <c r="G705" s="33"/>
      <c r="H705" s="33"/>
      <c r="I705" s="137"/>
      <c r="J705" s="33"/>
      <c r="K705" s="34"/>
      <c r="L705" s="128">
        <f>IF(Dommere!$C$12&gt;4,ROUND(SUM(E705:I705)-P705-Q705,1)/(Dommere!$C$12-2),SUM(E705:I705)/Dommere!$C$12)</f>
        <v>0</v>
      </c>
      <c r="M705" s="56">
        <f t="shared" si="81"/>
        <v>0</v>
      </c>
      <c r="N705" s="33"/>
      <c r="O705" s="19"/>
      <c r="P705" s="19">
        <f t="shared" si="82"/>
        <v>0</v>
      </c>
      <c r="Q705" s="19">
        <f t="shared" si="83"/>
        <v>0</v>
      </c>
      <c r="R705" s="19">
        <f t="shared" si="84"/>
        <v>0</v>
      </c>
    </row>
    <row r="706" spans="1:18" x14ac:dyDescent="0.2">
      <c r="A706" s="20">
        <f>+Oversikt!A706</f>
        <v>0</v>
      </c>
      <c r="B706" s="16" t="str">
        <f>IF(O$289&gt;7,IF('2. Runde'!N706="","",Oversikt!B706),IF(O$289&gt;5,IF('1. Runde'!N706="","",Oversikt!B706),Oversikt!B706))</f>
        <v/>
      </c>
      <c r="C706" s="16" t="str">
        <f>IF(Oversikt!E706="","",Oversikt!E706)</f>
        <v/>
      </c>
      <c r="D706" s="17" t="str">
        <f>IF('2. Runde'!N706="","",IF(Oversikt!B706="","",VLOOKUP(Oversikt!#REF!,Mønster!$A$4:$B$21,2)))</f>
        <v/>
      </c>
      <c r="E706" s="32"/>
      <c r="F706" s="33"/>
      <c r="G706" s="33"/>
      <c r="H706" s="33"/>
      <c r="I706" s="137"/>
      <c r="J706" s="33"/>
      <c r="K706" s="34"/>
      <c r="L706" s="128">
        <f>IF(Dommere!$C$12&gt;4,ROUND(SUM(E706:I706)-P706-Q706,1)/(Dommere!$C$12-2),SUM(E706:I706)/Dommere!$C$12)</f>
        <v>0</v>
      </c>
      <c r="M706" s="56">
        <f t="shared" si="81"/>
        <v>0</v>
      </c>
      <c r="N706" s="33"/>
      <c r="O706" s="19"/>
      <c r="P706" s="19">
        <f t="shared" si="82"/>
        <v>0</v>
      </c>
      <c r="Q706" s="19">
        <f t="shared" si="83"/>
        <v>0</v>
      </c>
      <c r="R706" s="19">
        <f t="shared" si="84"/>
        <v>0</v>
      </c>
    </row>
    <row r="707" spans="1:18" x14ac:dyDescent="0.2">
      <c r="A707" s="20">
        <f>+Oversikt!A707</f>
        <v>0</v>
      </c>
      <c r="B707" s="16" t="str">
        <f>IF(O$289&gt;7,IF('2. Runde'!N707="","",Oversikt!B707),IF(O$289&gt;5,IF('1. Runde'!N707="","",Oversikt!B707),Oversikt!B707))</f>
        <v/>
      </c>
      <c r="C707" s="16" t="str">
        <f>IF(Oversikt!E707="","",Oversikt!E707)</f>
        <v/>
      </c>
      <c r="D707" s="17" t="str">
        <f>IF('2. Runde'!N707="","",IF(Oversikt!B707="","",VLOOKUP(Oversikt!#REF!,Mønster!$A$4:$B$21,2)))</f>
        <v/>
      </c>
      <c r="E707" s="32"/>
      <c r="F707" s="33"/>
      <c r="G707" s="33"/>
      <c r="H707" s="33"/>
      <c r="I707" s="137"/>
      <c r="J707" s="33"/>
      <c r="K707" s="34"/>
      <c r="L707" s="128">
        <f>IF(Dommere!$C$12&gt;4,ROUND(SUM(E707:I707)-P707-Q707,1)/(Dommere!$C$12-2),SUM(E707:I707)/Dommere!$C$12)</f>
        <v>0</v>
      </c>
      <c r="M707" s="56">
        <f t="shared" si="81"/>
        <v>0</v>
      </c>
      <c r="N707" s="33"/>
      <c r="O707" s="19"/>
      <c r="P707" s="19">
        <f t="shared" si="82"/>
        <v>0</v>
      </c>
      <c r="Q707" s="19">
        <f t="shared" si="83"/>
        <v>0</v>
      </c>
      <c r="R707" s="19">
        <f t="shared" si="84"/>
        <v>0</v>
      </c>
    </row>
    <row r="708" spans="1:18" x14ac:dyDescent="0.2">
      <c r="A708" s="20">
        <f>+Oversikt!A708</f>
        <v>0</v>
      </c>
      <c r="B708" s="16" t="str">
        <f>IF(O$289&gt;7,IF('2. Runde'!N708="","",Oversikt!B708),IF(O$289&gt;5,IF('1. Runde'!N708="","",Oversikt!B708),Oversikt!B708))</f>
        <v/>
      </c>
      <c r="C708" s="16" t="str">
        <f>IF(Oversikt!E708="","",Oversikt!E708)</f>
        <v/>
      </c>
      <c r="D708" s="17" t="str">
        <f>IF('2. Runde'!N708="","",IF(Oversikt!B708="","",VLOOKUP(Oversikt!#REF!,Mønster!$A$4:$B$21,2)))</f>
        <v/>
      </c>
      <c r="E708" s="32"/>
      <c r="F708" s="33"/>
      <c r="G708" s="33"/>
      <c r="H708" s="33"/>
      <c r="I708" s="137"/>
      <c r="J708" s="33"/>
      <c r="K708" s="34"/>
      <c r="L708" s="128">
        <f>IF(Dommere!$C$12&gt;4,ROUND(SUM(E708:I708)-P708-Q708,1)/(Dommere!$C$12-2),SUM(E708:I708)/Dommere!$C$12)</f>
        <v>0</v>
      </c>
      <c r="M708" s="56">
        <f t="shared" si="81"/>
        <v>0</v>
      </c>
      <c r="N708" s="33"/>
      <c r="O708" s="19"/>
      <c r="P708" s="19">
        <f t="shared" si="82"/>
        <v>0</v>
      </c>
      <c r="Q708" s="19">
        <f t="shared" si="83"/>
        <v>0</v>
      </c>
      <c r="R708" s="19">
        <f t="shared" si="84"/>
        <v>0</v>
      </c>
    </row>
    <row r="709" spans="1:18" x14ac:dyDescent="0.2">
      <c r="A709" s="20">
        <f>+Oversikt!A709</f>
        <v>0</v>
      </c>
      <c r="B709" s="16" t="str">
        <f>IF(O$289&gt;7,IF('2. Runde'!N709="","",Oversikt!B709),IF(O$289&gt;5,IF('1. Runde'!N709="","",Oversikt!B709),Oversikt!B709))</f>
        <v/>
      </c>
      <c r="C709" s="16" t="str">
        <f>IF(Oversikt!E709="","",Oversikt!E709)</f>
        <v/>
      </c>
      <c r="D709" s="17" t="str">
        <f>IF('2. Runde'!N709="","",IF(Oversikt!B709="","",VLOOKUP(Oversikt!#REF!,Mønster!$A$4:$B$21,2)))</f>
        <v/>
      </c>
      <c r="E709" s="32"/>
      <c r="F709" s="33"/>
      <c r="G709" s="33"/>
      <c r="H709" s="33"/>
      <c r="I709" s="137"/>
      <c r="J709" s="33"/>
      <c r="K709" s="34"/>
      <c r="L709" s="128">
        <f>IF(Dommere!$C$12&gt;4,ROUND(SUM(E709:I709)-P709-Q709,1)/(Dommere!$C$12-2),SUM(E709:I709)/Dommere!$C$12)</f>
        <v>0</v>
      </c>
      <c r="M709" s="56">
        <f t="shared" si="81"/>
        <v>0</v>
      </c>
      <c r="N709" s="33"/>
      <c r="O709" s="19"/>
      <c r="P709" s="19">
        <f t="shared" si="82"/>
        <v>0</v>
      </c>
      <c r="Q709" s="19">
        <f t="shared" si="83"/>
        <v>0</v>
      </c>
      <c r="R709" s="19">
        <f t="shared" si="84"/>
        <v>0</v>
      </c>
    </row>
    <row r="710" spans="1:18" x14ac:dyDescent="0.2">
      <c r="A710" s="20">
        <f>+Oversikt!A710</f>
        <v>0</v>
      </c>
      <c r="B710" s="16" t="str">
        <f>IF(O$289&gt;7,IF('2. Runde'!N710="","",Oversikt!B710),IF(O$289&gt;5,IF('1. Runde'!N710="","",Oversikt!B710),Oversikt!B710))</f>
        <v/>
      </c>
      <c r="C710" s="16" t="str">
        <f>IF(Oversikt!E710="","",Oversikt!E710)</f>
        <v/>
      </c>
      <c r="D710" s="17" t="str">
        <f>IF('2. Runde'!N710="","",IF(Oversikt!B710="","",VLOOKUP(Oversikt!#REF!,Mønster!$A$4:$B$21,2)))</f>
        <v/>
      </c>
      <c r="E710" s="32"/>
      <c r="F710" s="33"/>
      <c r="G710" s="33"/>
      <c r="H710" s="33"/>
      <c r="I710" s="137"/>
      <c r="J710" s="33"/>
      <c r="K710" s="34"/>
      <c r="L710" s="128">
        <f>IF(Dommere!$C$12&gt;4,ROUND(SUM(E710:I710)-P710-Q710,1)/(Dommere!$C$12-2),SUM(E710:I710)/Dommere!$C$12)</f>
        <v>0</v>
      </c>
      <c r="M710" s="56">
        <f t="shared" si="81"/>
        <v>0</v>
      </c>
      <c r="N710" s="33"/>
      <c r="O710" s="19"/>
      <c r="P710" s="19">
        <f t="shared" si="82"/>
        <v>0</v>
      </c>
      <c r="Q710" s="19">
        <f t="shared" si="83"/>
        <v>0</v>
      </c>
      <c r="R710" s="19">
        <f t="shared" si="84"/>
        <v>0</v>
      </c>
    </row>
    <row r="711" spans="1:18" x14ac:dyDescent="0.2">
      <c r="A711" s="20">
        <f>+Oversikt!A711</f>
        <v>0</v>
      </c>
      <c r="B711" s="16" t="str">
        <f>IF(O$289&gt;7,IF('2. Runde'!N711="","",Oversikt!B711),IF(O$289&gt;5,IF('1. Runde'!N711="","",Oversikt!B711),Oversikt!B711))</f>
        <v/>
      </c>
      <c r="C711" s="16" t="str">
        <f>IF(Oversikt!E711="","",Oversikt!E711)</f>
        <v/>
      </c>
      <c r="D711" s="17" t="str">
        <f>IF('2. Runde'!N711="","",IF(Oversikt!B711="","",VLOOKUP(Oversikt!#REF!,Mønster!$A$4:$B$21,2)))</f>
        <v/>
      </c>
      <c r="E711" s="32"/>
      <c r="F711" s="33"/>
      <c r="G711" s="33"/>
      <c r="H711" s="33"/>
      <c r="I711" s="137"/>
      <c r="J711" s="33"/>
      <c r="K711" s="34"/>
      <c r="L711" s="128">
        <f>IF(Dommere!$C$12&gt;4,ROUND(SUM(E711:I711)-P711-Q711,1)/(Dommere!$C$12-2),SUM(E711:I711)/Dommere!$C$12)</f>
        <v>0</v>
      </c>
      <c r="M711" s="56">
        <f t="shared" si="81"/>
        <v>0</v>
      </c>
      <c r="N711" s="33"/>
      <c r="O711" s="19"/>
      <c r="P711" s="19">
        <f t="shared" si="82"/>
        <v>0</v>
      </c>
      <c r="Q711" s="19">
        <f t="shared" si="83"/>
        <v>0</v>
      </c>
      <c r="R711" s="19">
        <f t="shared" si="84"/>
        <v>0</v>
      </c>
    </row>
    <row r="712" spans="1:18" x14ac:dyDescent="0.2">
      <c r="A712" s="20">
        <f>+Oversikt!A712</f>
        <v>0</v>
      </c>
      <c r="B712" s="16" t="str">
        <f>IF(O$289&gt;7,IF('2. Runde'!N712="","",Oversikt!B712),IF(O$289&gt;5,IF('1. Runde'!N712="","",Oversikt!B712),Oversikt!B712))</f>
        <v/>
      </c>
      <c r="C712" s="16" t="str">
        <f>IF(Oversikt!E712="","",Oversikt!E712)</f>
        <v/>
      </c>
      <c r="D712" s="17" t="str">
        <f>IF('2. Runde'!N712="","",IF(Oversikt!B712="","",VLOOKUP(Oversikt!#REF!,Mønster!$A$4:$B$21,2)))</f>
        <v/>
      </c>
      <c r="E712" s="32"/>
      <c r="F712" s="33"/>
      <c r="G712" s="33"/>
      <c r="H712" s="33"/>
      <c r="I712" s="137"/>
      <c r="J712" s="33"/>
      <c r="K712" s="34"/>
      <c r="L712" s="128">
        <f>IF(Dommere!$C$12&gt;4,ROUND(SUM(E712:I712)-P712-Q712,1)/(Dommere!$C$12-2),SUM(E712:I712)/Dommere!$C$12)</f>
        <v>0</v>
      </c>
      <c r="M712" s="56">
        <f t="shared" si="81"/>
        <v>0</v>
      </c>
      <c r="N712" s="33"/>
      <c r="O712" s="19"/>
      <c r="P712" s="19">
        <f t="shared" si="82"/>
        <v>0</v>
      </c>
      <c r="Q712" s="19">
        <f t="shared" si="83"/>
        <v>0</v>
      </c>
      <c r="R712" s="19">
        <f t="shared" si="84"/>
        <v>0</v>
      </c>
    </row>
    <row r="713" spans="1:18" x14ac:dyDescent="0.2">
      <c r="A713" s="20">
        <f>+Oversikt!A713</f>
        <v>0</v>
      </c>
      <c r="B713" s="16" t="str">
        <f>IF(O$289&gt;7,IF('2. Runde'!N713="","",Oversikt!B713),IF(O$289&gt;5,IF('1. Runde'!N713="","",Oversikt!B713),Oversikt!B713))</f>
        <v/>
      </c>
      <c r="C713" s="16" t="str">
        <f>IF(Oversikt!E713="","",Oversikt!E713)</f>
        <v/>
      </c>
      <c r="D713" s="17" t="str">
        <f>IF('2. Runde'!N713="","",IF(Oversikt!B713="","",VLOOKUP(Oversikt!#REF!,Mønster!$A$4:$B$21,2)))</f>
        <v/>
      </c>
      <c r="E713" s="32"/>
      <c r="F713" s="33"/>
      <c r="G713" s="33"/>
      <c r="H713" s="33"/>
      <c r="I713" s="137"/>
      <c r="J713" s="33"/>
      <c r="K713" s="34"/>
      <c r="L713" s="128">
        <f>IF(Dommere!$C$12&gt;4,ROUND(SUM(E713:I713)-P713-Q713,1)/(Dommere!$C$12-2),SUM(E713:I713)/Dommere!$C$12)</f>
        <v>0</v>
      </c>
      <c r="M713" s="56">
        <f t="shared" si="81"/>
        <v>0</v>
      </c>
      <c r="N713" s="33"/>
      <c r="O713" s="19"/>
      <c r="P713" s="19">
        <f t="shared" si="82"/>
        <v>0</v>
      </c>
      <c r="Q713" s="19">
        <f t="shared" si="83"/>
        <v>0</v>
      </c>
      <c r="R713" s="19">
        <f t="shared" si="84"/>
        <v>0</v>
      </c>
    </row>
    <row r="714" spans="1:18" x14ac:dyDescent="0.2">
      <c r="A714" s="20">
        <f>+Oversikt!A714</f>
        <v>0</v>
      </c>
      <c r="B714" s="16" t="str">
        <f>IF(O$289&gt;7,IF('2. Runde'!N714="","",Oversikt!B714),IF(O$289&gt;5,IF('1. Runde'!N714="","",Oversikt!B714),Oversikt!B714))</f>
        <v/>
      </c>
      <c r="C714" s="16" t="str">
        <f>IF(Oversikt!E714="","",Oversikt!E714)</f>
        <v/>
      </c>
      <c r="D714" s="17" t="str">
        <f>IF('2. Runde'!N714="","",IF(Oversikt!B714="","",VLOOKUP(Oversikt!#REF!,Mønster!$A$4:$B$21,2)))</f>
        <v/>
      </c>
      <c r="E714" s="32"/>
      <c r="F714" s="33"/>
      <c r="G714" s="33"/>
      <c r="H714" s="33"/>
      <c r="I714" s="137"/>
      <c r="J714" s="33"/>
      <c r="K714" s="34"/>
      <c r="L714" s="128">
        <f>IF(Dommere!$C$12&gt;4,ROUND(SUM(E714:I714)-P714-Q714,1)/(Dommere!$C$12-2),SUM(E714:I714)/Dommere!$C$12)</f>
        <v>0</v>
      </c>
      <c r="M714" s="56">
        <f t="shared" si="81"/>
        <v>0</v>
      </c>
      <c r="N714" s="33"/>
      <c r="O714" s="19"/>
      <c r="P714" s="19">
        <f t="shared" si="82"/>
        <v>0</v>
      </c>
      <c r="Q714" s="19">
        <f t="shared" si="83"/>
        <v>0</v>
      </c>
      <c r="R714" s="19">
        <f t="shared" si="84"/>
        <v>0</v>
      </c>
    </row>
    <row r="715" spans="1:18" x14ac:dyDescent="0.2">
      <c r="A715" s="20">
        <f>+Oversikt!A715</f>
        <v>0</v>
      </c>
      <c r="B715" s="16" t="str">
        <f>IF(O$289&gt;7,IF('2. Runde'!N715="","",Oversikt!B715),IF(O$289&gt;5,IF('1. Runde'!N715="","",Oversikt!B715),Oversikt!B715))</f>
        <v/>
      </c>
      <c r="C715" s="16" t="str">
        <f>IF(Oversikt!E715="","",Oversikt!E715)</f>
        <v/>
      </c>
      <c r="D715" s="17" t="str">
        <f>IF('2. Runde'!N715="","",IF(Oversikt!B715="","",VLOOKUP(Oversikt!#REF!,Mønster!$A$4:$B$21,2)))</f>
        <v/>
      </c>
      <c r="E715" s="32"/>
      <c r="F715" s="33"/>
      <c r="G715" s="33"/>
      <c r="H715" s="33"/>
      <c r="I715" s="137"/>
      <c r="J715" s="33"/>
      <c r="K715" s="34"/>
      <c r="L715" s="128">
        <f>IF(Dommere!$C$12&gt;4,ROUND(SUM(E715:I715)-P715-Q715,1)/(Dommere!$C$12-2),SUM(E715:I715)/Dommere!$C$12)</f>
        <v>0</v>
      </c>
      <c r="M715" s="56">
        <f t="shared" si="81"/>
        <v>0</v>
      </c>
      <c r="N715" s="33"/>
      <c r="O715" s="19"/>
      <c r="P715" s="19">
        <f t="shared" si="82"/>
        <v>0</v>
      </c>
      <c r="Q715" s="19">
        <f t="shared" si="83"/>
        <v>0</v>
      </c>
      <c r="R715" s="19">
        <f t="shared" si="84"/>
        <v>0</v>
      </c>
    </row>
    <row r="716" spans="1:18" x14ac:dyDescent="0.2">
      <c r="A716" s="20">
        <f>+Oversikt!A716</f>
        <v>0</v>
      </c>
      <c r="B716" s="16" t="str">
        <f>IF(O$289&gt;7,IF('2. Runde'!N716="","",Oversikt!B716),IF(O$289&gt;5,IF('1. Runde'!N716="","",Oversikt!B716),Oversikt!B716))</f>
        <v/>
      </c>
      <c r="C716" s="16" t="str">
        <f>IF(Oversikt!E716="","",Oversikt!E716)</f>
        <v/>
      </c>
      <c r="D716" s="17" t="str">
        <f>IF('2. Runde'!N716="","",IF(Oversikt!B716="","",VLOOKUP(Oversikt!#REF!,Mønster!$A$4:$B$21,2)))</f>
        <v/>
      </c>
      <c r="E716" s="32"/>
      <c r="F716" s="33"/>
      <c r="G716" s="33"/>
      <c r="H716" s="33"/>
      <c r="I716" s="137"/>
      <c r="J716" s="33"/>
      <c r="K716" s="34"/>
      <c r="L716" s="128">
        <f>IF(Dommere!$C$12&gt;4,ROUND(SUM(E716:I716)-P716-Q716,1)/(Dommere!$C$12-2),SUM(E716:I716)/Dommere!$C$12)</f>
        <v>0</v>
      </c>
      <c r="M716" s="56">
        <f t="shared" si="81"/>
        <v>0</v>
      </c>
      <c r="N716" s="33"/>
      <c r="O716" s="19"/>
      <c r="P716" s="19">
        <f t="shared" si="82"/>
        <v>0</v>
      </c>
      <c r="Q716" s="19">
        <f t="shared" si="83"/>
        <v>0</v>
      </c>
      <c r="R716" s="19">
        <f t="shared" si="84"/>
        <v>0</v>
      </c>
    </row>
    <row r="717" spans="1:18" x14ac:dyDescent="0.2">
      <c r="A717" s="20">
        <f>+Oversikt!A717</f>
        <v>0</v>
      </c>
      <c r="B717" s="16" t="str">
        <f>IF(O$289&gt;7,IF('2. Runde'!N717="","",Oversikt!B717),IF(O$289&gt;5,IF('1. Runde'!N717="","",Oversikt!B717),Oversikt!B717))</f>
        <v/>
      </c>
      <c r="C717" s="16" t="str">
        <f>IF(Oversikt!E717="","",Oversikt!E717)</f>
        <v/>
      </c>
      <c r="D717" s="17" t="str">
        <f>IF('2. Runde'!N717="","",IF(Oversikt!B717="","",VLOOKUP(Oversikt!#REF!,Mønster!$A$4:$B$21,2)))</f>
        <v/>
      </c>
      <c r="E717" s="32"/>
      <c r="F717" s="33"/>
      <c r="G717" s="33"/>
      <c r="H717" s="33"/>
      <c r="I717" s="137"/>
      <c r="J717" s="33"/>
      <c r="K717" s="34"/>
      <c r="L717" s="128">
        <f>IF(Dommere!$C$12&gt;4,ROUND(SUM(E717:I717)-P717-Q717,1)/(Dommere!$C$12-2),SUM(E717:I717)/Dommere!$C$12)</f>
        <v>0</v>
      </c>
      <c r="M717" s="56">
        <f t="shared" si="81"/>
        <v>0</v>
      </c>
      <c r="N717" s="33"/>
      <c r="O717" s="19"/>
      <c r="P717" s="19">
        <f t="shared" si="82"/>
        <v>0</v>
      </c>
      <c r="Q717" s="19">
        <f t="shared" si="83"/>
        <v>0</v>
      </c>
      <c r="R717" s="19">
        <f t="shared" si="84"/>
        <v>0</v>
      </c>
    </row>
    <row r="718" spans="1:18" x14ac:dyDescent="0.2">
      <c r="A718" s="20">
        <f>+Oversikt!A718</f>
        <v>0</v>
      </c>
      <c r="B718" s="16" t="str">
        <f>IF(O$289&gt;7,IF('2. Runde'!N718="","",Oversikt!B718),IF(O$289&gt;5,IF('1. Runde'!N718="","",Oversikt!B718),Oversikt!B718))</f>
        <v/>
      </c>
      <c r="C718" s="16" t="str">
        <f>IF(Oversikt!E718="","",Oversikt!E718)</f>
        <v/>
      </c>
      <c r="D718" s="17" t="str">
        <f>IF('2. Runde'!N718="","",IF(Oversikt!B718="","",VLOOKUP(Oversikt!#REF!,Mønster!$A$4:$B$21,2)))</f>
        <v/>
      </c>
      <c r="E718" s="32"/>
      <c r="F718" s="33"/>
      <c r="G718" s="33"/>
      <c r="H718" s="33"/>
      <c r="I718" s="137"/>
      <c r="J718" s="33"/>
      <c r="K718" s="34"/>
      <c r="L718" s="128">
        <f>IF(Dommere!$C$12&gt;4,ROUND(SUM(E718:I718)-P718-Q718,1)/(Dommere!$C$12-2),SUM(E718:I718)/Dommere!$C$12)</f>
        <v>0</v>
      </c>
      <c r="M718" s="56">
        <f t="shared" si="81"/>
        <v>0</v>
      </c>
      <c r="N718" s="33"/>
      <c r="O718" s="19"/>
      <c r="P718" s="19">
        <f t="shared" si="82"/>
        <v>0</v>
      </c>
      <c r="Q718" s="19">
        <f t="shared" si="83"/>
        <v>0</v>
      </c>
      <c r="R718" s="19">
        <f t="shared" si="84"/>
        <v>0</v>
      </c>
    </row>
    <row r="719" spans="1:18" x14ac:dyDescent="0.2">
      <c r="A719" s="20">
        <f>+Oversikt!A719</f>
        <v>0</v>
      </c>
      <c r="B719" s="16" t="str">
        <f>IF(O$289&gt;7,IF('2. Runde'!N719="","",Oversikt!B719),IF(O$289&gt;5,IF('1. Runde'!N719="","",Oversikt!B719),Oversikt!B719))</f>
        <v/>
      </c>
      <c r="C719" s="16" t="str">
        <f>IF(Oversikt!E719="","",Oversikt!E719)</f>
        <v/>
      </c>
      <c r="D719" s="17" t="str">
        <f>IF('2. Runde'!N719="","",IF(Oversikt!B719="","",VLOOKUP(Oversikt!#REF!,Mønster!$A$4:$B$21,2)))</f>
        <v/>
      </c>
      <c r="E719" s="32"/>
      <c r="F719" s="33"/>
      <c r="G719" s="33"/>
      <c r="H719" s="33"/>
      <c r="I719" s="137"/>
      <c r="J719" s="33"/>
      <c r="K719" s="34"/>
      <c r="L719" s="128">
        <f>IF(Dommere!$C$12&gt;4,ROUND(SUM(E719:I719)-P719-Q719,1)/(Dommere!$C$12-2),SUM(E719:I719)/Dommere!$C$12)</f>
        <v>0</v>
      </c>
      <c r="M719" s="56">
        <f t="shared" si="81"/>
        <v>0</v>
      </c>
      <c r="N719" s="33"/>
      <c r="O719" s="19"/>
      <c r="P719" s="19">
        <f t="shared" si="82"/>
        <v>0</v>
      </c>
      <c r="Q719" s="19">
        <f t="shared" si="83"/>
        <v>0</v>
      </c>
      <c r="R719" s="19">
        <f t="shared" si="84"/>
        <v>0</v>
      </c>
    </row>
    <row r="720" spans="1:18" x14ac:dyDescent="0.2">
      <c r="A720" s="20">
        <f>+Oversikt!A720</f>
        <v>0</v>
      </c>
      <c r="B720" s="16" t="str">
        <f>IF(O$289&gt;7,IF('2. Runde'!N720="","",Oversikt!B720),IF(O$289&gt;5,IF('1. Runde'!N720="","",Oversikt!B720),Oversikt!B720))</f>
        <v/>
      </c>
      <c r="C720" s="16" t="str">
        <f>IF(Oversikt!E720="","",Oversikt!E720)</f>
        <v/>
      </c>
      <c r="D720" s="17" t="str">
        <f>IF('2. Runde'!N720="","",IF(Oversikt!B720="","",VLOOKUP(Oversikt!#REF!,Mønster!$A$4:$B$21,2)))</f>
        <v/>
      </c>
      <c r="E720" s="32"/>
      <c r="F720" s="33"/>
      <c r="G720" s="33"/>
      <c r="H720" s="33"/>
      <c r="I720" s="137"/>
      <c r="J720" s="33"/>
      <c r="K720" s="34"/>
      <c r="L720" s="128">
        <f>IF(Dommere!$C$12&gt;4,ROUND(SUM(E720:I720)-P720-Q720,1)/(Dommere!$C$12-2),SUM(E720:I720)/Dommere!$C$12)</f>
        <v>0</v>
      </c>
      <c r="M720" s="56">
        <f t="shared" si="81"/>
        <v>0</v>
      </c>
      <c r="N720" s="33"/>
      <c r="O720" s="19"/>
      <c r="P720" s="19">
        <f t="shared" si="82"/>
        <v>0</v>
      </c>
      <c r="Q720" s="19">
        <f t="shared" si="83"/>
        <v>0</v>
      </c>
      <c r="R720" s="19">
        <f t="shared" si="84"/>
        <v>0</v>
      </c>
    </row>
    <row r="721" spans="1:18" x14ac:dyDescent="0.2">
      <c r="A721" s="20">
        <f>+Oversikt!A721</f>
        <v>0</v>
      </c>
      <c r="B721" s="16" t="str">
        <f>IF(O$289&gt;7,IF('2. Runde'!N721="","",Oversikt!B721),IF(O$289&gt;5,IF('1. Runde'!N721="","",Oversikt!B721),Oversikt!B721))</f>
        <v/>
      </c>
      <c r="C721" s="16" t="str">
        <f>IF(Oversikt!E721="","",Oversikt!E721)</f>
        <v/>
      </c>
      <c r="D721" s="17" t="str">
        <f>IF('2. Runde'!N721="","",IF(Oversikt!B721="","",VLOOKUP(Oversikt!#REF!,Mønster!$A$4:$B$21,2)))</f>
        <v/>
      </c>
      <c r="E721" s="32"/>
      <c r="F721" s="33"/>
      <c r="G721" s="33"/>
      <c r="H721" s="33"/>
      <c r="I721" s="137"/>
      <c r="J721" s="33"/>
      <c r="K721" s="34"/>
      <c r="L721" s="128">
        <f>IF(Dommere!$C$12&gt;4,ROUND(SUM(E721:I721)-P721-Q721,1)/(Dommere!$C$12-2),SUM(E721:I721)/Dommere!$C$12)</f>
        <v>0</v>
      </c>
      <c r="M721" s="56">
        <f t="shared" si="81"/>
        <v>0</v>
      </c>
      <c r="N721" s="33"/>
      <c r="O721" s="19"/>
      <c r="P721" s="19">
        <f t="shared" si="82"/>
        <v>0</v>
      </c>
      <c r="Q721" s="19">
        <f t="shared" si="83"/>
        <v>0</v>
      </c>
      <c r="R721" s="19">
        <f t="shared" si="84"/>
        <v>0</v>
      </c>
    </row>
  </sheetData>
  <customSheetViews>
    <customSheetView guid="{A07730C9-F9E4-43E3-BC87-504D106408A2}" showRowCol="0" zeroValues="0" fitToPage="1" showRuler="0">
      <pane xSplit="2" ySplit="3" topLeftCell="C4" activePane="bottomRight" state="frozen"/>
      <selection pane="bottomRight" activeCell="B4" sqref="B4"/>
      <pageMargins left="0.78740157499999996" right="0.78740157499999996" top="0.984251969" bottom="0.984251969" header="0.5" footer="0.5"/>
      <printOptions gridLines="1"/>
      <pageSetup paperSize="9" scale="9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8740157499999996" right="0.78740157499999996" top="0.984251969" bottom="0.984251969" header="0.5" footer="0.5"/>
  <pageSetup paperSize="9" scale="92" orientation="landscape" r:id="rId2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autoPageBreaks="0" fitToPage="1"/>
  </sheetPr>
  <dimension ref="A1:S768"/>
  <sheetViews>
    <sheetView showRowColHeaders="0" showZeros="0" zoomScale="240" zoomScaleNormal="240" workbookViewId="0">
      <pane xSplit="2" ySplit="2" topLeftCell="N3" activePane="bottomRight" state="frozen"/>
      <selection activeCell="E4" sqref="E4"/>
      <selection pane="topRight" activeCell="E4" sqref="E4"/>
      <selection pane="bottomLeft" activeCell="E4" sqref="E4"/>
      <selection pane="bottomRight" activeCell="B381" sqref="B381"/>
    </sheetView>
  </sheetViews>
  <sheetFormatPr baseColWidth="10" defaultColWidth="11.42578125" defaultRowHeight="12.75" x14ac:dyDescent="0.2"/>
  <cols>
    <col min="1" max="1" width="3.5703125" customWidth="1"/>
    <col min="2" max="2" width="23.7109375" customWidth="1"/>
    <col min="3" max="3" width="18.28515625" hidden="1" customWidth="1"/>
    <col min="4" max="4" width="12.5703125" hidden="1" customWidth="1"/>
    <col min="5" max="8" width="4.85546875" style="24" customWidth="1"/>
    <col min="9" max="9" width="4.85546875" style="143" customWidth="1"/>
    <col min="10" max="11" width="4.85546875" style="24" customWidth="1"/>
    <col min="12" max="12" width="5.42578125" style="130" customWidth="1"/>
    <col min="13" max="13" width="5.85546875" style="131" customWidth="1"/>
    <col min="14" max="14" width="5.42578125" style="54" customWidth="1"/>
    <col min="15" max="15" width="5.140625" style="24" customWidth="1"/>
    <col min="16" max="16" width="4" style="24" customWidth="1"/>
    <col min="17" max="19" width="5.42578125" customWidth="1"/>
    <col min="20" max="256" width="9.140625" customWidth="1"/>
  </cols>
  <sheetData>
    <row r="1" spans="1:19" s="99" customFormat="1" x14ac:dyDescent="0.2">
      <c r="A1" s="93" t="str">
        <f>+Oversikt!A1</f>
        <v>Nr</v>
      </c>
      <c r="B1" s="94" t="str">
        <f>+Oversikt!B1</f>
        <v>Utøvere - Ring X</v>
      </c>
      <c r="C1" s="94" t="s">
        <v>1</v>
      </c>
      <c r="D1" s="95" t="s">
        <v>14</v>
      </c>
      <c r="E1" s="59" t="s">
        <v>13</v>
      </c>
      <c r="F1" s="60"/>
      <c r="G1" s="96"/>
      <c r="H1" s="96"/>
      <c r="I1" s="142"/>
      <c r="J1" s="60"/>
      <c r="K1" s="61"/>
      <c r="L1" s="122" t="s">
        <v>5</v>
      </c>
      <c r="M1" s="124" t="s">
        <v>5</v>
      </c>
      <c r="N1" s="98"/>
      <c r="O1" s="106" t="s">
        <v>8</v>
      </c>
      <c r="P1" s="106"/>
      <c r="Q1" s="97" t="s">
        <v>15</v>
      </c>
      <c r="R1" s="97" t="s">
        <v>16</v>
      </c>
      <c r="S1" s="93" t="s">
        <v>17</v>
      </c>
    </row>
    <row r="2" spans="1:19" s="99" customFormat="1" ht="13.5" thickBot="1" x14ac:dyDescent="0.25">
      <c r="A2" s="100">
        <f>+Oversikt!A2</f>
        <v>0</v>
      </c>
      <c r="B2" s="135" t="s">
        <v>67</v>
      </c>
      <c r="C2" s="101"/>
      <c r="D2" s="102"/>
      <c r="E2" s="63">
        <v>1</v>
      </c>
      <c r="F2" s="64">
        <v>2</v>
      </c>
      <c r="G2" s="64">
        <v>3</v>
      </c>
      <c r="H2" s="64">
        <v>4</v>
      </c>
      <c r="I2" s="64">
        <v>5</v>
      </c>
      <c r="J2" s="64">
        <v>6</v>
      </c>
      <c r="K2" s="65">
        <v>7</v>
      </c>
      <c r="L2" s="123" t="s">
        <v>58</v>
      </c>
      <c r="M2" s="125" t="s">
        <v>59</v>
      </c>
      <c r="N2" s="104" t="s">
        <v>6</v>
      </c>
      <c r="O2" s="108" t="s">
        <v>12</v>
      </c>
      <c r="P2" s="108"/>
      <c r="Q2" s="103"/>
      <c r="R2" s="103"/>
      <c r="S2" s="105" t="s">
        <v>9</v>
      </c>
    </row>
    <row r="3" spans="1:19" ht="21" customHeight="1" x14ac:dyDescent="0.2">
      <c r="A3" s="21" t="str">
        <f>+Oversikt!A3</f>
        <v>Barn, Gutter cup</v>
      </c>
      <c r="B3" s="40"/>
      <c r="C3" s="40"/>
      <c r="D3" s="41"/>
      <c r="E3" s="42"/>
      <c r="F3" s="43"/>
      <c r="G3" s="43"/>
      <c r="H3" s="43"/>
      <c r="I3" s="138"/>
      <c r="J3" s="43"/>
      <c r="K3" s="44"/>
      <c r="L3" s="126"/>
      <c r="M3" s="127"/>
      <c r="N3" s="57"/>
      <c r="O3" s="43"/>
      <c r="P3" s="43"/>
      <c r="Q3" s="37"/>
      <c r="R3" s="37"/>
      <c r="S3" s="37"/>
    </row>
    <row r="4" spans="1:19" x14ac:dyDescent="0.2">
      <c r="A4" s="20">
        <f>+Oversikt!A4</f>
        <v>1</v>
      </c>
      <c r="B4" s="16" t="str">
        <f>IF('Final 1'!B4="", "",+Oversikt!B4)</f>
        <v/>
      </c>
      <c r="C4" s="16" t="str">
        <f>IF(Oversikt!E4="","",Oversikt!E4)</f>
        <v/>
      </c>
      <c r="D4" s="17" t="str">
        <f>IF('Final 1'!N4="","",IF(Oversikt!B4="","",VLOOKUP(Oversikt!#REF!,Mønster!$A$4:$B$21,2)))</f>
        <v/>
      </c>
      <c r="E4" s="32"/>
      <c r="F4" s="33"/>
      <c r="G4" s="33"/>
      <c r="H4" s="33"/>
      <c r="I4" s="137"/>
      <c r="J4" s="33"/>
      <c r="K4" s="34"/>
      <c r="L4" s="128">
        <f>IF(Dommere!$C$12&gt;4,ROUND(SUM(E4:K4)-Q4-R4,1)/(Dommere!$C$12-2),(SUM(E4:K4)/Dommere!$C$12))</f>
        <v>0</v>
      </c>
      <c r="M4" s="129">
        <f>IF(B4="",,'Final 1'!L4+L4)</f>
        <v>0</v>
      </c>
      <c r="N4" s="57">
        <f>IF(M4=LARGE($M$4:$M$28,1),1,IF(M4=LARGE($M$4:$M$28,2),2,IF(M4=LARGE($M$4:$M$28,3),3,"")))</f>
        <v>1</v>
      </c>
      <c r="O4" s="33"/>
      <c r="P4" s="33"/>
      <c r="Q4" s="19">
        <f t="shared" ref="Q4:Q19" si="0">MAX(E4:K4)</f>
        <v>0</v>
      </c>
      <c r="R4" s="19">
        <f t="shared" ref="R4:R19" si="1">MIN(E4:K4)</f>
        <v>0</v>
      </c>
      <c r="S4" s="19">
        <f t="shared" ref="S4:S19" si="2">SUM(E4:K4)</f>
        <v>0</v>
      </c>
    </row>
    <row r="5" spans="1:19" x14ac:dyDescent="0.2">
      <c r="A5" s="20">
        <f>+Oversikt!A5</f>
        <v>2</v>
      </c>
      <c r="B5" s="16" t="str">
        <f>IF('Final 1'!B5="", "",+Oversikt!B5)</f>
        <v/>
      </c>
      <c r="C5" s="16" t="str">
        <f>IF(Oversikt!E5="","",Oversikt!E5)</f>
        <v/>
      </c>
      <c r="D5" s="17" t="str">
        <f>IF('Final 1'!N5="","",IF(Oversikt!B5="","",VLOOKUP(Oversikt!#REF!,Mønster!$A$4:$B$21,2)))</f>
        <v/>
      </c>
      <c r="E5" s="32"/>
      <c r="F5" s="33"/>
      <c r="G5" s="33"/>
      <c r="H5" s="33"/>
      <c r="I5" s="137"/>
      <c r="J5" s="33"/>
      <c r="K5" s="34"/>
      <c r="L5" s="128">
        <f>IF(Dommere!$C$12&gt;4,ROUND(SUM(E5:K5)-Q5-R5,1)/(Dommere!$C$12-2),(SUM(E5:K5)/Dommere!$C$12))</f>
        <v>0</v>
      </c>
      <c r="M5" s="129">
        <f>IF(B5="",,'Final 1'!L5+L5)</f>
        <v>0</v>
      </c>
      <c r="N5" s="57">
        <f t="shared" ref="N5:N27" si="3">IF(M5=LARGE($M$4:$M$28,1),1,IF(M5=LARGE($M$4:$M$28,2),2,IF(M5=LARGE($M$4:$M$28,3),3,"")))</f>
        <v>1</v>
      </c>
      <c r="O5" s="33"/>
      <c r="P5" s="33"/>
      <c r="Q5" s="19">
        <f t="shared" si="0"/>
        <v>0</v>
      </c>
      <c r="R5" s="19">
        <f t="shared" si="1"/>
        <v>0</v>
      </c>
      <c r="S5" s="19">
        <f t="shared" si="2"/>
        <v>0</v>
      </c>
    </row>
    <row r="6" spans="1:19" x14ac:dyDescent="0.2">
      <c r="A6" s="20">
        <f>+Oversikt!A6</f>
        <v>3</v>
      </c>
      <c r="B6" s="16" t="str">
        <f>IF('Final 1'!B6="", "",+Oversikt!B6)</f>
        <v/>
      </c>
      <c r="C6" s="16" t="str">
        <f>IF(Oversikt!E6="","",Oversikt!E6)</f>
        <v/>
      </c>
      <c r="D6" s="17" t="str">
        <f>IF('Final 1'!N6="","",IF(Oversikt!B6="","",VLOOKUP(Oversikt!#REF!,Mønster!$A$4:$B$21,2)))</f>
        <v/>
      </c>
      <c r="E6" s="32"/>
      <c r="F6" s="33"/>
      <c r="G6" s="33"/>
      <c r="H6" s="33"/>
      <c r="I6" s="137"/>
      <c r="J6" s="33"/>
      <c r="K6" s="34"/>
      <c r="L6" s="128">
        <f>IF(Dommere!$C$12&gt;4,ROUND(SUM(E6:K6)-Q6-R6,1)/(Dommere!$C$12-2),(SUM(E6:K6)/Dommere!$C$12))</f>
        <v>0</v>
      </c>
      <c r="M6" s="129">
        <f>IF(B6="",,'Final 1'!L6+L6)</f>
        <v>0</v>
      </c>
      <c r="N6" s="57">
        <f t="shared" si="3"/>
        <v>1</v>
      </c>
      <c r="O6" s="33"/>
      <c r="P6" s="33"/>
      <c r="Q6" s="19">
        <f>MAX(E6:K6)</f>
        <v>0</v>
      </c>
      <c r="R6" s="19">
        <f>MIN(E6:K6)</f>
        <v>0</v>
      </c>
      <c r="S6" s="19">
        <f>SUM(E6:K6)</f>
        <v>0</v>
      </c>
    </row>
    <row r="7" spans="1:19" x14ac:dyDescent="0.2">
      <c r="A7" s="20">
        <f>+Oversikt!A7</f>
        <v>4</v>
      </c>
      <c r="B7" s="16" t="str">
        <f>IF('Final 1'!B7="", "",+Oversikt!B7)</f>
        <v/>
      </c>
      <c r="C7" s="16" t="str">
        <f>IF(Oversikt!E7="","",Oversikt!E7)</f>
        <v/>
      </c>
      <c r="D7" s="17" t="str">
        <f>IF('Final 1'!N7="","",IF(Oversikt!B7="","",VLOOKUP(Oversikt!#REF!,Mønster!$A$4:$B$21,2)))</f>
        <v/>
      </c>
      <c r="E7" s="32"/>
      <c r="F7" s="33"/>
      <c r="G7" s="33"/>
      <c r="H7" s="33"/>
      <c r="I7" s="137"/>
      <c r="J7" s="33"/>
      <c r="K7" s="34"/>
      <c r="L7" s="128">
        <f>IF(Dommere!$C$12&gt;4,ROUND(SUM(E7:K7)-Q7-R7,1)/(Dommere!$C$12-2),(SUM(E7:K7)/Dommere!$C$12))</f>
        <v>0</v>
      </c>
      <c r="M7" s="129">
        <f>IF(B7="",,'Final 1'!L7+L7)</f>
        <v>0</v>
      </c>
      <c r="N7" s="57">
        <f t="shared" si="3"/>
        <v>1</v>
      </c>
      <c r="O7" s="33"/>
      <c r="P7" s="33"/>
      <c r="Q7" s="19">
        <f t="shared" si="0"/>
        <v>0</v>
      </c>
      <c r="R7" s="19">
        <f t="shared" si="1"/>
        <v>0</v>
      </c>
      <c r="S7" s="19">
        <f t="shared" si="2"/>
        <v>0</v>
      </c>
    </row>
    <row r="8" spans="1:19" x14ac:dyDescent="0.2">
      <c r="A8" s="20">
        <f>+Oversikt!A8</f>
        <v>5</v>
      </c>
      <c r="B8" s="16" t="str">
        <f>IF('Final 1'!B8="", "",+Oversikt!B8)</f>
        <v/>
      </c>
      <c r="C8" s="16" t="str">
        <f>IF(Oversikt!E8="","",Oversikt!E8)</f>
        <v/>
      </c>
      <c r="D8" s="17" t="str">
        <f>IF('Final 1'!N8="","",IF(Oversikt!B8="","",VLOOKUP(Oversikt!#REF!,Mønster!$A$4:$B$21,2)))</f>
        <v/>
      </c>
      <c r="E8" s="32"/>
      <c r="F8" s="33"/>
      <c r="G8" s="33"/>
      <c r="H8" s="33"/>
      <c r="I8" s="137"/>
      <c r="J8" s="33"/>
      <c r="K8" s="34"/>
      <c r="L8" s="128">
        <f>IF(Dommere!$C$12&gt;4,ROUND(SUM(E8:K8)-Q8-R8,1)/(Dommere!$C$12-2),(SUM(E8:K8)/Dommere!$C$12))</f>
        <v>0</v>
      </c>
      <c r="M8" s="129">
        <f>IF(B8="",,'Final 1'!L8+L8)</f>
        <v>0</v>
      </c>
      <c r="N8" s="57">
        <f t="shared" si="3"/>
        <v>1</v>
      </c>
      <c r="O8" s="33"/>
      <c r="P8" s="33"/>
      <c r="Q8" s="19">
        <f t="shared" si="0"/>
        <v>0</v>
      </c>
      <c r="R8" s="19">
        <f t="shared" si="1"/>
        <v>0</v>
      </c>
      <c r="S8" s="19">
        <f t="shared" si="2"/>
        <v>0</v>
      </c>
    </row>
    <row r="9" spans="1:19" x14ac:dyDescent="0.2">
      <c r="A9" s="20">
        <f>+Oversikt!A9</f>
        <v>6</v>
      </c>
      <c r="B9" s="16" t="str">
        <f>IF('Final 1'!B9="", "",+Oversikt!B9)</f>
        <v/>
      </c>
      <c r="C9" s="16" t="str">
        <f>IF(Oversikt!E9="","",Oversikt!E9)</f>
        <v/>
      </c>
      <c r="D9" s="17" t="str">
        <f>IF('Final 1'!N9="","",IF(Oversikt!B9="","",VLOOKUP(Oversikt!#REF!,Mønster!$A$4:$B$21,2)))</f>
        <v/>
      </c>
      <c r="E9" s="32"/>
      <c r="F9" s="33"/>
      <c r="G9" s="33"/>
      <c r="H9" s="33"/>
      <c r="I9" s="137"/>
      <c r="J9" s="33"/>
      <c r="K9" s="34"/>
      <c r="L9" s="128">
        <f>IF(Dommere!$C$12&gt;4,ROUND(SUM(E9:K9)-Q9-R9,1)/(Dommere!$C$12-2),(SUM(E9:K9)/Dommere!$C$12))</f>
        <v>0</v>
      </c>
      <c r="M9" s="129">
        <f>IF(B9="",,'Final 1'!L9+L9)</f>
        <v>0</v>
      </c>
      <c r="N9" s="57">
        <f t="shared" si="3"/>
        <v>1</v>
      </c>
      <c r="O9" s="33"/>
      <c r="P9" s="33"/>
      <c r="Q9" s="19">
        <f t="shared" si="0"/>
        <v>0</v>
      </c>
      <c r="R9" s="19">
        <f t="shared" si="1"/>
        <v>0</v>
      </c>
      <c r="S9" s="19">
        <f t="shared" si="2"/>
        <v>0</v>
      </c>
    </row>
    <row r="10" spans="1:19" x14ac:dyDescent="0.2">
      <c r="A10" s="20">
        <f>+Oversikt!A10</f>
        <v>7</v>
      </c>
      <c r="B10" s="16" t="str">
        <f>IF('Final 1'!B10="", "",+Oversikt!B10)</f>
        <v/>
      </c>
      <c r="C10" s="16" t="str">
        <f>IF(Oversikt!E10="","",Oversikt!E10)</f>
        <v/>
      </c>
      <c r="D10" s="17" t="str">
        <f>IF('Final 1'!N10="","",IF(Oversikt!B10="","",VLOOKUP(Oversikt!#REF!,Mønster!$A$4:$B$21,2)))</f>
        <v/>
      </c>
      <c r="E10" s="32"/>
      <c r="F10" s="33"/>
      <c r="G10" s="33"/>
      <c r="H10" s="33"/>
      <c r="I10" s="137"/>
      <c r="J10" s="33"/>
      <c r="K10" s="34"/>
      <c r="L10" s="128">
        <f>IF(Dommere!$C$12&gt;4,ROUND(SUM(E10:K10)-Q10-R10,1)/(Dommere!$C$12-2),(SUM(E10:K10)/Dommere!$C$12))</f>
        <v>0</v>
      </c>
      <c r="M10" s="129">
        <f>IF(B10="",,'Final 1'!L10+L10)</f>
        <v>0</v>
      </c>
      <c r="N10" s="57">
        <f t="shared" si="3"/>
        <v>1</v>
      </c>
      <c r="O10" s="33"/>
      <c r="P10" s="33"/>
      <c r="Q10" s="19">
        <f t="shared" si="0"/>
        <v>0</v>
      </c>
      <c r="R10" s="19">
        <f t="shared" si="1"/>
        <v>0</v>
      </c>
      <c r="S10" s="19">
        <f t="shared" si="2"/>
        <v>0</v>
      </c>
    </row>
    <row r="11" spans="1:19" x14ac:dyDescent="0.2">
      <c r="A11" s="20">
        <f>+Oversikt!A11</f>
        <v>8</v>
      </c>
      <c r="B11" s="16" t="str">
        <f>IF('Final 1'!B11="", "",+Oversikt!B11)</f>
        <v/>
      </c>
      <c r="C11" s="16" t="str">
        <f>IF(Oversikt!E11="","",Oversikt!E11)</f>
        <v/>
      </c>
      <c r="D11" s="17" t="str">
        <f>IF('Final 1'!N11="","",IF(Oversikt!B11="","",VLOOKUP(Oversikt!#REF!,Mønster!$A$4:$B$21,2)))</f>
        <v/>
      </c>
      <c r="E11" s="32"/>
      <c r="F11" s="33"/>
      <c r="G11" s="33"/>
      <c r="H11" s="33"/>
      <c r="I11" s="137"/>
      <c r="J11" s="33"/>
      <c r="K11" s="34"/>
      <c r="L11" s="128">
        <f>IF(Dommere!$C$12&gt;4,ROUND(SUM(E11:K11)-Q11-R11,1)/(Dommere!$C$12-2),(SUM(E11:K11)/Dommere!$C$12))</f>
        <v>0</v>
      </c>
      <c r="M11" s="129">
        <f>IF(B11="",,'Final 1'!L11+L11)</f>
        <v>0</v>
      </c>
      <c r="N11" s="57">
        <f t="shared" si="3"/>
        <v>1</v>
      </c>
      <c r="O11" s="33"/>
      <c r="P11" s="33"/>
      <c r="Q11" s="19">
        <f t="shared" si="0"/>
        <v>0</v>
      </c>
      <c r="R11" s="19">
        <f t="shared" si="1"/>
        <v>0</v>
      </c>
      <c r="S11" s="19">
        <f t="shared" si="2"/>
        <v>0</v>
      </c>
    </row>
    <row r="12" spans="1:19" x14ac:dyDescent="0.2">
      <c r="A12" s="20">
        <f>+Oversikt!A12</f>
        <v>9</v>
      </c>
      <c r="B12" s="16" t="str">
        <f>IF('Final 1'!B12="", "",+Oversikt!B12)</f>
        <v/>
      </c>
      <c r="C12" s="16" t="str">
        <f>IF(Oversikt!E12="","",Oversikt!E12)</f>
        <v/>
      </c>
      <c r="D12" s="17" t="str">
        <f>IF('Final 1'!N12="","",IF(Oversikt!B12="","",VLOOKUP(Oversikt!#REF!,Mønster!$A$4:$B$21,2)))</f>
        <v/>
      </c>
      <c r="E12" s="32"/>
      <c r="F12" s="33"/>
      <c r="G12" s="33"/>
      <c r="H12" s="33"/>
      <c r="I12" s="137"/>
      <c r="J12" s="33"/>
      <c r="K12" s="34"/>
      <c r="L12" s="128">
        <f>IF(Dommere!$C$12&gt;4,ROUND(SUM(E12:K12)-Q12-R12,1)/(Dommere!$C$12-2),(SUM(E12:K12)/Dommere!$C$12))</f>
        <v>0</v>
      </c>
      <c r="M12" s="129">
        <f>IF(B12="",,'Final 1'!L12+L12)</f>
        <v>0</v>
      </c>
      <c r="N12" s="57">
        <f t="shared" si="3"/>
        <v>1</v>
      </c>
      <c r="O12" s="33"/>
      <c r="P12" s="33"/>
      <c r="Q12" s="19">
        <f t="shared" si="0"/>
        <v>0</v>
      </c>
      <c r="R12" s="19">
        <f t="shared" si="1"/>
        <v>0</v>
      </c>
      <c r="S12" s="19">
        <f t="shared" si="2"/>
        <v>0</v>
      </c>
    </row>
    <row r="13" spans="1:19" x14ac:dyDescent="0.2">
      <c r="A13" s="20">
        <f>+Oversikt!A13</f>
        <v>10</v>
      </c>
      <c r="B13" s="16" t="str">
        <f>IF('Final 1'!B13="", "",+Oversikt!B13)</f>
        <v/>
      </c>
      <c r="C13" s="16" t="str">
        <f>IF(Oversikt!E13="","",Oversikt!E13)</f>
        <v/>
      </c>
      <c r="D13" s="17" t="str">
        <f>IF('Final 1'!N13="","",IF(Oversikt!B13="","",VLOOKUP(Oversikt!#REF!,Mønster!$A$4:$B$21,2)))</f>
        <v/>
      </c>
      <c r="E13" s="32"/>
      <c r="F13" s="33"/>
      <c r="G13" s="33"/>
      <c r="H13" s="33"/>
      <c r="I13" s="137"/>
      <c r="J13" s="33"/>
      <c r="K13" s="34"/>
      <c r="L13" s="128">
        <f>IF(Dommere!$C$12&gt;4,ROUND(SUM(E13:K13)-Q13-R13,1)/(Dommere!$C$12-2),(SUM(E13:K13)/Dommere!$C$12))</f>
        <v>0</v>
      </c>
      <c r="M13" s="129">
        <f>IF(B13="",,'Final 1'!L13+L13)</f>
        <v>0</v>
      </c>
      <c r="N13" s="57">
        <f t="shared" si="3"/>
        <v>1</v>
      </c>
      <c r="O13" s="33"/>
      <c r="P13" s="33"/>
      <c r="Q13" s="19">
        <f t="shared" si="0"/>
        <v>0</v>
      </c>
      <c r="R13" s="19">
        <f t="shared" si="1"/>
        <v>0</v>
      </c>
      <c r="S13" s="19">
        <f t="shared" si="2"/>
        <v>0</v>
      </c>
    </row>
    <row r="14" spans="1:19" x14ac:dyDescent="0.2">
      <c r="A14" s="20">
        <f>+Oversikt!A14</f>
        <v>11</v>
      </c>
      <c r="B14" s="16" t="str">
        <f>IF('Final 1'!B14="", "",+Oversikt!B14)</f>
        <v/>
      </c>
      <c r="C14" s="16" t="str">
        <f>IF(Oversikt!E14="","",Oversikt!E14)</f>
        <v/>
      </c>
      <c r="D14" s="17" t="str">
        <f>IF('Final 1'!N14="","",IF(Oversikt!B14="","",VLOOKUP(Oversikt!#REF!,Mønster!$A$4:$B$21,2)))</f>
        <v/>
      </c>
      <c r="E14" s="32"/>
      <c r="F14" s="33"/>
      <c r="G14" s="33"/>
      <c r="H14" s="33"/>
      <c r="I14" s="137"/>
      <c r="J14" s="33"/>
      <c r="K14" s="34"/>
      <c r="L14" s="128">
        <f>IF(Dommere!$C$12&gt;4,ROUND(SUM(E14:K14)-Q14-R14,1)/(Dommere!$C$12-2),(SUM(E14:K14)/Dommere!$C$12))</f>
        <v>0</v>
      </c>
      <c r="M14" s="129">
        <f>IF(B14="",,'Final 1'!L14+L14)</f>
        <v>0</v>
      </c>
      <c r="N14" s="57">
        <f t="shared" si="3"/>
        <v>1</v>
      </c>
      <c r="O14" s="33"/>
      <c r="P14" s="33"/>
      <c r="Q14" s="19">
        <f t="shared" si="0"/>
        <v>0</v>
      </c>
      <c r="R14" s="19">
        <f t="shared" si="1"/>
        <v>0</v>
      </c>
      <c r="S14" s="19">
        <f t="shared" si="2"/>
        <v>0</v>
      </c>
    </row>
    <row r="15" spans="1:19" x14ac:dyDescent="0.2">
      <c r="A15" s="20">
        <f>+Oversikt!A15</f>
        <v>12</v>
      </c>
      <c r="B15" s="16" t="str">
        <f>IF('Final 1'!B15="", "",+Oversikt!B15)</f>
        <v/>
      </c>
      <c r="C15" s="16" t="str">
        <f>IF(Oversikt!E15="","",Oversikt!E15)</f>
        <v/>
      </c>
      <c r="D15" s="17" t="str">
        <f>IF('Final 1'!N15="","",IF(Oversikt!B15="","",VLOOKUP(Oversikt!#REF!,Mønster!$A$4:$B$21,2)))</f>
        <v/>
      </c>
      <c r="E15" s="32"/>
      <c r="F15" s="33"/>
      <c r="G15" s="33"/>
      <c r="H15" s="33"/>
      <c r="I15" s="137"/>
      <c r="J15" s="33"/>
      <c r="K15" s="34"/>
      <c r="L15" s="128">
        <f>IF(Dommere!$C$12&gt;4,ROUND(SUM(E15:K15)-Q15-R15,1)/(Dommere!$C$12-2),(SUM(E15:K15)/Dommere!$C$12))</f>
        <v>0</v>
      </c>
      <c r="M15" s="129">
        <f>IF(B15="",,'Final 1'!L15+L15)</f>
        <v>0</v>
      </c>
      <c r="N15" s="57">
        <f t="shared" si="3"/>
        <v>1</v>
      </c>
      <c r="O15" s="33"/>
      <c r="P15" s="33"/>
      <c r="Q15" s="19">
        <f t="shared" si="0"/>
        <v>0</v>
      </c>
      <c r="R15" s="19">
        <f t="shared" si="1"/>
        <v>0</v>
      </c>
      <c r="S15" s="19">
        <f t="shared" si="2"/>
        <v>0</v>
      </c>
    </row>
    <row r="16" spans="1:19" x14ac:dyDescent="0.2">
      <c r="A16" s="20">
        <f>+Oversikt!A16</f>
        <v>13</v>
      </c>
      <c r="B16" s="16" t="str">
        <f>IF('Final 1'!B16="", "",+Oversikt!B16)</f>
        <v/>
      </c>
      <c r="C16" s="16" t="str">
        <f>IF(Oversikt!E16="","",Oversikt!E16)</f>
        <v/>
      </c>
      <c r="D16" s="17" t="str">
        <f>IF('Final 1'!N16="","",IF(Oversikt!B16="","",VLOOKUP(Oversikt!#REF!,Mønster!$A$4:$B$21,2)))</f>
        <v/>
      </c>
      <c r="E16" s="32"/>
      <c r="F16" s="33"/>
      <c r="G16" s="33"/>
      <c r="H16" s="33"/>
      <c r="I16" s="137"/>
      <c r="J16" s="33"/>
      <c r="K16" s="34"/>
      <c r="L16" s="128">
        <f>IF(Dommere!$C$12&gt;4,ROUND(SUM(E16:K16)-Q16-R16,1)/(Dommere!$C$12-2),(SUM(E16:K16)/Dommere!$C$12))</f>
        <v>0</v>
      </c>
      <c r="M16" s="129">
        <f>IF(B16="",,'Final 1'!L16+L16)</f>
        <v>0</v>
      </c>
      <c r="N16" s="57">
        <f t="shared" si="3"/>
        <v>1</v>
      </c>
      <c r="O16" s="33"/>
      <c r="P16" s="33"/>
      <c r="Q16" s="19">
        <f t="shared" si="0"/>
        <v>0</v>
      </c>
      <c r="R16" s="19">
        <f t="shared" si="1"/>
        <v>0</v>
      </c>
      <c r="S16" s="19">
        <f t="shared" si="2"/>
        <v>0</v>
      </c>
    </row>
    <row r="17" spans="1:19" x14ac:dyDescent="0.2">
      <c r="A17" s="20">
        <f>+Oversikt!A17</f>
        <v>14</v>
      </c>
      <c r="B17" s="16" t="str">
        <f>IF('Final 1'!B17="", "",+Oversikt!B17)</f>
        <v/>
      </c>
      <c r="C17" s="16" t="str">
        <f>IF(Oversikt!E17="","",Oversikt!E17)</f>
        <v/>
      </c>
      <c r="D17" s="17" t="str">
        <f>IF('Final 1'!N17="","",IF(Oversikt!B17="","",VLOOKUP(Oversikt!#REF!,Mønster!$A$4:$B$21,2)))</f>
        <v/>
      </c>
      <c r="E17" s="32"/>
      <c r="F17" s="33"/>
      <c r="G17" s="33"/>
      <c r="H17" s="33"/>
      <c r="I17" s="137"/>
      <c r="J17" s="33"/>
      <c r="K17" s="34"/>
      <c r="L17" s="128">
        <f>IF(Dommere!$C$12&gt;4,ROUND(SUM(E17:K17)-Q17-R17,1)/(Dommere!$C$12-2),(SUM(E17:K17)/Dommere!$C$12))</f>
        <v>0</v>
      </c>
      <c r="M17" s="129">
        <f>IF(B17="",,'Final 1'!L17+L17)</f>
        <v>0</v>
      </c>
      <c r="N17" s="57">
        <f t="shared" si="3"/>
        <v>1</v>
      </c>
      <c r="O17" s="33"/>
      <c r="P17" s="33"/>
      <c r="Q17" s="19">
        <f t="shared" si="0"/>
        <v>0</v>
      </c>
      <c r="R17" s="19">
        <f t="shared" si="1"/>
        <v>0</v>
      </c>
      <c r="S17" s="19">
        <f t="shared" si="2"/>
        <v>0</v>
      </c>
    </row>
    <row r="18" spans="1:19" x14ac:dyDescent="0.2">
      <c r="A18" s="20">
        <f>+Oversikt!A18</f>
        <v>15</v>
      </c>
      <c r="B18" s="16" t="str">
        <f>IF('Final 1'!B18="", "",+Oversikt!B18)</f>
        <v/>
      </c>
      <c r="C18" s="16" t="str">
        <f>IF(Oversikt!E18="","",Oversikt!E18)</f>
        <v/>
      </c>
      <c r="D18" s="17" t="str">
        <f>IF('Final 1'!N18="","",IF(Oversikt!B18="","",VLOOKUP(Oversikt!#REF!,Mønster!$A$4:$B$21,2)))</f>
        <v/>
      </c>
      <c r="E18" s="32"/>
      <c r="F18" s="33"/>
      <c r="G18" s="33"/>
      <c r="H18" s="33"/>
      <c r="I18" s="137"/>
      <c r="J18" s="33"/>
      <c r="K18" s="34"/>
      <c r="L18" s="128">
        <f>IF(Dommere!$C$12&gt;4,ROUND(SUM(E18:K18)-Q18-R18,1)/(Dommere!$C$12-2),(SUM(E18:K18)/Dommere!$C$12))</f>
        <v>0</v>
      </c>
      <c r="M18" s="129">
        <f>IF(B18="",,'Final 1'!L18+L18)</f>
        <v>0</v>
      </c>
      <c r="N18" s="57">
        <f t="shared" si="3"/>
        <v>1</v>
      </c>
      <c r="O18" s="33"/>
      <c r="P18" s="33"/>
      <c r="Q18" s="19">
        <f t="shared" si="0"/>
        <v>0</v>
      </c>
      <c r="R18" s="19">
        <f t="shared" si="1"/>
        <v>0</v>
      </c>
      <c r="S18" s="19">
        <f t="shared" si="2"/>
        <v>0</v>
      </c>
    </row>
    <row r="19" spans="1:19" x14ac:dyDescent="0.2">
      <c r="A19" s="20">
        <f>+Oversikt!A19</f>
        <v>16</v>
      </c>
      <c r="B19" s="16" t="str">
        <f>IF('Final 1'!B19="", "",+Oversikt!B19)</f>
        <v/>
      </c>
      <c r="C19" s="16" t="str">
        <f>IF(Oversikt!E19="","",Oversikt!E19)</f>
        <v/>
      </c>
      <c r="D19" s="17" t="str">
        <f>IF('Final 1'!N19="","",IF(Oversikt!B19="","",VLOOKUP(Oversikt!#REF!,Mønster!$A$4:$B$21,2)))</f>
        <v/>
      </c>
      <c r="E19" s="32"/>
      <c r="F19" s="33"/>
      <c r="G19" s="33"/>
      <c r="H19" s="33"/>
      <c r="I19" s="137"/>
      <c r="J19" s="33"/>
      <c r="K19" s="34"/>
      <c r="L19" s="128">
        <f>IF(Dommere!$C$12&gt;4,ROUND(SUM(E19:K19)-Q19-R19,1)/(Dommere!$C$12-2),(SUM(E19:K19)/Dommere!$C$12))</f>
        <v>0</v>
      </c>
      <c r="M19" s="129">
        <f>IF(B19="",,'Final 1'!L19+L19)</f>
        <v>0</v>
      </c>
      <c r="N19" s="57">
        <f t="shared" si="3"/>
        <v>1</v>
      </c>
      <c r="O19" s="33"/>
      <c r="P19" s="33"/>
      <c r="Q19" s="19">
        <f t="shared" si="0"/>
        <v>0</v>
      </c>
      <c r="R19" s="19">
        <f t="shared" si="1"/>
        <v>0</v>
      </c>
      <c r="S19" s="19">
        <f t="shared" si="2"/>
        <v>0</v>
      </c>
    </row>
    <row r="20" spans="1:19" x14ac:dyDescent="0.2">
      <c r="A20" s="20">
        <f>+Oversikt!A20</f>
        <v>17</v>
      </c>
      <c r="B20" s="16" t="str">
        <f>IF('Final 1'!B20="", "",+Oversikt!B20)</f>
        <v/>
      </c>
      <c r="C20" s="16" t="str">
        <f>IF(Oversikt!E20="","",Oversikt!E20)</f>
        <v/>
      </c>
      <c r="D20" s="17" t="str">
        <f>IF('Final 1'!N20="","",IF(Oversikt!B20="","",VLOOKUP(Oversikt!#REF!,Mønster!$A$4:$B$21,2)))</f>
        <v/>
      </c>
      <c r="E20" s="32"/>
      <c r="F20" s="33"/>
      <c r="G20" s="33"/>
      <c r="H20" s="33"/>
      <c r="I20" s="137"/>
      <c r="J20" s="33"/>
      <c r="K20" s="34"/>
      <c r="L20" s="128">
        <f>IF(Dommere!$C$12&gt;4,ROUND(SUM(E20:K20)-Q20-R20,1)/(Dommere!$C$12-2),(SUM(E20:K20)/Dommere!$C$12))</f>
        <v>0</v>
      </c>
      <c r="M20" s="129">
        <f>IF(B20="",,'Final 1'!L20+L20)</f>
        <v>0</v>
      </c>
      <c r="N20" s="57">
        <f t="shared" si="3"/>
        <v>1</v>
      </c>
      <c r="O20" s="33"/>
      <c r="P20" s="33"/>
      <c r="Q20" s="19">
        <f t="shared" ref="Q20:Q35" si="4">MAX(E20:K20)</f>
        <v>0</v>
      </c>
      <c r="R20" s="19">
        <f t="shared" ref="R20:R35" si="5">MIN(E20:K20)</f>
        <v>0</v>
      </c>
      <c r="S20" s="19">
        <f t="shared" ref="S20:S35" si="6">SUM(E20:K20)</f>
        <v>0</v>
      </c>
    </row>
    <row r="21" spans="1:19" x14ac:dyDescent="0.2">
      <c r="A21" s="20">
        <f>+Oversikt!A21</f>
        <v>18</v>
      </c>
      <c r="B21" s="16" t="str">
        <f>IF('Final 1'!B21="", "",+Oversikt!B21)</f>
        <v/>
      </c>
      <c r="C21" s="16" t="str">
        <f>IF(Oversikt!E21="","",Oversikt!E21)</f>
        <v/>
      </c>
      <c r="D21" s="17" t="str">
        <f>IF('Final 1'!N21="","",IF(Oversikt!B21="","",VLOOKUP(Oversikt!#REF!,Mønster!$A$4:$B$21,2)))</f>
        <v/>
      </c>
      <c r="E21" s="32"/>
      <c r="F21" s="33"/>
      <c r="G21" s="33"/>
      <c r="H21" s="33"/>
      <c r="I21" s="137"/>
      <c r="J21" s="33"/>
      <c r="K21" s="34"/>
      <c r="L21" s="128">
        <f>IF(Dommere!$C$12&gt;4,ROUND(SUM(E21:K21)-Q21-R21,1)/(Dommere!$C$12-2),(SUM(E21:K21)/Dommere!$C$12))</f>
        <v>0</v>
      </c>
      <c r="M21" s="129">
        <f>IF(B21="",,'Final 1'!L21+L21)</f>
        <v>0</v>
      </c>
      <c r="N21" s="57">
        <f t="shared" si="3"/>
        <v>1</v>
      </c>
      <c r="O21" s="33"/>
      <c r="P21" s="33"/>
      <c r="Q21" s="19">
        <f t="shared" si="4"/>
        <v>0</v>
      </c>
      <c r="R21" s="19">
        <f t="shared" si="5"/>
        <v>0</v>
      </c>
      <c r="S21" s="19">
        <f t="shared" si="6"/>
        <v>0</v>
      </c>
    </row>
    <row r="22" spans="1:19" x14ac:dyDescent="0.2">
      <c r="A22" s="20">
        <f>+Oversikt!A22</f>
        <v>19</v>
      </c>
      <c r="B22" s="16" t="str">
        <f>IF('Final 1'!B22="", "",+Oversikt!B22)</f>
        <v/>
      </c>
      <c r="C22" s="16" t="str">
        <f>IF(Oversikt!E22="","",Oversikt!E22)</f>
        <v/>
      </c>
      <c r="D22" s="17" t="str">
        <f>IF('Final 1'!N22="","",IF(Oversikt!B22="","",VLOOKUP(Oversikt!#REF!,Mønster!$A$4:$B$21,2)))</f>
        <v/>
      </c>
      <c r="E22" s="32"/>
      <c r="F22" s="33"/>
      <c r="G22" s="33"/>
      <c r="H22" s="33"/>
      <c r="I22" s="137"/>
      <c r="J22" s="33"/>
      <c r="K22" s="34"/>
      <c r="L22" s="128">
        <f>IF(Dommere!$C$12&gt;4,ROUND(SUM(E22:K22)-Q22-R22,1)/(Dommere!$C$12-2),(SUM(E22:K22)/Dommere!$C$12))</f>
        <v>0</v>
      </c>
      <c r="M22" s="129">
        <f>IF(B22="",,'Final 1'!L22+L22)</f>
        <v>0</v>
      </c>
      <c r="N22" s="57">
        <f t="shared" si="3"/>
        <v>1</v>
      </c>
      <c r="O22" s="33"/>
      <c r="P22" s="33"/>
      <c r="Q22" s="19">
        <f t="shared" si="4"/>
        <v>0</v>
      </c>
      <c r="R22" s="19">
        <f t="shared" si="5"/>
        <v>0</v>
      </c>
      <c r="S22" s="19">
        <f t="shared" si="6"/>
        <v>0</v>
      </c>
    </row>
    <row r="23" spans="1:19" x14ac:dyDescent="0.2">
      <c r="A23" s="20">
        <f>+Oversikt!A23</f>
        <v>20</v>
      </c>
      <c r="B23" s="16" t="str">
        <f>IF('Final 1'!B23="", "",+Oversikt!B23)</f>
        <v/>
      </c>
      <c r="C23" s="16" t="str">
        <f>IF(Oversikt!E23="","",Oversikt!E23)</f>
        <v/>
      </c>
      <c r="D23" s="17" t="str">
        <f>IF('Final 1'!N23="","",IF(Oversikt!B23="","",VLOOKUP(Oversikt!#REF!,Mønster!$A$4:$B$21,2)))</f>
        <v/>
      </c>
      <c r="E23" s="32"/>
      <c r="F23" s="33"/>
      <c r="G23" s="33"/>
      <c r="H23" s="33"/>
      <c r="I23" s="137"/>
      <c r="J23" s="33"/>
      <c r="K23" s="34"/>
      <c r="L23" s="128">
        <f>IF(Dommere!$C$12&gt;4,ROUND(SUM(E23:K23)-Q23-R23,1)/(Dommere!$C$12-2),(SUM(E23:K23)/Dommere!$C$12))</f>
        <v>0</v>
      </c>
      <c r="M23" s="129">
        <f>IF(B23="",,'Final 1'!L23+L23)</f>
        <v>0</v>
      </c>
      <c r="N23" s="57">
        <f t="shared" si="3"/>
        <v>1</v>
      </c>
      <c r="O23" s="33"/>
      <c r="P23" s="33"/>
      <c r="Q23" s="19">
        <f t="shared" si="4"/>
        <v>0</v>
      </c>
      <c r="R23" s="19">
        <f t="shared" si="5"/>
        <v>0</v>
      </c>
      <c r="S23" s="19">
        <f t="shared" si="6"/>
        <v>0</v>
      </c>
    </row>
    <row r="24" spans="1:19" x14ac:dyDescent="0.2">
      <c r="A24" s="20">
        <f>+Oversikt!A24</f>
        <v>21</v>
      </c>
      <c r="B24" s="16" t="str">
        <f>IF('Final 1'!B24="", "",+Oversikt!B24)</f>
        <v/>
      </c>
      <c r="C24" s="16" t="str">
        <f>IF(Oversikt!E24="","",Oversikt!E24)</f>
        <v/>
      </c>
      <c r="D24" s="17" t="str">
        <f>IF('Final 1'!N24="","",IF(Oversikt!B24="","",VLOOKUP(Oversikt!#REF!,Mønster!$A$4:$B$21,2)))</f>
        <v/>
      </c>
      <c r="E24" s="32"/>
      <c r="F24" s="33"/>
      <c r="G24" s="33"/>
      <c r="H24" s="33"/>
      <c r="I24" s="137"/>
      <c r="J24" s="33"/>
      <c r="K24" s="34"/>
      <c r="L24" s="128">
        <f>IF(Dommere!$C$12&gt;4,ROUND(SUM(E24:K24)-Q24-R24,1)/(Dommere!$C$12-2),(SUM(E24:K24)/Dommere!$C$12))</f>
        <v>0</v>
      </c>
      <c r="M24" s="129">
        <f>IF(B24="",,'Final 1'!L24+L24)</f>
        <v>0</v>
      </c>
      <c r="N24" s="57">
        <f t="shared" si="3"/>
        <v>1</v>
      </c>
      <c r="O24" s="33"/>
      <c r="P24" s="33"/>
      <c r="Q24" s="19">
        <f t="shared" si="4"/>
        <v>0</v>
      </c>
      <c r="R24" s="19">
        <f t="shared" si="5"/>
        <v>0</v>
      </c>
      <c r="S24" s="19">
        <f t="shared" si="6"/>
        <v>0</v>
      </c>
    </row>
    <row r="25" spans="1:19" x14ac:dyDescent="0.2">
      <c r="A25" s="20">
        <f>+Oversikt!A25</f>
        <v>22</v>
      </c>
      <c r="B25" s="16" t="str">
        <f>IF('Final 1'!B25="", "",+Oversikt!B25)</f>
        <v/>
      </c>
      <c r="C25" s="16" t="str">
        <f>IF(Oversikt!E25="","",Oversikt!E25)</f>
        <v/>
      </c>
      <c r="D25" s="17" t="str">
        <f>IF('Final 1'!N25="","",IF(Oversikt!B25="","",VLOOKUP(Oversikt!#REF!,Mønster!$A$4:$B$21,2)))</f>
        <v/>
      </c>
      <c r="E25" s="32"/>
      <c r="F25" s="33"/>
      <c r="G25" s="33"/>
      <c r="H25" s="33"/>
      <c r="I25" s="137"/>
      <c r="J25" s="33"/>
      <c r="K25" s="34"/>
      <c r="L25" s="128">
        <f>IF(Dommere!$C$12&gt;4,ROUND(SUM(E25:K25)-Q25-R25,1)/(Dommere!$C$12-2),(SUM(E25:K25)/Dommere!$C$12))</f>
        <v>0</v>
      </c>
      <c r="M25" s="129">
        <f>IF(B25="",,'Final 1'!L25+L25)</f>
        <v>0</v>
      </c>
      <c r="N25" s="57">
        <f t="shared" si="3"/>
        <v>1</v>
      </c>
      <c r="O25" s="33"/>
      <c r="P25" s="33"/>
      <c r="Q25" s="19">
        <f t="shared" si="4"/>
        <v>0</v>
      </c>
      <c r="R25" s="19">
        <f t="shared" si="5"/>
        <v>0</v>
      </c>
      <c r="S25" s="19">
        <f t="shared" si="6"/>
        <v>0</v>
      </c>
    </row>
    <row r="26" spans="1:19" x14ac:dyDescent="0.2">
      <c r="A26" s="20">
        <f>+Oversikt!A26</f>
        <v>23</v>
      </c>
      <c r="B26" s="16" t="str">
        <f>IF('Final 1'!B26="", "",+Oversikt!B26)</f>
        <v/>
      </c>
      <c r="C26" s="16" t="str">
        <f>IF(Oversikt!E26="","",Oversikt!E26)</f>
        <v/>
      </c>
      <c r="D26" s="17" t="str">
        <f>IF('Final 1'!N26="","",IF(Oversikt!B26="","",VLOOKUP(Oversikt!#REF!,Mønster!$A$4:$B$21,2)))</f>
        <v/>
      </c>
      <c r="E26" s="32"/>
      <c r="F26" s="33"/>
      <c r="G26" s="33"/>
      <c r="H26" s="33"/>
      <c r="I26" s="137"/>
      <c r="J26" s="33"/>
      <c r="K26" s="34"/>
      <c r="L26" s="128">
        <f>IF(Dommere!$C$12&gt;4,ROUND(SUM(E26:K26)-Q26-R26,1)/(Dommere!$C$12-2),(SUM(E26:K26)/Dommere!$C$12))</f>
        <v>0</v>
      </c>
      <c r="M26" s="129">
        <f>IF(B26="",,'Final 1'!L26+L26)</f>
        <v>0</v>
      </c>
      <c r="N26" s="57">
        <f t="shared" si="3"/>
        <v>1</v>
      </c>
      <c r="O26" s="33"/>
      <c r="P26" s="33"/>
      <c r="Q26" s="19">
        <f t="shared" si="4"/>
        <v>0</v>
      </c>
      <c r="R26" s="19">
        <f t="shared" si="5"/>
        <v>0</v>
      </c>
      <c r="S26" s="19">
        <f t="shared" si="6"/>
        <v>0</v>
      </c>
    </row>
    <row r="27" spans="1:19" x14ac:dyDescent="0.2">
      <c r="A27" s="20">
        <f>+Oversikt!A27</f>
        <v>24</v>
      </c>
      <c r="B27" s="16" t="str">
        <f>IF('Final 1'!B27="", "",+Oversikt!B27)</f>
        <v/>
      </c>
      <c r="C27" s="16" t="str">
        <f>IF(Oversikt!E27="","",Oversikt!E27)</f>
        <v/>
      </c>
      <c r="D27" s="17" t="str">
        <f>IF('Final 1'!N27="","",IF(Oversikt!B27="","",VLOOKUP(Oversikt!#REF!,Mønster!$A$4:$B$21,2)))</f>
        <v/>
      </c>
      <c r="E27" s="32"/>
      <c r="F27" s="33"/>
      <c r="G27" s="33"/>
      <c r="H27" s="33"/>
      <c r="I27" s="137"/>
      <c r="J27" s="33"/>
      <c r="K27" s="34"/>
      <c r="L27" s="128">
        <f>IF(Dommere!$C$12&gt;4,ROUND(SUM(E27:K27)-Q27-R27,1)/(Dommere!$C$12-2),(SUM(E27:K27)/Dommere!$C$12))</f>
        <v>0</v>
      </c>
      <c r="M27" s="129">
        <f>IF(B27="",,'Final 1'!L27+L27)</f>
        <v>0</v>
      </c>
      <c r="N27" s="57">
        <f t="shared" si="3"/>
        <v>1</v>
      </c>
      <c r="O27" s="33"/>
      <c r="P27" s="33"/>
      <c r="Q27" s="19">
        <f t="shared" si="4"/>
        <v>0</v>
      </c>
      <c r="R27" s="19">
        <f t="shared" si="5"/>
        <v>0</v>
      </c>
      <c r="S27" s="19">
        <f t="shared" si="6"/>
        <v>0</v>
      </c>
    </row>
    <row r="28" spans="1:19" x14ac:dyDescent="0.2">
      <c r="A28" s="20">
        <f>+Oversikt!A28</f>
        <v>25</v>
      </c>
      <c r="B28" s="16" t="str">
        <f>IF('Final 1'!B28="", "",+Oversikt!B28)</f>
        <v/>
      </c>
      <c r="C28" s="16" t="str">
        <f>IF(Oversikt!E28="","",Oversikt!E28)</f>
        <v/>
      </c>
      <c r="D28" s="17" t="str">
        <f>IF('Final 1'!N28="","",IF(Oversikt!B28="","",VLOOKUP(Oversikt!#REF!,Mønster!$A$4:$B$21,2)))</f>
        <v/>
      </c>
      <c r="E28" s="32"/>
      <c r="F28" s="33"/>
      <c r="G28" s="33"/>
      <c r="H28" s="33"/>
      <c r="I28" s="137"/>
      <c r="J28" s="33"/>
      <c r="K28" s="34"/>
      <c r="L28" s="128">
        <f>IF(Dommere!$C$12&gt;4,ROUND(SUM(E28:K28)-Q28-R28,1)/(Dommere!$C$12-2),(SUM(E28:K28)/Dommere!$C$12))</f>
        <v>0</v>
      </c>
      <c r="M28" s="129">
        <f>IF(B28="",,'Final 1'!L28+L28)</f>
        <v>0</v>
      </c>
      <c r="N28" s="57">
        <f>IF(M28=LARGE($M$4:$M$28,1),1,IF(M28=LARGE($M$4:$M$28,2),2,IF(M28=LARGE($M$4:$M$28,3),3,"")))</f>
        <v>1</v>
      </c>
      <c r="O28" s="33"/>
      <c r="P28" s="33"/>
      <c r="Q28" s="19">
        <f t="shared" si="4"/>
        <v>0</v>
      </c>
      <c r="R28" s="19">
        <f t="shared" si="5"/>
        <v>0</v>
      </c>
      <c r="S28" s="19">
        <f t="shared" si="6"/>
        <v>0</v>
      </c>
    </row>
    <row r="29" spans="1:19" ht="21" customHeight="1" x14ac:dyDescent="0.2">
      <c r="A29" s="21" t="str">
        <f>+Oversikt!A29</f>
        <v>Barn, Jenter cup</v>
      </c>
      <c r="B29" s="40"/>
      <c r="C29" s="40"/>
      <c r="D29" s="41"/>
      <c r="E29" s="42"/>
      <c r="F29" s="43"/>
      <c r="G29" s="43"/>
      <c r="H29" s="43"/>
      <c r="I29" s="138"/>
      <c r="J29" s="43"/>
      <c r="K29" s="44"/>
      <c r="L29" s="128">
        <f>IF(Dommere!$C$12&gt;4,ROUND(SUM(E29:K29)-Q29-R29,1)/(Dommere!$C$12-2),(SUM(E29:K29)/Dommere!$C$12))</f>
        <v>0</v>
      </c>
      <c r="M29" s="127"/>
      <c r="N29" s="52"/>
      <c r="O29" s="43"/>
      <c r="P29" s="43"/>
      <c r="Q29" s="37"/>
      <c r="R29" s="37"/>
      <c r="S29" s="37"/>
    </row>
    <row r="30" spans="1:19" x14ac:dyDescent="0.2">
      <c r="A30" s="20">
        <f>+Oversikt!A30</f>
        <v>1</v>
      </c>
      <c r="B30" s="16" t="str">
        <f>IF('Final 1'!B30="", "",+Oversikt!B30)</f>
        <v/>
      </c>
      <c r="C30" s="16" t="str">
        <f>IF(Oversikt!E30="","",Oversikt!E30)</f>
        <v/>
      </c>
      <c r="D30" s="17" t="str">
        <f>IF('Final 1'!N30="","",IF(Oversikt!B30="","",VLOOKUP(Oversikt!#REF!,Mønster!$A$4:$B$21,2)))</f>
        <v/>
      </c>
      <c r="E30" s="32"/>
      <c r="F30" s="33"/>
      <c r="G30" s="33"/>
      <c r="H30" s="33"/>
      <c r="I30" s="137"/>
      <c r="J30" s="33"/>
      <c r="K30" s="34"/>
      <c r="L30" s="128">
        <f>IF(Dommere!$C$12&gt;4,ROUND(SUM(E30:K30)-Q30-R30,1)/(Dommere!$C$12-2),(SUM(E30:K30)/Dommere!$C$12))</f>
        <v>0</v>
      </c>
      <c r="M30" s="129">
        <f>IF(B30="",,'Final 1'!L30+L30)</f>
        <v>0</v>
      </c>
      <c r="N30" s="57">
        <f t="shared" ref="N30:N54" si="7">IF(M30=LARGE($M$30:$M$54,1),1,IF(M30=LARGE($M$30:$M$54,2),2,IF(M30=LARGE($M$30:$M$54,3),3,"")))</f>
        <v>1</v>
      </c>
      <c r="O30" s="33"/>
      <c r="P30" s="33"/>
      <c r="Q30" s="19">
        <f t="shared" si="4"/>
        <v>0</v>
      </c>
      <c r="R30" s="19">
        <f t="shared" si="5"/>
        <v>0</v>
      </c>
      <c r="S30" s="19">
        <f t="shared" si="6"/>
        <v>0</v>
      </c>
    </row>
    <row r="31" spans="1:19" x14ac:dyDescent="0.2">
      <c r="A31" s="20">
        <f>+Oversikt!A31</f>
        <v>2</v>
      </c>
      <c r="B31" s="16" t="str">
        <f>IF('Final 1'!B31="", "",+Oversikt!B31)</f>
        <v/>
      </c>
      <c r="C31" s="16" t="str">
        <f>IF(Oversikt!E31="","",Oversikt!E31)</f>
        <v/>
      </c>
      <c r="D31" s="17" t="str">
        <f>IF('Final 1'!N31="","",IF(Oversikt!B31="","",VLOOKUP(Oversikt!#REF!,Mønster!$A$4:$B$21,2)))</f>
        <v/>
      </c>
      <c r="E31" s="32"/>
      <c r="F31" s="33"/>
      <c r="G31" s="33"/>
      <c r="H31" s="33"/>
      <c r="I31" s="137"/>
      <c r="J31" s="33"/>
      <c r="K31" s="34"/>
      <c r="L31" s="128">
        <f>IF(Dommere!$C$12&gt;4,ROUND(SUM(E31:K31)-Q31-R31,1)/(Dommere!$C$12-2),(SUM(E31:K31)/Dommere!$C$12))</f>
        <v>0</v>
      </c>
      <c r="M31" s="129">
        <f>IF(B31="",,'Final 1'!L31+L31)</f>
        <v>0</v>
      </c>
      <c r="N31" s="57">
        <f t="shared" si="7"/>
        <v>1</v>
      </c>
      <c r="O31" s="33"/>
      <c r="P31" s="33"/>
      <c r="Q31" s="19">
        <f t="shared" si="4"/>
        <v>0</v>
      </c>
      <c r="R31" s="19">
        <f t="shared" si="5"/>
        <v>0</v>
      </c>
      <c r="S31" s="19">
        <f t="shared" si="6"/>
        <v>0</v>
      </c>
    </row>
    <row r="32" spans="1:19" x14ac:dyDescent="0.2">
      <c r="A32" s="20">
        <f>+Oversikt!A32</f>
        <v>3</v>
      </c>
      <c r="B32" s="16" t="str">
        <f>IF('Final 1'!B32="", "",+Oversikt!B32)</f>
        <v/>
      </c>
      <c r="C32" s="16" t="str">
        <f>IF(Oversikt!E32="","",Oversikt!E32)</f>
        <v/>
      </c>
      <c r="D32" s="17" t="str">
        <f>IF('Final 1'!N32="","",IF(Oversikt!B32="","",VLOOKUP(Oversikt!#REF!,Mønster!$A$4:$B$21,2)))</f>
        <v/>
      </c>
      <c r="E32" s="32"/>
      <c r="F32" s="33"/>
      <c r="G32" s="33"/>
      <c r="H32" s="33"/>
      <c r="I32" s="137"/>
      <c r="J32" s="33"/>
      <c r="K32" s="34"/>
      <c r="L32" s="128">
        <f>IF(Dommere!$C$12&gt;4,ROUND(SUM(E32:K32)-Q32-R32,1)/(Dommere!$C$12-2),(SUM(E32:K32)/Dommere!$C$12))</f>
        <v>0</v>
      </c>
      <c r="M32" s="129">
        <f>IF(B32="",,'Final 1'!L32+L32)</f>
        <v>0</v>
      </c>
      <c r="N32" s="57">
        <f t="shared" si="7"/>
        <v>1</v>
      </c>
      <c r="O32" s="33"/>
      <c r="P32" s="33"/>
      <c r="Q32" s="19">
        <f t="shared" si="4"/>
        <v>0</v>
      </c>
      <c r="R32" s="19">
        <f t="shared" si="5"/>
        <v>0</v>
      </c>
      <c r="S32" s="19">
        <f t="shared" si="6"/>
        <v>0</v>
      </c>
    </row>
    <row r="33" spans="1:19" x14ac:dyDescent="0.2">
      <c r="A33" s="20">
        <f>+Oversikt!A33</f>
        <v>4</v>
      </c>
      <c r="B33" s="16" t="str">
        <f>IF('Final 1'!B33="", "",+Oversikt!B33)</f>
        <v/>
      </c>
      <c r="C33" s="16" t="str">
        <f>IF(Oversikt!E33="","",Oversikt!E33)</f>
        <v/>
      </c>
      <c r="D33" s="17" t="str">
        <f>IF('Final 1'!N33="","",IF(Oversikt!B33="","",VLOOKUP(Oversikt!#REF!,Mønster!$A$4:$B$21,2)))</f>
        <v/>
      </c>
      <c r="E33" s="32"/>
      <c r="F33" s="33"/>
      <c r="G33" s="33"/>
      <c r="H33" s="33"/>
      <c r="I33" s="137"/>
      <c r="J33" s="33"/>
      <c r="K33" s="34"/>
      <c r="L33" s="128">
        <f>IF(Dommere!$C$12&gt;4,ROUND(SUM(E33:K33)-Q33-R33,1)/(Dommere!$C$12-2),(SUM(E33:K33)/Dommere!$C$12))</f>
        <v>0</v>
      </c>
      <c r="M33" s="129">
        <f>IF(B33="",,'Final 1'!L33+L33)</f>
        <v>0</v>
      </c>
      <c r="N33" s="57">
        <f t="shared" si="7"/>
        <v>1</v>
      </c>
      <c r="O33" s="33"/>
      <c r="P33" s="33"/>
      <c r="Q33" s="19">
        <f t="shared" si="4"/>
        <v>0</v>
      </c>
      <c r="R33" s="19">
        <f t="shared" si="5"/>
        <v>0</v>
      </c>
      <c r="S33" s="19">
        <f t="shared" si="6"/>
        <v>0</v>
      </c>
    </row>
    <row r="34" spans="1:19" x14ac:dyDescent="0.2">
      <c r="A34" s="20">
        <f>+Oversikt!A34</f>
        <v>5</v>
      </c>
      <c r="B34" s="16" t="str">
        <f>IF('Final 1'!B34="", "",+Oversikt!B34)</f>
        <v/>
      </c>
      <c r="C34" s="16" t="str">
        <f>IF(Oversikt!E34="","",Oversikt!E34)</f>
        <v/>
      </c>
      <c r="D34" s="17" t="str">
        <f>IF('Final 1'!N34="","",IF(Oversikt!B34="","",VLOOKUP(Oversikt!#REF!,Mønster!$A$4:$B$21,2)))</f>
        <v/>
      </c>
      <c r="E34" s="32"/>
      <c r="F34" s="33"/>
      <c r="G34" s="33"/>
      <c r="H34" s="33"/>
      <c r="I34" s="137"/>
      <c r="J34" s="33"/>
      <c r="K34" s="34"/>
      <c r="L34" s="128">
        <f>IF(Dommere!$C$12&gt;4,ROUND(SUM(E34:K34)-Q34-R34,1)/(Dommere!$C$12-2),(SUM(E34:K34)/Dommere!$C$12))</f>
        <v>0</v>
      </c>
      <c r="M34" s="129">
        <f>IF(B34="",,'Final 1'!L34+L34)</f>
        <v>0</v>
      </c>
      <c r="N34" s="57">
        <f t="shared" si="7"/>
        <v>1</v>
      </c>
      <c r="O34" s="33"/>
      <c r="P34" s="33"/>
      <c r="Q34" s="19">
        <f t="shared" si="4"/>
        <v>0</v>
      </c>
      <c r="R34" s="19">
        <f t="shared" si="5"/>
        <v>0</v>
      </c>
      <c r="S34" s="19">
        <f t="shared" si="6"/>
        <v>0</v>
      </c>
    </row>
    <row r="35" spans="1:19" x14ac:dyDescent="0.2">
      <c r="A35" s="20">
        <f>+Oversikt!A35</f>
        <v>6</v>
      </c>
      <c r="B35" s="16" t="str">
        <f>IF('Final 1'!B35="", "",+Oversikt!B35)</f>
        <v/>
      </c>
      <c r="C35" s="16" t="str">
        <f>IF(Oversikt!E35="","",Oversikt!E35)</f>
        <v/>
      </c>
      <c r="D35" s="17" t="str">
        <f>IF('Final 1'!N35="","",IF(Oversikt!B35="","",VLOOKUP(Oversikt!#REF!,Mønster!$A$4:$B$21,2)))</f>
        <v/>
      </c>
      <c r="E35" s="32"/>
      <c r="F35" s="33"/>
      <c r="G35" s="33"/>
      <c r="H35" s="33"/>
      <c r="I35" s="137"/>
      <c r="J35" s="33"/>
      <c r="K35" s="34"/>
      <c r="L35" s="128">
        <f>IF(Dommere!$C$12&gt;4,ROUND(SUM(E35:K35)-Q35-R35,1)/(Dommere!$C$12-2),(SUM(E35:K35)/Dommere!$C$12))</f>
        <v>0</v>
      </c>
      <c r="M35" s="129">
        <f>IF(B35="",,'Final 1'!L35+L35)</f>
        <v>0</v>
      </c>
      <c r="N35" s="57">
        <f t="shared" si="7"/>
        <v>1</v>
      </c>
      <c r="O35" s="33"/>
      <c r="P35" s="33"/>
      <c r="Q35" s="19">
        <f t="shared" si="4"/>
        <v>0</v>
      </c>
      <c r="R35" s="19">
        <f t="shared" si="5"/>
        <v>0</v>
      </c>
      <c r="S35" s="19">
        <f t="shared" si="6"/>
        <v>0</v>
      </c>
    </row>
    <row r="36" spans="1:19" x14ac:dyDescent="0.2">
      <c r="A36" s="20">
        <f>+Oversikt!A36</f>
        <v>7</v>
      </c>
      <c r="B36" s="16" t="str">
        <f>IF('Final 1'!B36="", "",+Oversikt!B36)</f>
        <v/>
      </c>
      <c r="C36" s="16" t="str">
        <f>IF(Oversikt!E36="","",Oversikt!E36)</f>
        <v/>
      </c>
      <c r="D36" s="17" t="str">
        <f>IF('Final 1'!N36="","",IF(Oversikt!B36="","",VLOOKUP(Oversikt!#REF!,Mønster!$A$4:$B$21,2)))</f>
        <v/>
      </c>
      <c r="E36" s="32"/>
      <c r="F36" s="33"/>
      <c r="G36" s="33"/>
      <c r="H36" s="33"/>
      <c r="I36" s="137"/>
      <c r="J36" s="33"/>
      <c r="K36" s="34"/>
      <c r="L36" s="128">
        <f>IF(Dommere!$C$12&gt;4,ROUND(SUM(E36:K36)-Q36-R36,1)/(Dommere!$C$12-2),(SUM(E36:K36)/Dommere!$C$12))</f>
        <v>0</v>
      </c>
      <c r="M36" s="129">
        <f>IF(B36="",,'Final 1'!L36+L36)</f>
        <v>0</v>
      </c>
      <c r="N36" s="57">
        <f t="shared" si="7"/>
        <v>1</v>
      </c>
      <c r="O36" s="33"/>
      <c r="P36" s="33"/>
      <c r="Q36" s="19">
        <f t="shared" ref="Q36:Q51" si="8">MAX(E36:K36)</f>
        <v>0</v>
      </c>
      <c r="R36" s="19">
        <f t="shared" ref="R36:R51" si="9">MIN(E36:K36)</f>
        <v>0</v>
      </c>
      <c r="S36" s="19">
        <f t="shared" ref="S36:S51" si="10">SUM(E36:K36)</f>
        <v>0</v>
      </c>
    </row>
    <row r="37" spans="1:19" x14ac:dyDescent="0.2">
      <c r="A37" s="20">
        <f>+Oversikt!A37</f>
        <v>8</v>
      </c>
      <c r="B37" s="16" t="str">
        <f>IF('Final 1'!B37="", "",+Oversikt!B37)</f>
        <v/>
      </c>
      <c r="C37" s="16" t="str">
        <f>IF(Oversikt!E37="","",Oversikt!E37)</f>
        <v/>
      </c>
      <c r="D37" s="17" t="str">
        <f>IF('Final 1'!N37="","",IF(Oversikt!B37="","",VLOOKUP(Oversikt!#REF!,Mønster!$A$4:$B$21,2)))</f>
        <v/>
      </c>
      <c r="E37" s="32"/>
      <c r="F37" s="33"/>
      <c r="G37" s="33"/>
      <c r="H37" s="33"/>
      <c r="I37" s="137"/>
      <c r="J37" s="33"/>
      <c r="K37" s="34"/>
      <c r="L37" s="128">
        <f>IF(Dommere!$C$12&gt;4,ROUND(SUM(E37:K37)-Q37-R37,1)/(Dommere!$C$12-2),(SUM(E37:K37)/Dommere!$C$12))</f>
        <v>0</v>
      </c>
      <c r="M37" s="129">
        <f>IF(B37="",,'Final 1'!L37+L37)</f>
        <v>0</v>
      </c>
      <c r="N37" s="57">
        <f t="shared" si="7"/>
        <v>1</v>
      </c>
      <c r="O37" s="33"/>
      <c r="P37" s="33"/>
      <c r="Q37" s="19">
        <f t="shared" si="8"/>
        <v>0</v>
      </c>
      <c r="R37" s="19">
        <f t="shared" si="9"/>
        <v>0</v>
      </c>
      <c r="S37" s="19">
        <f t="shared" si="10"/>
        <v>0</v>
      </c>
    </row>
    <row r="38" spans="1:19" x14ac:dyDescent="0.2">
      <c r="A38" s="20">
        <f>+Oversikt!A38</f>
        <v>9</v>
      </c>
      <c r="B38" s="16" t="str">
        <f>IF('Final 1'!B38="", "",+Oversikt!B38)</f>
        <v/>
      </c>
      <c r="C38" s="16" t="str">
        <f>IF(Oversikt!E38="","",Oversikt!E38)</f>
        <v/>
      </c>
      <c r="D38" s="17" t="str">
        <f>IF('Final 1'!N38="","",IF(Oversikt!B38="","",VLOOKUP(Oversikt!#REF!,Mønster!$A$4:$B$21,2)))</f>
        <v/>
      </c>
      <c r="E38" s="32"/>
      <c r="F38" s="33"/>
      <c r="G38" s="33"/>
      <c r="H38" s="33"/>
      <c r="I38" s="137"/>
      <c r="J38" s="33"/>
      <c r="K38" s="34"/>
      <c r="L38" s="128">
        <f>IF(Dommere!$C$12&gt;4,ROUND(SUM(E38:K38)-Q38-R38,1)/(Dommere!$C$12-2),(SUM(E38:K38)/Dommere!$C$12))</f>
        <v>0</v>
      </c>
      <c r="M38" s="129">
        <f>IF(B38="",,'Final 1'!L38+L38)</f>
        <v>0</v>
      </c>
      <c r="N38" s="57">
        <f t="shared" si="7"/>
        <v>1</v>
      </c>
      <c r="O38" s="33"/>
      <c r="P38" s="33"/>
      <c r="Q38" s="19">
        <f t="shared" si="8"/>
        <v>0</v>
      </c>
      <c r="R38" s="19">
        <f t="shared" si="9"/>
        <v>0</v>
      </c>
      <c r="S38" s="19">
        <f t="shared" si="10"/>
        <v>0</v>
      </c>
    </row>
    <row r="39" spans="1:19" x14ac:dyDescent="0.2">
      <c r="A39" s="20">
        <f>+Oversikt!A39</f>
        <v>10</v>
      </c>
      <c r="B39" s="16" t="str">
        <f>IF('Final 1'!B39="", "",+Oversikt!B39)</f>
        <v/>
      </c>
      <c r="C39" s="16" t="str">
        <f>IF(Oversikt!E39="","",Oversikt!E39)</f>
        <v/>
      </c>
      <c r="D39" s="17" t="str">
        <f>IF('Final 1'!N39="","",IF(Oversikt!B39="","",VLOOKUP(Oversikt!#REF!,Mønster!$A$4:$B$21,2)))</f>
        <v/>
      </c>
      <c r="E39" s="32"/>
      <c r="F39" s="33"/>
      <c r="G39" s="33"/>
      <c r="H39" s="33"/>
      <c r="I39" s="137"/>
      <c r="J39" s="33"/>
      <c r="K39" s="34"/>
      <c r="L39" s="128">
        <f>IF(Dommere!$C$12&gt;4,ROUND(SUM(E39:K39)-Q39-R39,1)/(Dommere!$C$12-2),(SUM(E39:K39)/Dommere!$C$12))</f>
        <v>0</v>
      </c>
      <c r="M39" s="129">
        <f>IF(B39="",,'Final 1'!L39+L39)</f>
        <v>0</v>
      </c>
      <c r="N39" s="57">
        <f t="shared" si="7"/>
        <v>1</v>
      </c>
      <c r="O39" s="33"/>
      <c r="P39" s="33"/>
      <c r="Q39" s="19">
        <f t="shared" si="8"/>
        <v>0</v>
      </c>
      <c r="R39" s="19">
        <f t="shared" si="9"/>
        <v>0</v>
      </c>
      <c r="S39" s="19">
        <f t="shared" si="10"/>
        <v>0</v>
      </c>
    </row>
    <row r="40" spans="1:19" x14ac:dyDescent="0.2">
      <c r="A40" s="20">
        <f>+Oversikt!A40</f>
        <v>11</v>
      </c>
      <c r="B40" s="16" t="str">
        <f>IF('Final 1'!B40="", "",+Oversikt!B40)</f>
        <v/>
      </c>
      <c r="C40" s="16" t="str">
        <f>IF(Oversikt!E40="","",Oversikt!E40)</f>
        <v/>
      </c>
      <c r="D40" s="17" t="str">
        <f>IF('Final 1'!N40="","",IF(Oversikt!B40="","",VLOOKUP(Oversikt!#REF!,Mønster!$A$4:$B$21,2)))</f>
        <v/>
      </c>
      <c r="E40" s="32"/>
      <c r="F40" s="33"/>
      <c r="G40" s="33"/>
      <c r="H40" s="33"/>
      <c r="I40" s="137"/>
      <c r="J40" s="33"/>
      <c r="K40" s="34"/>
      <c r="L40" s="128">
        <f>IF(Dommere!$C$12&gt;4,ROUND(SUM(E40:K40)-Q40-R40,1)/(Dommere!$C$12-2),(SUM(E40:K40)/Dommere!$C$12))</f>
        <v>0</v>
      </c>
      <c r="M40" s="129">
        <f>IF(B40="",,'Final 1'!L40+L40)</f>
        <v>0</v>
      </c>
      <c r="N40" s="57">
        <f t="shared" si="7"/>
        <v>1</v>
      </c>
      <c r="O40" s="33"/>
      <c r="P40" s="33"/>
      <c r="Q40" s="19">
        <f t="shared" si="8"/>
        <v>0</v>
      </c>
      <c r="R40" s="19">
        <f t="shared" si="9"/>
        <v>0</v>
      </c>
      <c r="S40" s="19">
        <f t="shared" si="10"/>
        <v>0</v>
      </c>
    </row>
    <row r="41" spans="1:19" x14ac:dyDescent="0.2">
      <c r="A41" s="20">
        <f>+Oversikt!A41</f>
        <v>12</v>
      </c>
      <c r="B41" s="16" t="str">
        <f>IF('Final 1'!B41="", "",+Oversikt!B41)</f>
        <v/>
      </c>
      <c r="C41" s="16" t="str">
        <f>IF(Oversikt!E41="","",Oversikt!E41)</f>
        <v/>
      </c>
      <c r="D41" s="17" t="str">
        <f>IF('Final 1'!N41="","",IF(Oversikt!B41="","",VLOOKUP(Oversikt!#REF!,Mønster!$A$4:$B$21,2)))</f>
        <v/>
      </c>
      <c r="E41" s="32"/>
      <c r="F41" s="33"/>
      <c r="G41" s="33"/>
      <c r="H41" s="33"/>
      <c r="I41" s="137"/>
      <c r="J41" s="33"/>
      <c r="K41" s="34"/>
      <c r="L41" s="128">
        <f>IF(Dommere!$C$12&gt;4,ROUND(SUM(E41:K41)-Q41-R41,1)/(Dommere!$C$12-2),(SUM(E41:K41)/Dommere!$C$12))</f>
        <v>0</v>
      </c>
      <c r="M41" s="129">
        <f>IF(B41="",,'Final 1'!L41+L41)</f>
        <v>0</v>
      </c>
      <c r="N41" s="57">
        <f t="shared" si="7"/>
        <v>1</v>
      </c>
      <c r="O41" s="33"/>
      <c r="P41" s="33"/>
      <c r="Q41" s="19">
        <f t="shared" si="8"/>
        <v>0</v>
      </c>
      <c r="R41" s="19">
        <f t="shared" si="9"/>
        <v>0</v>
      </c>
      <c r="S41" s="19">
        <f t="shared" si="10"/>
        <v>0</v>
      </c>
    </row>
    <row r="42" spans="1:19" x14ac:dyDescent="0.2">
      <c r="A42" s="20">
        <f>+Oversikt!A42</f>
        <v>13</v>
      </c>
      <c r="B42" s="16" t="str">
        <f>IF('Final 1'!B42="", "",+Oversikt!B42)</f>
        <v/>
      </c>
      <c r="C42" s="16" t="str">
        <f>IF(Oversikt!E42="","",Oversikt!E42)</f>
        <v/>
      </c>
      <c r="D42" s="17" t="str">
        <f>IF('Final 1'!N42="","",IF(Oversikt!B42="","",VLOOKUP(Oversikt!#REF!,Mønster!$A$4:$B$21,2)))</f>
        <v/>
      </c>
      <c r="E42" s="32"/>
      <c r="F42" s="33"/>
      <c r="G42" s="33"/>
      <c r="H42" s="33"/>
      <c r="I42" s="137"/>
      <c r="J42" s="33"/>
      <c r="K42" s="34"/>
      <c r="L42" s="128">
        <f>IF(Dommere!$C$12&gt;4,ROUND(SUM(E42:K42)-Q42-R42,1)/(Dommere!$C$12-2),(SUM(E42:K42)/Dommere!$C$12))</f>
        <v>0</v>
      </c>
      <c r="M42" s="129">
        <f>IF(B42="",,'Final 1'!L42+L42)</f>
        <v>0</v>
      </c>
      <c r="N42" s="57">
        <f t="shared" si="7"/>
        <v>1</v>
      </c>
      <c r="O42" s="33"/>
      <c r="P42" s="33"/>
      <c r="Q42" s="19">
        <f t="shared" si="8"/>
        <v>0</v>
      </c>
      <c r="R42" s="19">
        <f t="shared" si="9"/>
        <v>0</v>
      </c>
      <c r="S42" s="19">
        <f t="shared" si="10"/>
        <v>0</v>
      </c>
    </row>
    <row r="43" spans="1:19" x14ac:dyDescent="0.2">
      <c r="A43" s="20">
        <f>+Oversikt!A43</f>
        <v>14</v>
      </c>
      <c r="B43" s="16" t="str">
        <f>IF('Final 1'!B43="", "",+Oversikt!B43)</f>
        <v/>
      </c>
      <c r="C43" s="16" t="str">
        <f>IF(Oversikt!E43="","",Oversikt!E43)</f>
        <v/>
      </c>
      <c r="D43" s="17" t="str">
        <f>IF('Final 1'!N43="","",IF(Oversikt!B43="","",VLOOKUP(Oversikt!#REF!,Mønster!$A$4:$B$21,2)))</f>
        <v/>
      </c>
      <c r="E43" s="32"/>
      <c r="F43" s="33"/>
      <c r="G43" s="33"/>
      <c r="H43" s="33"/>
      <c r="I43" s="137"/>
      <c r="J43" s="33"/>
      <c r="K43" s="34"/>
      <c r="L43" s="128">
        <f>IF(Dommere!$C$12&gt;4,ROUND(SUM(E43:K43)-Q43-R43,1)/(Dommere!$C$12-2),(SUM(E43:K43)/Dommere!$C$12))</f>
        <v>0</v>
      </c>
      <c r="M43" s="129">
        <f>IF(B43="",,'Final 1'!L43+L43)</f>
        <v>0</v>
      </c>
      <c r="N43" s="57">
        <f t="shared" si="7"/>
        <v>1</v>
      </c>
      <c r="O43" s="33"/>
      <c r="P43" s="33"/>
      <c r="Q43" s="19">
        <f t="shared" si="8"/>
        <v>0</v>
      </c>
      <c r="R43" s="19">
        <f t="shared" si="9"/>
        <v>0</v>
      </c>
      <c r="S43" s="19">
        <f t="shared" si="10"/>
        <v>0</v>
      </c>
    </row>
    <row r="44" spans="1:19" x14ac:dyDescent="0.2">
      <c r="A44" s="20">
        <f>+Oversikt!A44</f>
        <v>15</v>
      </c>
      <c r="B44" s="16" t="str">
        <f>IF('Final 1'!B44="", "",+Oversikt!B44)</f>
        <v/>
      </c>
      <c r="C44" s="16" t="str">
        <f>IF(Oversikt!E44="","",Oversikt!E44)</f>
        <v/>
      </c>
      <c r="D44" s="17" t="str">
        <f>IF('Final 1'!N44="","",IF(Oversikt!B44="","",VLOOKUP(Oversikt!#REF!,Mønster!$A$4:$B$21,2)))</f>
        <v/>
      </c>
      <c r="E44" s="32"/>
      <c r="F44" s="33"/>
      <c r="G44" s="33"/>
      <c r="H44" s="33"/>
      <c r="I44" s="137"/>
      <c r="J44" s="33"/>
      <c r="K44" s="34"/>
      <c r="L44" s="128">
        <f>IF(Dommere!$C$12&gt;4,ROUND(SUM(E44:K44)-Q44-R44,1)/(Dommere!$C$12-2),(SUM(E44:K44)/Dommere!$C$12))</f>
        <v>0</v>
      </c>
      <c r="M44" s="129">
        <f>IF(B44="",,'Final 1'!L44+L44)</f>
        <v>0</v>
      </c>
      <c r="N44" s="57">
        <f t="shared" si="7"/>
        <v>1</v>
      </c>
      <c r="O44" s="33"/>
      <c r="P44" s="33"/>
      <c r="Q44" s="19">
        <f t="shared" si="8"/>
        <v>0</v>
      </c>
      <c r="R44" s="19">
        <f t="shared" si="9"/>
        <v>0</v>
      </c>
      <c r="S44" s="19">
        <f t="shared" si="10"/>
        <v>0</v>
      </c>
    </row>
    <row r="45" spans="1:19" x14ac:dyDescent="0.2">
      <c r="A45" s="20">
        <f>+Oversikt!A45</f>
        <v>16</v>
      </c>
      <c r="B45" s="16" t="str">
        <f>IF('Final 1'!B45="", "",+Oversikt!B45)</f>
        <v/>
      </c>
      <c r="C45" s="16" t="str">
        <f>IF(Oversikt!E45="","",Oversikt!E45)</f>
        <v/>
      </c>
      <c r="D45" s="17" t="str">
        <f>IF('Final 1'!N45="","",IF(Oversikt!B45="","",VLOOKUP(Oversikt!#REF!,Mønster!$A$4:$B$21,2)))</f>
        <v/>
      </c>
      <c r="E45" s="32"/>
      <c r="F45" s="33"/>
      <c r="G45" s="33"/>
      <c r="H45" s="33"/>
      <c r="I45" s="137"/>
      <c r="J45" s="33"/>
      <c r="K45" s="34"/>
      <c r="L45" s="128">
        <f>IF(Dommere!$C$12&gt;4,ROUND(SUM(E45:K45)-Q45-R45,1)/(Dommere!$C$12-2),(SUM(E45:K45)/Dommere!$C$12))</f>
        <v>0</v>
      </c>
      <c r="M45" s="129">
        <f>IF(B45="",,'Final 1'!L45+L45)</f>
        <v>0</v>
      </c>
      <c r="N45" s="57">
        <f t="shared" si="7"/>
        <v>1</v>
      </c>
      <c r="O45" s="33"/>
      <c r="P45" s="33"/>
      <c r="Q45" s="19">
        <f t="shared" si="8"/>
        <v>0</v>
      </c>
      <c r="R45" s="19">
        <f t="shared" si="9"/>
        <v>0</v>
      </c>
      <c r="S45" s="19">
        <f t="shared" si="10"/>
        <v>0</v>
      </c>
    </row>
    <row r="46" spans="1:19" x14ac:dyDescent="0.2">
      <c r="A46" s="20">
        <f>+Oversikt!A46</f>
        <v>17</v>
      </c>
      <c r="B46" s="16" t="str">
        <f>IF('Final 1'!B46="", "",+Oversikt!B46)</f>
        <v/>
      </c>
      <c r="C46" s="16" t="str">
        <f>IF(Oversikt!E46="","",Oversikt!E46)</f>
        <v/>
      </c>
      <c r="D46" s="17" t="str">
        <f>IF('Final 1'!N46="","",IF(Oversikt!B46="","",VLOOKUP(Oversikt!#REF!,Mønster!$A$4:$B$21,2)))</f>
        <v/>
      </c>
      <c r="E46" s="32"/>
      <c r="F46" s="33"/>
      <c r="G46" s="33"/>
      <c r="H46" s="33"/>
      <c r="I46" s="137"/>
      <c r="J46" s="33"/>
      <c r="K46" s="34"/>
      <c r="L46" s="128">
        <f>IF(Dommere!$C$12&gt;4,ROUND(SUM(E46:K46)-Q46-R46,1)/(Dommere!$C$12-2),(SUM(E46:K46)/Dommere!$C$12))</f>
        <v>0</v>
      </c>
      <c r="M46" s="129">
        <f>IF(B46="",,'Final 1'!L46+L46)</f>
        <v>0</v>
      </c>
      <c r="N46" s="57">
        <f t="shared" si="7"/>
        <v>1</v>
      </c>
      <c r="O46" s="33"/>
      <c r="P46" s="33"/>
      <c r="Q46" s="19">
        <f t="shared" si="8"/>
        <v>0</v>
      </c>
      <c r="R46" s="19">
        <f t="shared" si="9"/>
        <v>0</v>
      </c>
      <c r="S46" s="19">
        <f t="shared" si="10"/>
        <v>0</v>
      </c>
    </row>
    <row r="47" spans="1:19" x14ac:dyDescent="0.2">
      <c r="A47" s="20">
        <f>+Oversikt!A47</f>
        <v>18</v>
      </c>
      <c r="B47" s="16" t="str">
        <f>IF('Final 1'!B47="", "",+Oversikt!B47)</f>
        <v/>
      </c>
      <c r="C47" s="16" t="str">
        <f>IF(Oversikt!E47="","",Oversikt!E47)</f>
        <v/>
      </c>
      <c r="D47" s="17" t="str">
        <f>IF('Final 1'!N47="","",IF(Oversikt!B47="","",VLOOKUP(Oversikt!#REF!,Mønster!$A$4:$B$21,2)))</f>
        <v/>
      </c>
      <c r="E47" s="32"/>
      <c r="F47" s="33"/>
      <c r="G47" s="33"/>
      <c r="H47" s="33"/>
      <c r="I47" s="137"/>
      <c r="J47" s="33"/>
      <c r="K47" s="34"/>
      <c r="L47" s="128">
        <f>IF(Dommere!$C$12&gt;4,ROUND(SUM(E47:K47)-Q47-R47,1)/(Dommere!$C$12-2),(SUM(E47:K47)/Dommere!$C$12))</f>
        <v>0</v>
      </c>
      <c r="M47" s="129">
        <f>IF(B47="",,'Final 1'!L47+L47)</f>
        <v>0</v>
      </c>
      <c r="N47" s="57">
        <f t="shared" si="7"/>
        <v>1</v>
      </c>
      <c r="O47" s="33"/>
      <c r="P47" s="33"/>
      <c r="Q47" s="19">
        <f t="shared" si="8"/>
        <v>0</v>
      </c>
      <c r="R47" s="19">
        <f t="shared" si="9"/>
        <v>0</v>
      </c>
      <c r="S47" s="19">
        <f t="shared" si="10"/>
        <v>0</v>
      </c>
    </row>
    <row r="48" spans="1:19" x14ac:dyDescent="0.2">
      <c r="A48" s="20">
        <f>+Oversikt!A48</f>
        <v>19</v>
      </c>
      <c r="B48" s="16" t="str">
        <f>IF('Final 1'!B48="", "",+Oversikt!B48)</f>
        <v/>
      </c>
      <c r="C48" s="16" t="str">
        <f>IF(Oversikt!E48="","",Oversikt!E48)</f>
        <v/>
      </c>
      <c r="D48" s="17" t="str">
        <f>IF('Final 1'!N48="","",IF(Oversikt!B48="","",VLOOKUP(Oversikt!#REF!,Mønster!$A$4:$B$21,2)))</f>
        <v/>
      </c>
      <c r="E48" s="32"/>
      <c r="F48" s="33"/>
      <c r="G48" s="33"/>
      <c r="H48" s="33"/>
      <c r="I48" s="137"/>
      <c r="J48" s="33"/>
      <c r="K48" s="34"/>
      <c r="L48" s="128">
        <f>IF(Dommere!$C$12&gt;4,ROUND(SUM(E48:K48)-Q48-R48,1)/(Dommere!$C$12-2),(SUM(E48:K48)/Dommere!$C$12))</f>
        <v>0</v>
      </c>
      <c r="M48" s="129">
        <f>IF(B48="",,'Final 1'!L48+L48)</f>
        <v>0</v>
      </c>
      <c r="N48" s="57">
        <f t="shared" si="7"/>
        <v>1</v>
      </c>
      <c r="O48" s="33"/>
      <c r="P48" s="33"/>
      <c r="Q48" s="19">
        <f t="shared" si="8"/>
        <v>0</v>
      </c>
      <c r="R48" s="19">
        <f t="shared" si="9"/>
        <v>0</v>
      </c>
      <c r="S48" s="19">
        <f t="shared" si="10"/>
        <v>0</v>
      </c>
    </row>
    <row r="49" spans="1:19" x14ac:dyDescent="0.2">
      <c r="A49" s="20">
        <f>+Oversikt!A49</f>
        <v>20</v>
      </c>
      <c r="B49" s="16" t="str">
        <f>IF('Final 1'!B49="", "",+Oversikt!B49)</f>
        <v/>
      </c>
      <c r="C49" s="16" t="str">
        <f>IF(Oversikt!E49="","",Oversikt!E49)</f>
        <v/>
      </c>
      <c r="D49" s="17" t="str">
        <f>IF('Final 1'!N49="","",IF(Oversikt!B49="","",VLOOKUP(Oversikt!#REF!,Mønster!$A$4:$B$21,2)))</f>
        <v/>
      </c>
      <c r="E49" s="32"/>
      <c r="F49" s="33"/>
      <c r="G49" s="33"/>
      <c r="H49" s="33"/>
      <c r="I49" s="137"/>
      <c r="J49" s="33"/>
      <c r="K49" s="34"/>
      <c r="L49" s="128">
        <f>IF(Dommere!$C$12&gt;4,ROUND(SUM(E49:K49)-Q49-R49,1)/(Dommere!$C$12-2),(SUM(E49:K49)/Dommere!$C$12))</f>
        <v>0</v>
      </c>
      <c r="M49" s="129">
        <f>IF(B49="",,'Final 1'!L49+L49)</f>
        <v>0</v>
      </c>
      <c r="N49" s="57">
        <f t="shared" si="7"/>
        <v>1</v>
      </c>
      <c r="O49" s="33"/>
      <c r="P49" s="33"/>
      <c r="Q49" s="19">
        <f t="shared" si="8"/>
        <v>0</v>
      </c>
      <c r="R49" s="19">
        <f t="shared" si="9"/>
        <v>0</v>
      </c>
      <c r="S49" s="19">
        <f t="shared" si="10"/>
        <v>0</v>
      </c>
    </row>
    <row r="50" spans="1:19" x14ac:dyDescent="0.2">
      <c r="A50" s="20">
        <f>+Oversikt!A50</f>
        <v>21</v>
      </c>
      <c r="B50" s="16" t="str">
        <f>IF('Final 1'!B50="", "",+Oversikt!B50)</f>
        <v/>
      </c>
      <c r="C50" s="16" t="str">
        <f>IF(Oversikt!E50="","",Oversikt!E50)</f>
        <v/>
      </c>
      <c r="D50" s="17" t="str">
        <f>IF('Final 1'!N50="","",IF(Oversikt!B50="","",VLOOKUP(Oversikt!#REF!,Mønster!$A$4:$B$21,2)))</f>
        <v/>
      </c>
      <c r="E50" s="32"/>
      <c r="F50" s="33"/>
      <c r="G50" s="33"/>
      <c r="H50" s="33"/>
      <c r="I50" s="137"/>
      <c r="J50" s="33"/>
      <c r="K50" s="34"/>
      <c r="L50" s="128">
        <f>IF(Dommere!$C$12&gt;4,ROUND(SUM(E50:K50)-Q50-R50,1)/(Dommere!$C$12-2),(SUM(E50:K50)/Dommere!$C$12))</f>
        <v>0</v>
      </c>
      <c r="M50" s="129">
        <f>IF(B50="",,'Final 1'!L50+L50)</f>
        <v>0</v>
      </c>
      <c r="N50" s="57">
        <f t="shared" si="7"/>
        <v>1</v>
      </c>
      <c r="O50" s="33"/>
      <c r="P50" s="33"/>
      <c r="Q50" s="19">
        <f t="shared" si="8"/>
        <v>0</v>
      </c>
      <c r="R50" s="19">
        <f t="shared" si="9"/>
        <v>0</v>
      </c>
      <c r="S50" s="19">
        <f t="shared" si="10"/>
        <v>0</v>
      </c>
    </row>
    <row r="51" spans="1:19" x14ac:dyDescent="0.2">
      <c r="A51" s="20">
        <f>+Oversikt!A51</f>
        <v>22</v>
      </c>
      <c r="B51" s="16" t="str">
        <f>IF('Final 1'!B51="", "",+Oversikt!B51)</f>
        <v/>
      </c>
      <c r="C51" s="16" t="str">
        <f>IF(Oversikt!E51="","",Oversikt!E51)</f>
        <v/>
      </c>
      <c r="D51" s="17" t="str">
        <f>IF('Final 1'!N51="","",IF(Oversikt!B51="","",VLOOKUP(Oversikt!#REF!,Mønster!$A$4:$B$21,2)))</f>
        <v/>
      </c>
      <c r="E51" s="32"/>
      <c r="F51" s="33"/>
      <c r="G51" s="33"/>
      <c r="H51" s="33"/>
      <c r="I51" s="137"/>
      <c r="J51" s="33"/>
      <c r="K51" s="34"/>
      <c r="L51" s="128">
        <f>IF(Dommere!$C$12&gt;4,ROUND(SUM(E51:K51)-Q51-R51,1)/(Dommere!$C$12-2),(SUM(E51:K51)/Dommere!$C$12))</f>
        <v>0</v>
      </c>
      <c r="M51" s="129">
        <f>IF(B51="",,'Final 1'!L51+L51)</f>
        <v>0</v>
      </c>
      <c r="N51" s="57">
        <f t="shared" si="7"/>
        <v>1</v>
      </c>
      <c r="O51" s="33"/>
      <c r="P51" s="33"/>
      <c r="Q51" s="19">
        <f t="shared" si="8"/>
        <v>0</v>
      </c>
      <c r="R51" s="19">
        <f t="shared" si="9"/>
        <v>0</v>
      </c>
      <c r="S51" s="19">
        <f t="shared" si="10"/>
        <v>0</v>
      </c>
    </row>
    <row r="52" spans="1:19" x14ac:dyDescent="0.2">
      <c r="A52" s="20">
        <f>+Oversikt!A52</f>
        <v>23</v>
      </c>
      <c r="B52" s="16" t="str">
        <f>IF('Final 1'!B52="", "",+Oversikt!B52)</f>
        <v/>
      </c>
      <c r="C52" s="16" t="str">
        <f>IF(Oversikt!E52="","",Oversikt!E52)</f>
        <v/>
      </c>
      <c r="D52" s="17" t="str">
        <f>IF('Final 1'!N52="","",IF(Oversikt!B52="","",VLOOKUP(Oversikt!#REF!,Mønster!$A$4:$B$21,2)))</f>
        <v/>
      </c>
      <c r="E52" s="32"/>
      <c r="F52" s="33"/>
      <c r="G52" s="33"/>
      <c r="H52" s="33"/>
      <c r="I52" s="137"/>
      <c r="J52" s="33"/>
      <c r="K52" s="34"/>
      <c r="L52" s="128">
        <f>IF(Dommere!$C$12&gt;4,ROUND(SUM(E52:K52)-Q52-R52,1)/(Dommere!$C$12-2),(SUM(E52:K52)/Dommere!$C$12))</f>
        <v>0</v>
      </c>
      <c r="M52" s="129">
        <f>IF(B52="",,'Final 1'!L52+L52)</f>
        <v>0</v>
      </c>
      <c r="N52" s="57">
        <f t="shared" si="7"/>
        <v>1</v>
      </c>
      <c r="O52" s="33"/>
      <c r="P52" s="33"/>
      <c r="Q52" s="19">
        <f t="shared" ref="Q52:Q67" si="11">MAX(E52:K52)</f>
        <v>0</v>
      </c>
      <c r="R52" s="19">
        <f t="shared" ref="R52:R67" si="12">MIN(E52:K52)</f>
        <v>0</v>
      </c>
      <c r="S52" s="19">
        <f t="shared" ref="S52:S67" si="13">SUM(E52:K52)</f>
        <v>0</v>
      </c>
    </row>
    <row r="53" spans="1:19" x14ac:dyDescent="0.2">
      <c r="A53" s="20">
        <f>+Oversikt!A53</f>
        <v>24</v>
      </c>
      <c r="B53" s="16" t="str">
        <f>IF('Final 1'!B53="", "",+Oversikt!B53)</f>
        <v/>
      </c>
      <c r="C53" s="16" t="str">
        <f>IF(Oversikt!E53="","",Oversikt!E53)</f>
        <v/>
      </c>
      <c r="D53" s="17" t="str">
        <f>IF('Final 1'!N53="","",IF(Oversikt!B53="","",VLOOKUP(Oversikt!#REF!,Mønster!$A$4:$B$21,2)))</f>
        <v/>
      </c>
      <c r="E53" s="32"/>
      <c r="F53" s="33"/>
      <c r="G53" s="33"/>
      <c r="H53" s="33"/>
      <c r="I53" s="137"/>
      <c r="J53" s="33"/>
      <c r="K53" s="34"/>
      <c r="L53" s="128">
        <f>IF(Dommere!$C$12&gt;4,ROUND(SUM(E53:K53)-Q53-R53,1)/(Dommere!$C$12-2),(SUM(E53:K53)/Dommere!$C$12))</f>
        <v>0</v>
      </c>
      <c r="M53" s="129">
        <f>IF(B53="",,'Final 1'!L53+L53)</f>
        <v>0</v>
      </c>
      <c r="N53" s="57">
        <f t="shared" si="7"/>
        <v>1</v>
      </c>
      <c r="O53" s="33"/>
      <c r="P53" s="33"/>
      <c r="Q53" s="19">
        <f t="shared" si="11"/>
        <v>0</v>
      </c>
      <c r="R53" s="19">
        <f t="shared" si="12"/>
        <v>0</v>
      </c>
      <c r="S53" s="19">
        <f t="shared" si="13"/>
        <v>0</v>
      </c>
    </row>
    <row r="54" spans="1:19" x14ac:dyDescent="0.2">
      <c r="A54" s="20">
        <f>+Oversikt!A54</f>
        <v>25</v>
      </c>
      <c r="B54" s="16" t="str">
        <f>IF('Final 1'!B54="", "",+Oversikt!B54)</f>
        <v/>
      </c>
      <c r="C54" s="16" t="str">
        <f>IF(Oversikt!E54="","",Oversikt!E54)</f>
        <v/>
      </c>
      <c r="D54" s="17" t="str">
        <f>IF('Final 1'!N54="","",IF(Oversikt!B54="","",VLOOKUP(Oversikt!#REF!,Mønster!$A$4:$B$21,2)))</f>
        <v/>
      </c>
      <c r="E54" s="32"/>
      <c r="F54" s="33"/>
      <c r="G54" s="33"/>
      <c r="H54" s="33"/>
      <c r="I54" s="137"/>
      <c r="J54" s="33"/>
      <c r="K54" s="34"/>
      <c r="L54" s="128">
        <f>IF(Dommere!$C$12&gt;4,ROUND(SUM(E54:K54)-Q54-R54,1)/(Dommere!$C$12-2),(SUM(E54:K54)/Dommere!$C$12))</f>
        <v>0</v>
      </c>
      <c r="M54" s="129">
        <f>IF(B54="",,'Final 1'!L54+L54)</f>
        <v>0</v>
      </c>
      <c r="N54" s="57">
        <f t="shared" si="7"/>
        <v>1</v>
      </c>
      <c r="O54" s="33"/>
      <c r="P54" s="33"/>
      <c r="Q54" s="19">
        <f t="shared" si="11"/>
        <v>0</v>
      </c>
      <c r="R54" s="19">
        <f t="shared" si="12"/>
        <v>0</v>
      </c>
      <c r="S54" s="19">
        <f t="shared" si="13"/>
        <v>0</v>
      </c>
    </row>
    <row r="55" spans="1:19" ht="21" customHeight="1" x14ac:dyDescent="0.2">
      <c r="A55" s="21" t="str">
        <f>+Oversikt!A55</f>
        <v>Klasse 100 - Ungdom - Jenter cup lav</v>
      </c>
      <c r="B55" s="40"/>
      <c r="C55" s="40"/>
      <c r="D55" s="41"/>
      <c r="E55" s="42"/>
      <c r="F55" s="43"/>
      <c r="G55" s="43"/>
      <c r="H55" s="43"/>
      <c r="I55" s="138"/>
      <c r="J55" s="43"/>
      <c r="K55" s="44"/>
      <c r="L55" s="128">
        <f>IF(Dommere!$C$12&gt;4,ROUND(SUM(E55:K55)-Q55-R55,1)/(Dommere!$C$12-2),(SUM(E55:K55)/Dommere!$C$12))</f>
        <v>0</v>
      </c>
      <c r="M55" s="127"/>
      <c r="N55" s="57"/>
      <c r="O55" s="43"/>
      <c r="P55" s="43"/>
      <c r="Q55" s="37"/>
      <c r="R55" s="37"/>
      <c r="S55" s="37"/>
    </row>
    <row r="56" spans="1:19" x14ac:dyDescent="0.2">
      <c r="A56" s="20">
        <f>+Oversikt!A56</f>
        <v>1</v>
      </c>
      <c r="B56" s="16" t="str">
        <f>IF('Final 1'!B56="", "",+Oversikt!B56)</f>
        <v/>
      </c>
      <c r="C56" s="16" t="str">
        <f>IF(Oversikt!E56="","",Oversikt!E56)</f>
        <v>Hwa Rang Team Drammen</v>
      </c>
      <c r="D56" s="17" t="str">
        <f>IF('Final 1'!N56="","",IF(Oversikt!B56="","",VLOOKUP(Oversikt!#REF!,Mønster!$A$4:$B$21,2)))</f>
        <v/>
      </c>
      <c r="E56" s="32"/>
      <c r="F56" s="33"/>
      <c r="G56" s="33"/>
      <c r="H56" s="33"/>
      <c r="I56" s="137"/>
      <c r="J56" s="33"/>
      <c r="K56" s="34"/>
      <c r="L56" s="128">
        <f>IF(Dommere!$C$12&gt;4,ROUND(SUM(E56:K56)-Q56-R56,1)/(Dommere!$C$12-2),(SUM(E56:K56)/Dommere!$C$12))</f>
        <v>0</v>
      </c>
      <c r="M56" s="129">
        <f>IF(B56="",,'Final 1'!L56+L56)</f>
        <v>0</v>
      </c>
      <c r="N56" s="57" t="str">
        <f>IF(M56=LARGE($M$56:$M$80,1),1,IF(M56=LARGE($M$56:$M$80,2),2,IF(M56=LARGE($M$56:$M$80,3),3,"")))</f>
        <v/>
      </c>
      <c r="O56" s="33"/>
      <c r="P56" s="33"/>
      <c r="Q56" s="19">
        <f t="shared" si="11"/>
        <v>0</v>
      </c>
      <c r="R56" s="19">
        <f t="shared" si="12"/>
        <v>0</v>
      </c>
      <c r="S56" s="19">
        <f t="shared" si="13"/>
        <v>0</v>
      </c>
    </row>
    <row r="57" spans="1:19" x14ac:dyDescent="0.2">
      <c r="A57" s="20">
        <f>+Oversikt!A57</f>
        <v>2</v>
      </c>
      <c r="B57" s="16" t="str">
        <f>IF('Final 1'!B57="", "",+Oversikt!B57)</f>
        <v xml:space="preserve">Ayla Bonsak </v>
      </c>
      <c r="C57" s="16" t="str">
        <f>IF(Oversikt!E57="","",Oversikt!E57)</f>
        <v>Hamar Taekwondo Klubb</v>
      </c>
      <c r="D57" s="17" t="str">
        <f>IF('Final 1'!N57="","",IF(Oversikt!B57="","",VLOOKUP(Oversikt!#REF!,Mønster!$A$4:$B$21,2)))</f>
        <v/>
      </c>
      <c r="E57" s="32">
        <v>6.2</v>
      </c>
      <c r="F57" s="33">
        <v>6.1</v>
      </c>
      <c r="G57" s="33">
        <v>6</v>
      </c>
      <c r="H57" s="33"/>
      <c r="I57" s="137"/>
      <c r="J57" s="33"/>
      <c r="K57" s="34"/>
      <c r="L57" s="128">
        <f>IF(Dommere!$C$12&gt;4,ROUND(SUM(E57:K57)-Q57-R57,1)/(Dommere!$C$12-2),(SUM(E57:K57)/Dommere!$C$12))</f>
        <v>6.1000000000000005</v>
      </c>
      <c r="M57" s="129">
        <f>IF(B57="",,'Final 1'!L57+L57)</f>
        <v>12.166666666666668</v>
      </c>
      <c r="N57" s="57" t="str">
        <f t="shared" ref="N57:N79" si="14">IF(M57=LARGE($M$56:$M$80,1),1,IF(M57=LARGE($M$56:$M$80,2),2,IF(M57=LARGE($M$56:$M$80,3),3,"")))</f>
        <v/>
      </c>
      <c r="O57" s="33"/>
      <c r="P57" s="33"/>
      <c r="Q57" s="19">
        <f t="shared" si="11"/>
        <v>6.2</v>
      </c>
      <c r="R57" s="19">
        <f t="shared" si="12"/>
        <v>6</v>
      </c>
      <c r="S57" s="19">
        <f t="shared" si="13"/>
        <v>18.3</v>
      </c>
    </row>
    <row r="58" spans="1:19" x14ac:dyDescent="0.2">
      <c r="A58" s="20">
        <f>+Oversikt!A58</f>
        <v>3</v>
      </c>
      <c r="B58" s="16" t="str">
        <f>IF('Final 1'!B58="", "",+Oversikt!B58)</f>
        <v xml:space="preserve">Astrid Ruud-Olsen </v>
      </c>
      <c r="C58" s="16" t="str">
        <f>IF(Oversikt!E58="","",Oversikt!E58)</f>
        <v>Hamar Taekwondo Klubb</v>
      </c>
      <c r="D58" s="17" t="str">
        <f>IF('Final 1'!N58="","",IF(Oversikt!B58="","",VLOOKUP(Oversikt!#REF!,Mønster!$A$4:$B$21,2)))</f>
        <v/>
      </c>
      <c r="E58" s="32">
        <v>6</v>
      </c>
      <c r="F58" s="33">
        <v>5.8</v>
      </c>
      <c r="G58" s="33">
        <v>5.6</v>
      </c>
      <c r="H58" s="33"/>
      <c r="I58" s="137"/>
      <c r="J58" s="33"/>
      <c r="K58" s="34"/>
      <c r="L58" s="128">
        <f>IF(Dommere!$C$12&gt;4,ROUND(SUM(E58:K58)-Q58-R58,1)/(Dommere!$C$12-2),(SUM(E58:K58)/Dommere!$C$12))</f>
        <v>5.8</v>
      </c>
      <c r="M58" s="129">
        <f>IF(B58="",,'Final 1'!L58+L58)</f>
        <v>11.866666666666667</v>
      </c>
      <c r="N58" s="57" t="str">
        <f t="shared" si="14"/>
        <v/>
      </c>
      <c r="O58" s="33"/>
      <c r="P58" s="33"/>
      <c r="Q58" s="19">
        <f t="shared" si="11"/>
        <v>6</v>
      </c>
      <c r="R58" s="19">
        <f t="shared" si="12"/>
        <v>5.6</v>
      </c>
      <c r="S58" s="19">
        <f t="shared" si="13"/>
        <v>17.399999999999999</v>
      </c>
    </row>
    <row r="59" spans="1:19" x14ac:dyDescent="0.2">
      <c r="A59" s="20">
        <f>+Oversikt!A59</f>
        <v>4</v>
      </c>
      <c r="B59" s="16" t="str">
        <f>IF('Final 1'!B59="", "",+Oversikt!B59)</f>
        <v xml:space="preserve"> Mille Forberg</v>
      </c>
      <c r="C59" s="16" t="str">
        <f>IF(Oversikt!E59="","",Oversikt!E59)</f>
        <v>Keum Gang Taekwondo - St.hanshaugen</v>
      </c>
      <c r="D59" s="17" t="str">
        <f>IF('Final 1'!N59="","",IF(Oversikt!B59="","",VLOOKUP(Oversikt!#REF!,Mønster!$A$4:$B$21,2)))</f>
        <v/>
      </c>
      <c r="E59" s="32">
        <v>5.8</v>
      </c>
      <c r="F59" s="33">
        <v>6.2</v>
      </c>
      <c r="G59" s="33">
        <v>6.1</v>
      </c>
      <c r="H59" s="33"/>
      <c r="I59" s="137"/>
      <c r="J59" s="33"/>
      <c r="K59" s="34"/>
      <c r="L59" s="128">
        <f>IF(Dommere!$C$12&gt;4,ROUND(SUM(E59:K59)-Q59-R59,1)/(Dommere!$C$12-2),(SUM(E59:K59)/Dommere!$C$12))</f>
        <v>6.0333333333333341</v>
      </c>
      <c r="M59" s="129">
        <f>IF(B59="",,'Final 1'!L59+L59)</f>
        <v>12.233333333333334</v>
      </c>
      <c r="N59" s="57">
        <f t="shared" si="14"/>
        <v>3</v>
      </c>
      <c r="O59" s="33"/>
      <c r="P59" s="33"/>
      <c r="Q59" s="19">
        <f t="shared" si="11"/>
        <v>6.2</v>
      </c>
      <c r="R59" s="19">
        <f t="shared" si="12"/>
        <v>5.8</v>
      </c>
      <c r="S59" s="19">
        <f t="shared" si="13"/>
        <v>18.100000000000001</v>
      </c>
    </row>
    <row r="60" spans="1:19" x14ac:dyDescent="0.2">
      <c r="A60" s="20">
        <f>+Oversikt!A60</f>
        <v>5</v>
      </c>
      <c r="B60" s="16" t="str">
        <f>IF('Final 1'!B60="", "",+Oversikt!B60)</f>
        <v/>
      </c>
      <c r="C60" s="16" t="str">
        <f>IF(Oversikt!E60="","",Oversikt!E60)</f>
        <v>Keum Gang Taekwondo - St.hanshaugen</v>
      </c>
      <c r="D60" s="17" t="str">
        <f>IF('Final 1'!N60="","",IF(Oversikt!B60="","",VLOOKUP(Oversikt!#REF!,Mønster!$A$4:$B$21,2)))</f>
        <v/>
      </c>
      <c r="E60" s="32"/>
      <c r="F60" s="33"/>
      <c r="G60" s="33"/>
      <c r="H60" s="33"/>
      <c r="I60" s="137"/>
      <c r="J60" s="33"/>
      <c r="K60" s="34"/>
      <c r="L60" s="128">
        <f>IF(Dommere!$C$12&gt;4,ROUND(SUM(E60:K60)-Q60-R60,1)/(Dommere!$C$12-2),(SUM(E60:K60)/Dommere!$C$12))</f>
        <v>0</v>
      </c>
      <c r="M60" s="129">
        <f>IF(B60="",,'Final 1'!L60+L60)</f>
        <v>0</v>
      </c>
      <c r="N60" s="57" t="str">
        <f t="shared" si="14"/>
        <v/>
      </c>
      <c r="O60" s="33"/>
      <c r="P60" s="33"/>
      <c r="Q60" s="19">
        <f t="shared" si="11"/>
        <v>0</v>
      </c>
      <c r="R60" s="19">
        <f t="shared" si="12"/>
        <v>0</v>
      </c>
      <c r="S60" s="19">
        <f t="shared" si="13"/>
        <v>0</v>
      </c>
    </row>
    <row r="61" spans="1:19" x14ac:dyDescent="0.2">
      <c r="A61" s="20">
        <f>+Oversikt!A61</f>
        <v>6</v>
      </c>
      <c r="B61" s="16" t="str">
        <f>IF('Final 1'!B61="", "",+Oversikt!B61)</f>
        <v>Suraya Rafee</v>
      </c>
      <c r="C61" s="16" t="str">
        <f>IF(Oversikt!E61="","",Oversikt!E61)</f>
        <v>Oslo Nord Taekwondo klubb</v>
      </c>
      <c r="D61" s="17" t="str">
        <f>IF('Final 1'!N61="","",IF(Oversikt!B61="","",VLOOKUP(Oversikt!#REF!,Mønster!$A$4:$B$21,2)))</f>
        <v/>
      </c>
      <c r="E61" s="32">
        <v>6.2</v>
      </c>
      <c r="F61" s="33">
        <v>6.1</v>
      </c>
      <c r="G61" s="33">
        <v>6</v>
      </c>
      <c r="H61" s="33"/>
      <c r="I61" s="137"/>
      <c r="J61" s="33"/>
      <c r="K61" s="34"/>
      <c r="L61" s="128">
        <f>IF(Dommere!$C$12&gt;4,ROUND(SUM(E61:K61)-Q61-R61,1)/(Dommere!$C$12-2),(SUM(E61:K61)/Dommere!$C$12))</f>
        <v>6.1000000000000005</v>
      </c>
      <c r="M61" s="129">
        <f>IF(B61="",,'Final 1'!L61+L61)</f>
        <v>12.5</v>
      </c>
      <c r="N61" s="57">
        <f t="shared" si="14"/>
        <v>2</v>
      </c>
      <c r="O61" s="33"/>
      <c r="P61" s="33"/>
      <c r="Q61" s="19">
        <f t="shared" si="11"/>
        <v>6.2</v>
      </c>
      <c r="R61" s="19">
        <f t="shared" si="12"/>
        <v>6</v>
      </c>
      <c r="S61" s="19">
        <f t="shared" si="13"/>
        <v>18.3</v>
      </c>
    </row>
    <row r="62" spans="1:19" x14ac:dyDescent="0.2">
      <c r="A62" s="20">
        <f>+Oversikt!A62</f>
        <v>7</v>
      </c>
      <c r="B62" s="16" t="str">
        <f>IF('Final 1'!B62="", "",+Oversikt!B62)</f>
        <v xml:space="preserve">Kim Vu Thien </v>
      </c>
      <c r="C62" s="16" t="str">
        <f>IF(Oversikt!E62="","",Oversikt!E62)</f>
        <v>Oslo Nord Taekwondo klubb</v>
      </c>
      <c r="D62" s="17" t="str">
        <f>IF('Final 1'!N62="","",IF(Oversikt!B62="","",VLOOKUP(Oversikt!#REF!,Mønster!$A$4:$B$21,2)))</f>
        <v/>
      </c>
      <c r="E62" s="32">
        <v>6.1</v>
      </c>
      <c r="F62" s="33">
        <v>6.2</v>
      </c>
      <c r="G62" s="33">
        <v>6.2</v>
      </c>
      <c r="H62" s="33"/>
      <c r="I62" s="137"/>
      <c r="J62" s="33"/>
      <c r="K62" s="34"/>
      <c r="L62" s="128">
        <f>IF(Dommere!$C$12&gt;4,ROUND(SUM(E62:K62)-Q62-R62,1)/(Dommere!$C$12-2),(SUM(E62:K62)/Dommere!$C$12))</f>
        <v>6.166666666666667</v>
      </c>
      <c r="M62" s="129">
        <f>IF(B62="",,'Final 1'!L62+L62)</f>
        <v>12.533333333333335</v>
      </c>
      <c r="N62" s="57">
        <f t="shared" si="14"/>
        <v>1</v>
      </c>
      <c r="O62" s="33"/>
      <c r="P62" s="33"/>
      <c r="Q62" s="19">
        <f t="shared" si="11"/>
        <v>6.2</v>
      </c>
      <c r="R62" s="19">
        <f t="shared" si="12"/>
        <v>6.1</v>
      </c>
      <c r="S62" s="19">
        <f t="shared" si="13"/>
        <v>18.5</v>
      </c>
    </row>
    <row r="63" spans="1:19" x14ac:dyDescent="0.2">
      <c r="A63" s="20">
        <f>+Oversikt!A63</f>
        <v>8</v>
      </c>
      <c r="B63" s="16" t="str">
        <f>IF('Final 1'!B63="", "",+Oversikt!B63)</f>
        <v/>
      </c>
      <c r="C63" s="16" t="str">
        <f>IF(Oversikt!E63="","",Oversikt!E63)</f>
        <v>Solør Tae Kwondoklubb</v>
      </c>
      <c r="D63" s="17" t="str">
        <f>IF('Final 1'!N63="","",IF(Oversikt!B63="","",VLOOKUP(Oversikt!#REF!,Mønster!$A$4:$B$21,2)))</f>
        <v/>
      </c>
      <c r="E63" s="32"/>
      <c r="F63" s="33"/>
      <c r="G63" s="33"/>
      <c r="H63" s="33"/>
      <c r="I63" s="137"/>
      <c r="J63" s="33"/>
      <c r="K63" s="34"/>
      <c r="L63" s="128">
        <f>IF(Dommere!$C$12&gt;4,ROUND(SUM(E63:K63)-Q63-R63,1)/(Dommere!$C$12-2),(SUM(E63:K63)/Dommere!$C$12))</f>
        <v>0</v>
      </c>
      <c r="M63" s="129">
        <f>IF(B63="",,'Final 1'!L63+L63)</f>
        <v>0</v>
      </c>
      <c r="N63" s="57" t="str">
        <f t="shared" si="14"/>
        <v/>
      </c>
      <c r="O63" s="33"/>
      <c r="P63" s="33"/>
      <c r="Q63" s="19">
        <f t="shared" si="11"/>
        <v>0</v>
      </c>
      <c r="R63" s="19">
        <f t="shared" si="12"/>
        <v>0</v>
      </c>
      <c r="S63" s="19">
        <f t="shared" si="13"/>
        <v>0</v>
      </c>
    </row>
    <row r="64" spans="1:19" x14ac:dyDescent="0.2">
      <c r="A64" s="20">
        <f>+Oversikt!A64</f>
        <v>9</v>
      </c>
      <c r="B64" s="16" t="str">
        <f>IF('Final 1'!B64="", "",+Oversikt!B64)</f>
        <v/>
      </c>
      <c r="C64" s="16" t="str">
        <f>IF(Oversikt!E64="","",Oversikt!E64)</f>
        <v/>
      </c>
      <c r="D64" s="17" t="str">
        <f>IF('Final 1'!N64="","",IF(Oversikt!B64="","",VLOOKUP(Oversikt!#REF!,Mønster!$A$4:$B$21,2)))</f>
        <v/>
      </c>
      <c r="E64" s="32"/>
      <c r="F64" s="33"/>
      <c r="G64" s="33"/>
      <c r="H64" s="33"/>
      <c r="I64" s="137"/>
      <c r="J64" s="33"/>
      <c r="K64" s="34"/>
      <c r="L64" s="128">
        <f>IF(Dommere!$C$12&gt;4,ROUND(SUM(E64:K64)-Q64-R64,1)/(Dommere!$C$12-2),(SUM(E64:K64)/Dommere!$C$12))</f>
        <v>0</v>
      </c>
      <c r="M64" s="129">
        <f>IF(B64="",,'Final 1'!L64+L64)</f>
        <v>0</v>
      </c>
      <c r="N64" s="57" t="str">
        <f t="shared" si="14"/>
        <v/>
      </c>
      <c r="O64" s="33"/>
      <c r="P64" s="33"/>
      <c r="Q64" s="19">
        <f t="shared" si="11"/>
        <v>0</v>
      </c>
      <c r="R64" s="19">
        <f t="shared" si="12"/>
        <v>0</v>
      </c>
      <c r="S64" s="19">
        <f t="shared" si="13"/>
        <v>0</v>
      </c>
    </row>
    <row r="65" spans="1:19" x14ac:dyDescent="0.2">
      <c r="A65" s="20">
        <f>+Oversikt!A65</f>
        <v>10</v>
      </c>
      <c r="B65" s="16" t="str">
        <f>IF('Final 1'!B65="", "",+Oversikt!B65)</f>
        <v/>
      </c>
      <c r="C65" s="16" t="str">
        <f>IF(Oversikt!E65="","",Oversikt!E65)</f>
        <v/>
      </c>
      <c r="D65" s="17" t="str">
        <f>IF('Final 1'!N65="","",IF(Oversikt!B65="","",VLOOKUP(Oversikt!#REF!,Mønster!$A$4:$B$21,2)))</f>
        <v/>
      </c>
      <c r="E65" s="32"/>
      <c r="F65" s="33"/>
      <c r="G65" s="33"/>
      <c r="H65" s="33"/>
      <c r="I65" s="137"/>
      <c r="J65" s="33"/>
      <c r="K65" s="34"/>
      <c r="L65" s="128">
        <f>IF(Dommere!$C$12&gt;4,ROUND(SUM(E65:K65)-Q65-R65,1)/(Dommere!$C$12-2),(SUM(E65:K65)/Dommere!$C$12))</f>
        <v>0</v>
      </c>
      <c r="M65" s="129">
        <f>IF(B65="",,'Final 1'!L65+L65)</f>
        <v>0</v>
      </c>
      <c r="N65" s="57" t="str">
        <f t="shared" si="14"/>
        <v/>
      </c>
      <c r="O65" s="33"/>
      <c r="P65" s="33"/>
      <c r="Q65" s="19">
        <f t="shared" si="11"/>
        <v>0</v>
      </c>
      <c r="R65" s="19">
        <f t="shared" si="12"/>
        <v>0</v>
      </c>
      <c r="S65" s="19">
        <f t="shared" si="13"/>
        <v>0</v>
      </c>
    </row>
    <row r="66" spans="1:19" x14ac:dyDescent="0.2">
      <c r="A66" s="20">
        <f>+Oversikt!A66</f>
        <v>11</v>
      </c>
      <c r="B66" s="16" t="str">
        <f>IF('Final 1'!B66="", "",+Oversikt!B66)</f>
        <v/>
      </c>
      <c r="C66" s="16" t="str">
        <f>IF(Oversikt!E66="","",Oversikt!E66)</f>
        <v/>
      </c>
      <c r="D66" s="17" t="str">
        <f>IF('Final 1'!N66="","",IF(Oversikt!B66="","",VLOOKUP(Oversikt!#REF!,Mønster!$A$4:$B$21,2)))</f>
        <v/>
      </c>
      <c r="E66" s="32"/>
      <c r="F66" s="33"/>
      <c r="G66" s="33"/>
      <c r="H66" s="33"/>
      <c r="I66" s="137"/>
      <c r="J66" s="33"/>
      <c r="K66" s="34"/>
      <c r="L66" s="128">
        <f>IF(Dommere!$C$12&gt;4,ROUND(SUM(E66:K66)-Q66-R66,1)/(Dommere!$C$12-2),(SUM(E66:K66)/Dommere!$C$12))</f>
        <v>0</v>
      </c>
      <c r="M66" s="129">
        <f>IF(B66="",,'Final 1'!L66+L66)</f>
        <v>0</v>
      </c>
      <c r="N66" s="57" t="str">
        <f t="shared" si="14"/>
        <v/>
      </c>
      <c r="O66" s="33"/>
      <c r="P66" s="33"/>
      <c r="Q66" s="19">
        <f t="shared" si="11"/>
        <v>0</v>
      </c>
      <c r="R66" s="19">
        <f t="shared" si="12"/>
        <v>0</v>
      </c>
      <c r="S66" s="19">
        <f t="shared" si="13"/>
        <v>0</v>
      </c>
    </row>
    <row r="67" spans="1:19" x14ac:dyDescent="0.2">
      <c r="A67" s="20">
        <f>+Oversikt!A67</f>
        <v>12</v>
      </c>
      <c r="B67" s="16" t="str">
        <f>IF('Final 1'!B67="", "",+Oversikt!B67)</f>
        <v/>
      </c>
      <c r="C67" s="16" t="str">
        <f>IF(Oversikt!E67="","",Oversikt!E67)</f>
        <v/>
      </c>
      <c r="D67" s="17" t="str">
        <f>IF('Final 1'!N67="","",IF(Oversikt!B67="","",VLOOKUP(Oversikt!#REF!,Mønster!$A$4:$B$21,2)))</f>
        <v/>
      </c>
      <c r="E67" s="32"/>
      <c r="F67" s="33"/>
      <c r="G67" s="33"/>
      <c r="H67" s="33"/>
      <c r="I67" s="137"/>
      <c r="J67" s="33"/>
      <c r="K67" s="34"/>
      <c r="L67" s="128">
        <f>IF(Dommere!$C$12&gt;4,ROUND(SUM(E67:K67)-Q67-R67,1)/(Dommere!$C$12-2),(SUM(E67:K67)/Dommere!$C$12))</f>
        <v>0</v>
      </c>
      <c r="M67" s="129">
        <f>IF(B67="",,'Final 1'!L67+L67)</f>
        <v>0</v>
      </c>
      <c r="N67" s="57" t="str">
        <f t="shared" si="14"/>
        <v/>
      </c>
      <c r="O67" s="33"/>
      <c r="P67" s="33"/>
      <c r="Q67" s="19">
        <f t="shared" si="11"/>
        <v>0</v>
      </c>
      <c r="R67" s="19">
        <f t="shared" si="12"/>
        <v>0</v>
      </c>
      <c r="S67" s="19">
        <f t="shared" si="13"/>
        <v>0</v>
      </c>
    </row>
    <row r="68" spans="1:19" x14ac:dyDescent="0.2">
      <c r="A68" s="20">
        <f>+Oversikt!A68</f>
        <v>13</v>
      </c>
      <c r="B68" s="16" t="str">
        <f>IF('Final 1'!B68="", "",+Oversikt!B68)</f>
        <v/>
      </c>
      <c r="C68" s="16" t="str">
        <f>IF(Oversikt!E68="","",Oversikt!E68)</f>
        <v/>
      </c>
      <c r="D68" s="17" t="str">
        <f>IF('Final 1'!N68="","",IF(Oversikt!B68="","",VLOOKUP(Oversikt!#REF!,Mønster!$A$4:$B$21,2)))</f>
        <v/>
      </c>
      <c r="E68" s="32"/>
      <c r="F68" s="33"/>
      <c r="G68" s="33"/>
      <c r="H68" s="33"/>
      <c r="I68" s="137"/>
      <c r="J68" s="33"/>
      <c r="K68" s="34"/>
      <c r="L68" s="128">
        <f>IF(Dommere!$C$12&gt;4,ROUND(SUM(E68:K68)-Q68-R68,1)/(Dommere!$C$12-2),(SUM(E68:K68)/Dommere!$C$12))</f>
        <v>0</v>
      </c>
      <c r="M68" s="129">
        <f>IF(B68="",,'Final 1'!L68+L68)</f>
        <v>0</v>
      </c>
      <c r="N68" s="57" t="str">
        <f t="shared" si="14"/>
        <v/>
      </c>
      <c r="O68" s="33"/>
      <c r="P68" s="33"/>
      <c r="Q68" s="19">
        <f t="shared" ref="Q68:Q83" si="15">MAX(E68:K68)</f>
        <v>0</v>
      </c>
      <c r="R68" s="19">
        <f t="shared" ref="R68:R83" si="16">MIN(E68:K68)</f>
        <v>0</v>
      </c>
      <c r="S68" s="19">
        <f t="shared" ref="S68:S83" si="17">SUM(E68:K68)</f>
        <v>0</v>
      </c>
    </row>
    <row r="69" spans="1:19" x14ac:dyDescent="0.2">
      <c r="A69" s="20">
        <f>+Oversikt!A69</f>
        <v>14</v>
      </c>
      <c r="B69" s="16" t="str">
        <f>IF('Final 1'!B69="", "",+Oversikt!B69)</f>
        <v/>
      </c>
      <c r="C69" s="16" t="str">
        <f>IF(Oversikt!E69="","",Oversikt!E69)</f>
        <v/>
      </c>
      <c r="D69" s="17" t="str">
        <f>IF('Final 1'!N69="","",IF(Oversikt!B69="","",VLOOKUP(Oversikt!#REF!,Mønster!$A$4:$B$21,2)))</f>
        <v/>
      </c>
      <c r="E69" s="32"/>
      <c r="F69" s="33"/>
      <c r="G69" s="33"/>
      <c r="H69" s="33"/>
      <c r="I69" s="137"/>
      <c r="J69" s="33"/>
      <c r="K69" s="34"/>
      <c r="L69" s="128">
        <f>IF(Dommere!$C$12&gt;4,ROUND(SUM(E69:K69)-Q69-R69,1)/(Dommere!$C$12-2),(SUM(E69:K69)/Dommere!$C$12))</f>
        <v>0</v>
      </c>
      <c r="M69" s="129">
        <f>IF(B69="",,'Final 1'!L69+L69)</f>
        <v>0</v>
      </c>
      <c r="N69" s="57" t="str">
        <f t="shared" si="14"/>
        <v/>
      </c>
      <c r="O69" s="33"/>
      <c r="P69" s="33"/>
      <c r="Q69" s="19">
        <f t="shared" si="15"/>
        <v>0</v>
      </c>
      <c r="R69" s="19">
        <f t="shared" si="16"/>
        <v>0</v>
      </c>
      <c r="S69" s="19">
        <f t="shared" si="17"/>
        <v>0</v>
      </c>
    </row>
    <row r="70" spans="1:19" x14ac:dyDescent="0.2">
      <c r="A70" s="20">
        <f>+Oversikt!A70</f>
        <v>15</v>
      </c>
      <c r="B70" s="16" t="str">
        <f>IF('Final 1'!B70="", "",+Oversikt!B70)</f>
        <v/>
      </c>
      <c r="C70" s="16" t="str">
        <f>IF(Oversikt!E70="","",Oversikt!E70)</f>
        <v/>
      </c>
      <c r="D70" s="17" t="str">
        <f>IF('Final 1'!N70="","",IF(Oversikt!B70="","",VLOOKUP(Oversikt!#REF!,Mønster!$A$4:$B$21,2)))</f>
        <v/>
      </c>
      <c r="E70" s="32"/>
      <c r="F70" s="33"/>
      <c r="G70" s="33"/>
      <c r="H70" s="33"/>
      <c r="I70" s="137"/>
      <c r="J70" s="33"/>
      <c r="K70" s="34"/>
      <c r="L70" s="128">
        <f>IF(Dommere!$C$12&gt;4,ROUND(SUM(E70:K70)-Q70-R70,1)/(Dommere!$C$12-2),(SUM(E70:K70)/Dommere!$C$12))</f>
        <v>0</v>
      </c>
      <c r="M70" s="129">
        <f>IF(B70="",,'Final 1'!L70+L70)</f>
        <v>0</v>
      </c>
      <c r="N70" s="57" t="str">
        <f t="shared" si="14"/>
        <v/>
      </c>
      <c r="O70" s="33"/>
      <c r="P70" s="33"/>
      <c r="Q70" s="19">
        <f t="shared" si="15"/>
        <v>0</v>
      </c>
      <c r="R70" s="19">
        <f t="shared" si="16"/>
        <v>0</v>
      </c>
      <c r="S70" s="19">
        <f t="shared" si="17"/>
        <v>0</v>
      </c>
    </row>
    <row r="71" spans="1:19" x14ac:dyDescent="0.2">
      <c r="A71" s="20">
        <f>+Oversikt!A71</f>
        <v>16</v>
      </c>
      <c r="B71" s="16" t="str">
        <f>IF('Final 1'!B71="", "",+Oversikt!B71)</f>
        <v/>
      </c>
      <c r="C71" s="16" t="str">
        <f>IF(Oversikt!E71="","",Oversikt!E71)</f>
        <v/>
      </c>
      <c r="D71" s="17" t="str">
        <f>IF('Final 1'!N71="","",IF(Oversikt!B71="","",VLOOKUP(Oversikt!#REF!,Mønster!$A$4:$B$21,2)))</f>
        <v/>
      </c>
      <c r="E71" s="32"/>
      <c r="F71" s="33"/>
      <c r="G71" s="33"/>
      <c r="H71" s="33"/>
      <c r="I71" s="137"/>
      <c r="J71" s="33"/>
      <c r="K71" s="34"/>
      <c r="L71" s="128">
        <f>IF(Dommere!$C$12&gt;4,ROUND(SUM(E71:K71)-Q71-R71,1)/(Dommere!$C$12-2),(SUM(E71:K71)/Dommere!$C$12))</f>
        <v>0</v>
      </c>
      <c r="M71" s="129">
        <f>IF(B71="",,'Final 1'!L71+L71)</f>
        <v>0</v>
      </c>
      <c r="N71" s="57" t="str">
        <f t="shared" si="14"/>
        <v/>
      </c>
      <c r="O71" s="33"/>
      <c r="P71" s="33"/>
      <c r="Q71" s="19">
        <f t="shared" si="15"/>
        <v>0</v>
      </c>
      <c r="R71" s="19">
        <f t="shared" si="16"/>
        <v>0</v>
      </c>
      <c r="S71" s="19">
        <f t="shared" si="17"/>
        <v>0</v>
      </c>
    </row>
    <row r="72" spans="1:19" x14ac:dyDescent="0.2">
      <c r="A72" s="20">
        <f>+Oversikt!A72</f>
        <v>17</v>
      </c>
      <c r="B72" s="16" t="str">
        <f>IF('Final 1'!B72="", "",+Oversikt!B72)</f>
        <v/>
      </c>
      <c r="C72" s="16" t="str">
        <f>IF(Oversikt!E72="","",Oversikt!E72)</f>
        <v/>
      </c>
      <c r="D72" s="17" t="str">
        <f>IF('Final 1'!N72="","",IF(Oversikt!B72="","",VLOOKUP(Oversikt!#REF!,Mønster!$A$4:$B$21,2)))</f>
        <v/>
      </c>
      <c r="E72" s="32"/>
      <c r="F72" s="33"/>
      <c r="G72" s="33"/>
      <c r="H72" s="33"/>
      <c r="I72" s="137"/>
      <c r="J72" s="33"/>
      <c r="K72" s="34"/>
      <c r="L72" s="128">
        <f>IF(Dommere!$C$12&gt;4,ROUND(SUM(E72:K72)-Q72-R72,1)/(Dommere!$C$12-2),(SUM(E72:K72)/Dommere!$C$12))</f>
        <v>0</v>
      </c>
      <c r="M72" s="129">
        <f>IF(B72="",,'Final 1'!L72+L72)</f>
        <v>0</v>
      </c>
      <c r="N72" s="57" t="str">
        <f t="shared" si="14"/>
        <v/>
      </c>
      <c r="O72" s="33"/>
      <c r="P72" s="33"/>
      <c r="Q72" s="19">
        <f t="shared" si="15"/>
        <v>0</v>
      </c>
      <c r="R72" s="19">
        <f t="shared" si="16"/>
        <v>0</v>
      </c>
      <c r="S72" s="19">
        <f t="shared" si="17"/>
        <v>0</v>
      </c>
    </row>
    <row r="73" spans="1:19" x14ac:dyDescent="0.2">
      <c r="A73" s="20">
        <f>+Oversikt!A73</f>
        <v>18</v>
      </c>
      <c r="B73" s="16" t="str">
        <f>IF('Final 1'!B73="", "",+Oversikt!B73)</f>
        <v/>
      </c>
      <c r="C73" s="16" t="str">
        <f>IF(Oversikt!E73="","",Oversikt!E73)</f>
        <v/>
      </c>
      <c r="D73" s="17" t="str">
        <f>IF('Final 1'!N73="","",IF(Oversikt!B73="","",VLOOKUP(Oversikt!#REF!,Mønster!$A$4:$B$21,2)))</f>
        <v/>
      </c>
      <c r="E73" s="32"/>
      <c r="F73" s="33"/>
      <c r="G73" s="33"/>
      <c r="H73" s="33"/>
      <c r="I73" s="137"/>
      <c r="J73" s="33"/>
      <c r="K73" s="34"/>
      <c r="L73" s="128">
        <f>IF(Dommere!$C$12&gt;4,ROUND(SUM(E73:K73)-Q73-R73,1)/(Dommere!$C$12-2),(SUM(E73:K73)/Dommere!$C$12))</f>
        <v>0</v>
      </c>
      <c r="M73" s="129">
        <f>IF(B73="",,'Final 1'!L73+L73)</f>
        <v>0</v>
      </c>
      <c r="N73" s="57" t="str">
        <f t="shared" si="14"/>
        <v/>
      </c>
      <c r="O73" s="33"/>
      <c r="P73" s="33"/>
      <c r="Q73" s="19">
        <f t="shared" si="15"/>
        <v>0</v>
      </c>
      <c r="R73" s="19">
        <f t="shared" si="16"/>
        <v>0</v>
      </c>
      <c r="S73" s="19">
        <f t="shared" si="17"/>
        <v>0</v>
      </c>
    </row>
    <row r="74" spans="1:19" x14ac:dyDescent="0.2">
      <c r="A74" s="20">
        <f>+Oversikt!A74</f>
        <v>19</v>
      </c>
      <c r="B74" s="16" t="str">
        <f>IF('Final 1'!B74="", "",+Oversikt!B74)</f>
        <v/>
      </c>
      <c r="C74" s="16" t="str">
        <f>IF(Oversikt!E74="","",Oversikt!E74)</f>
        <v/>
      </c>
      <c r="D74" s="17" t="str">
        <f>IF('Final 1'!N74="","",IF(Oversikt!B74="","",VLOOKUP(Oversikt!#REF!,Mønster!$A$4:$B$21,2)))</f>
        <v/>
      </c>
      <c r="E74" s="32"/>
      <c r="F74" s="33"/>
      <c r="G74" s="33"/>
      <c r="H74" s="33"/>
      <c r="I74" s="137"/>
      <c r="J74" s="33"/>
      <c r="K74" s="34"/>
      <c r="L74" s="128">
        <f>IF(Dommere!$C$12&gt;4,ROUND(SUM(E74:K74)-Q74-R74,1)/(Dommere!$C$12-2),(SUM(E74:K74)/Dommere!$C$12))</f>
        <v>0</v>
      </c>
      <c r="M74" s="129">
        <f>IF(B74="",,'Final 1'!L74+L74)</f>
        <v>0</v>
      </c>
      <c r="N74" s="57" t="str">
        <f t="shared" si="14"/>
        <v/>
      </c>
      <c r="O74" s="33"/>
      <c r="P74" s="33"/>
      <c r="Q74" s="19">
        <f t="shared" si="15"/>
        <v>0</v>
      </c>
      <c r="R74" s="19">
        <f t="shared" si="16"/>
        <v>0</v>
      </c>
      <c r="S74" s="19">
        <f t="shared" si="17"/>
        <v>0</v>
      </c>
    </row>
    <row r="75" spans="1:19" x14ac:dyDescent="0.2">
      <c r="A75" s="20">
        <f>+Oversikt!A75</f>
        <v>20</v>
      </c>
      <c r="B75" s="16" t="str">
        <f>IF('Final 1'!B75="", "",+Oversikt!B75)</f>
        <v/>
      </c>
      <c r="C75" s="16" t="str">
        <f>IF(Oversikt!E75="","",Oversikt!E75)</f>
        <v/>
      </c>
      <c r="D75" s="17" t="str">
        <f>IF('Final 1'!N75="","",IF(Oversikt!B75="","",VLOOKUP(Oversikt!#REF!,Mønster!$A$4:$B$21,2)))</f>
        <v/>
      </c>
      <c r="E75" s="32"/>
      <c r="F75" s="33"/>
      <c r="G75" s="33"/>
      <c r="H75" s="33"/>
      <c r="I75" s="137"/>
      <c r="J75" s="33"/>
      <c r="K75" s="34"/>
      <c r="L75" s="128">
        <f>IF(Dommere!$C$12&gt;4,ROUND(SUM(E75:K75)-Q75-R75,1)/(Dommere!$C$12-2),(SUM(E75:K75)/Dommere!$C$12))</f>
        <v>0</v>
      </c>
      <c r="M75" s="129">
        <f>IF(B75="",,'Final 1'!L75+L75)</f>
        <v>0</v>
      </c>
      <c r="N75" s="57" t="str">
        <f t="shared" si="14"/>
        <v/>
      </c>
      <c r="O75" s="33"/>
      <c r="P75" s="33"/>
      <c r="Q75" s="19">
        <f t="shared" si="15"/>
        <v>0</v>
      </c>
      <c r="R75" s="19">
        <f t="shared" si="16"/>
        <v>0</v>
      </c>
      <c r="S75" s="19">
        <f t="shared" si="17"/>
        <v>0</v>
      </c>
    </row>
    <row r="76" spans="1:19" x14ac:dyDescent="0.2">
      <c r="A76" s="20">
        <f>+Oversikt!A76</f>
        <v>21</v>
      </c>
      <c r="B76" s="16" t="str">
        <f>IF('Final 1'!B76="", "",+Oversikt!B76)</f>
        <v/>
      </c>
      <c r="C76" s="16" t="str">
        <f>IF(Oversikt!E76="","",Oversikt!E76)</f>
        <v/>
      </c>
      <c r="D76" s="17" t="str">
        <f>IF('Final 1'!N76="","",IF(Oversikt!B76="","",VLOOKUP(Oversikt!#REF!,Mønster!$A$4:$B$21,2)))</f>
        <v/>
      </c>
      <c r="E76" s="32"/>
      <c r="F76" s="33"/>
      <c r="G76" s="33"/>
      <c r="H76" s="33"/>
      <c r="I76" s="137"/>
      <c r="J76" s="33"/>
      <c r="K76" s="34"/>
      <c r="L76" s="128">
        <f>IF(Dommere!$C$12&gt;4,ROUND(SUM(E76:K76)-Q76-R76,1)/(Dommere!$C$12-2),(SUM(E76:K76)/Dommere!$C$12))</f>
        <v>0</v>
      </c>
      <c r="M76" s="129">
        <f>IF(B76="",,'Final 1'!L76+L76)</f>
        <v>0</v>
      </c>
      <c r="N76" s="57" t="str">
        <f t="shared" si="14"/>
        <v/>
      </c>
      <c r="O76" s="33"/>
      <c r="P76" s="33"/>
      <c r="Q76" s="19">
        <f t="shared" si="15"/>
        <v>0</v>
      </c>
      <c r="R76" s="19">
        <f t="shared" si="16"/>
        <v>0</v>
      </c>
      <c r="S76" s="19">
        <f t="shared" si="17"/>
        <v>0</v>
      </c>
    </row>
    <row r="77" spans="1:19" x14ac:dyDescent="0.2">
      <c r="A77" s="20">
        <f>+Oversikt!A77</f>
        <v>22</v>
      </c>
      <c r="B77" s="16" t="str">
        <f>IF('Final 1'!B77="", "",+Oversikt!B77)</f>
        <v/>
      </c>
      <c r="C77" s="16" t="str">
        <f>IF(Oversikt!E77="","",Oversikt!E77)</f>
        <v/>
      </c>
      <c r="D77" s="17" t="str">
        <f>IF('Final 1'!N77="","",IF(Oversikt!B77="","",VLOOKUP(Oversikt!#REF!,Mønster!$A$4:$B$21,2)))</f>
        <v/>
      </c>
      <c r="E77" s="32"/>
      <c r="F77" s="33"/>
      <c r="G77" s="33"/>
      <c r="H77" s="33"/>
      <c r="I77" s="137"/>
      <c r="J77" s="33"/>
      <c r="K77" s="34"/>
      <c r="L77" s="128">
        <f>IF(Dommere!$C$12&gt;4,ROUND(SUM(E77:K77)-Q77-R77,1)/(Dommere!$C$12-2),(SUM(E77:K77)/Dommere!$C$12))</f>
        <v>0</v>
      </c>
      <c r="M77" s="129">
        <f>IF(B77="",,'Final 1'!L77+L77)</f>
        <v>0</v>
      </c>
      <c r="N77" s="57" t="str">
        <f t="shared" si="14"/>
        <v/>
      </c>
      <c r="O77" s="33"/>
      <c r="P77" s="33"/>
      <c r="Q77" s="19">
        <f t="shared" si="15"/>
        <v>0</v>
      </c>
      <c r="R77" s="19">
        <f t="shared" si="16"/>
        <v>0</v>
      </c>
      <c r="S77" s="19">
        <f t="shared" si="17"/>
        <v>0</v>
      </c>
    </row>
    <row r="78" spans="1:19" x14ac:dyDescent="0.2">
      <c r="A78" s="20">
        <f>+Oversikt!A78</f>
        <v>23</v>
      </c>
      <c r="B78" s="16" t="str">
        <f>IF('Final 1'!B78="", "",+Oversikt!B78)</f>
        <v/>
      </c>
      <c r="C78" s="16" t="str">
        <f>IF(Oversikt!E78="","",Oversikt!E78)</f>
        <v/>
      </c>
      <c r="D78" s="17" t="str">
        <f>IF('Final 1'!N78="","",IF(Oversikt!B78="","",VLOOKUP(Oversikt!#REF!,Mønster!$A$4:$B$21,2)))</f>
        <v/>
      </c>
      <c r="E78" s="32"/>
      <c r="F78" s="33"/>
      <c r="G78" s="33"/>
      <c r="H78" s="33"/>
      <c r="I78" s="137"/>
      <c r="J78" s="33"/>
      <c r="K78" s="34"/>
      <c r="L78" s="128">
        <f>IF(Dommere!$C$12&gt;4,ROUND(SUM(E78:K78)-Q78-R78,1)/(Dommere!$C$12-2),(SUM(E78:K78)/Dommere!$C$12))</f>
        <v>0</v>
      </c>
      <c r="M78" s="129">
        <f>IF(B78="",,'Final 1'!L78+L78)</f>
        <v>0</v>
      </c>
      <c r="N78" s="57" t="str">
        <f t="shared" si="14"/>
        <v/>
      </c>
      <c r="O78" s="33"/>
      <c r="P78" s="33"/>
      <c r="Q78" s="19">
        <f t="shared" si="15"/>
        <v>0</v>
      </c>
      <c r="R78" s="19">
        <f t="shared" si="16"/>
        <v>0</v>
      </c>
      <c r="S78" s="19">
        <f t="shared" si="17"/>
        <v>0</v>
      </c>
    </row>
    <row r="79" spans="1:19" x14ac:dyDescent="0.2">
      <c r="A79" s="20">
        <f>+Oversikt!A79</f>
        <v>24</v>
      </c>
      <c r="B79" s="16" t="str">
        <f>IF('Final 1'!B79="", "",+Oversikt!B79)</f>
        <v/>
      </c>
      <c r="C79" s="16" t="str">
        <f>IF(Oversikt!E79="","",Oversikt!E79)</f>
        <v/>
      </c>
      <c r="D79" s="17" t="str">
        <f>IF('Final 1'!N79="","",IF(Oversikt!B79="","",VLOOKUP(Oversikt!#REF!,Mønster!$A$4:$B$21,2)))</f>
        <v/>
      </c>
      <c r="E79" s="32"/>
      <c r="F79" s="33"/>
      <c r="G79" s="33"/>
      <c r="H79" s="33"/>
      <c r="I79" s="137"/>
      <c r="J79" s="33"/>
      <c r="K79" s="34"/>
      <c r="L79" s="128">
        <f>IF(Dommere!$C$12&gt;4,ROUND(SUM(E79:K79)-Q79-R79,1)/(Dommere!$C$12-2),(SUM(E79:K79)/Dommere!$C$12))</f>
        <v>0</v>
      </c>
      <c r="M79" s="129">
        <f>IF(B79="",,'Final 1'!L79+L79)</f>
        <v>0</v>
      </c>
      <c r="N79" s="57" t="str">
        <f t="shared" si="14"/>
        <v/>
      </c>
      <c r="O79" s="33"/>
      <c r="P79" s="33"/>
      <c r="Q79" s="19">
        <f t="shared" si="15"/>
        <v>0</v>
      </c>
      <c r="R79" s="19">
        <f t="shared" si="16"/>
        <v>0</v>
      </c>
      <c r="S79" s="19">
        <f t="shared" si="17"/>
        <v>0</v>
      </c>
    </row>
    <row r="80" spans="1:19" x14ac:dyDescent="0.2">
      <c r="A80" s="20">
        <f>+Oversikt!A80</f>
        <v>25</v>
      </c>
      <c r="B80" s="16" t="str">
        <f>IF('Final 1'!B80="", "",+Oversikt!B80)</f>
        <v/>
      </c>
      <c r="C80" s="16" t="str">
        <f>IF(Oversikt!E80="","",Oversikt!E80)</f>
        <v/>
      </c>
      <c r="D80" s="17" t="str">
        <f>IF('Final 1'!N80="","",IF(Oversikt!B80="","",VLOOKUP(Oversikt!#REF!,Mønster!$A$4:$B$21,2)))</f>
        <v/>
      </c>
      <c r="E80" s="32"/>
      <c r="F80" s="33"/>
      <c r="G80" s="33"/>
      <c r="H80" s="33"/>
      <c r="I80" s="137"/>
      <c r="J80" s="33"/>
      <c r="K80" s="34"/>
      <c r="L80" s="128">
        <f>IF(Dommere!$C$12&gt;4,ROUND(SUM(E80:K80)-Q80-R80,1)/(Dommere!$C$12-2),(SUM(E80:K80)/Dommere!$C$12))</f>
        <v>0</v>
      </c>
      <c r="M80" s="129">
        <f>IF(B80="",,'Final 1'!L80+L80)</f>
        <v>0</v>
      </c>
      <c r="N80" s="57" t="str">
        <f>IF(M80=LARGE($M$56:$M$80,1),1,IF(M80=LARGE($M$56:$M$80,2),2,IF(M80=LARGE($M$56:$M$80,3),3,"")))</f>
        <v/>
      </c>
      <c r="O80" s="33"/>
      <c r="P80" s="33"/>
      <c r="Q80" s="19">
        <f t="shared" si="15"/>
        <v>0</v>
      </c>
      <c r="R80" s="19">
        <f t="shared" si="16"/>
        <v>0</v>
      </c>
      <c r="S80" s="19">
        <f t="shared" si="17"/>
        <v>0</v>
      </c>
    </row>
    <row r="81" spans="1:19" ht="20.25" customHeight="1" x14ac:dyDescent="0.2">
      <c r="A81" s="21" t="str">
        <f>+Oversikt!A81</f>
        <v>Klasse 120 - Ungdom - Gutter cup lav</v>
      </c>
      <c r="B81" s="40"/>
      <c r="C81" s="40"/>
      <c r="D81" s="41"/>
      <c r="E81" s="42"/>
      <c r="F81" s="43"/>
      <c r="G81" s="43"/>
      <c r="H81" s="43"/>
      <c r="I81" s="138"/>
      <c r="J81" s="43"/>
      <c r="K81" s="44"/>
      <c r="L81" s="128">
        <f>IF(Dommere!$C$12&gt;4,ROUND(SUM(E81:K81)-Q81-R81,1)/(Dommere!$C$12-2),(SUM(E81:K81)/Dommere!$C$12))</f>
        <v>0</v>
      </c>
      <c r="M81" s="127"/>
      <c r="N81" s="57"/>
      <c r="O81" s="43"/>
      <c r="P81" s="43"/>
      <c r="Q81" s="37"/>
      <c r="R81" s="37"/>
      <c r="S81" s="37"/>
    </row>
    <row r="82" spans="1:19" x14ac:dyDescent="0.2">
      <c r="A82" s="20">
        <f>+Oversikt!A82</f>
        <v>1</v>
      </c>
      <c r="B82" s="16" t="str">
        <f>IF('Final 1'!B82="", "",+Oversikt!B82)</f>
        <v xml:space="preserve">Thomas Monsen </v>
      </c>
      <c r="C82" s="16" t="str">
        <f>IF(Oversikt!E82="","",Oversikt!E82)</f>
        <v>Hamar Taekwondo Klubb</v>
      </c>
      <c r="D82" s="17" t="str">
        <f>IF('Final 1'!N82="","",IF(Oversikt!B82="","",VLOOKUP(Oversikt!#REF!,Mønster!$A$4:$B$21,2)))</f>
        <v/>
      </c>
      <c r="E82" s="32">
        <v>5.8</v>
      </c>
      <c r="F82" s="33">
        <v>5.6</v>
      </c>
      <c r="G82" s="33">
        <v>5.7</v>
      </c>
      <c r="H82" s="33"/>
      <c r="I82" s="137"/>
      <c r="J82" s="33"/>
      <c r="K82" s="34"/>
      <c r="L82" s="128">
        <f>IF(Dommere!$C$12&gt;4,ROUND(SUM(E82:K82)-Q82-R82,1)/(Dommere!$C$12-2),(SUM(E82:K82)/Dommere!$C$12))</f>
        <v>5.6999999999999993</v>
      </c>
      <c r="M82" s="129">
        <f>IF(B82="",,'Final 1'!L82+L82)</f>
        <v>11.033333333333331</v>
      </c>
      <c r="N82" s="57" t="str">
        <f>IF(M82=LARGE($M$82:$M$106,1),1,IF(M82=LARGE($M$82:$M$106,2),2,IF(M82=LARGE($M$82:$M$106,3),3,"")))</f>
        <v/>
      </c>
      <c r="O82" s="33"/>
      <c r="P82" s="33"/>
      <c r="Q82" s="19">
        <f t="shared" si="15"/>
        <v>5.8</v>
      </c>
      <c r="R82" s="19">
        <f t="shared" si="16"/>
        <v>5.6</v>
      </c>
      <c r="S82" s="19">
        <f t="shared" si="17"/>
        <v>17.099999999999998</v>
      </c>
    </row>
    <row r="83" spans="1:19" x14ac:dyDescent="0.2">
      <c r="A83" s="20">
        <f>+Oversikt!A83</f>
        <v>2</v>
      </c>
      <c r="B83" s="16" t="str">
        <f>IF('Final 1'!B83="", "",+Oversikt!B83)</f>
        <v xml:space="preserve">Jørgen Eide </v>
      </c>
      <c r="C83" s="16" t="str">
        <f>IF(Oversikt!E83="","",Oversikt!E83)</f>
        <v>Keum Gang Taekwondo - St.hanshaugen</v>
      </c>
      <c r="D83" s="17" t="str">
        <f>IF('Final 1'!N83="","",IF(Oversikt!B83="","",VLOOKUP(Oversikt!#REF!,Mønster!$A$4:$B$21,2)))</f>
        <v/>
      </c>
      <c r="E83" s="32">
        <v>5.7</v>
      </c>
      <c r="F83" s="33">
        <v>5.7</v>
      </c>
      <c r="G83" s="33">
        <v>5.8</v>
      </c>
      <c r="H83" s="33"/>
      <c r="I83" s="137"/>
      <c r="J83" s="33"/>
      <c r="K83" s="34"/>
      <c r="L83" s="128">
        <f>IF(Dommere!$C$12&gt;4,ROUND(SUM(E83:K83)-Q83-R83,1)/(Dommere!$C$12-2),(SUM(E83:K83)/Dommere!$C$12))</f>
        <v>5.7333333333333334</v>
      </c>
      <c r="M83" s="129">
        <f>IF(B83="",,'Final 1'!L83+L83)</f>
        <v>11.433333333333334</v>
      </c>
      <c r="N83" s="57" t="str">
        <f t="shared" ref="N83:N106" si="18">IF(M83=LARGE($M$82:$M$106,1),1,IF(M83=LARGE($M$82:$M$106,2),2,IF(M83=LARGE($M$82:$M$106,3),3,"")))</f>
        <v/>
      </c>
      <c r="O83" s="33"/>
      <c r="P83" s="33"/>
      <c r="Q83" s="19">
        <f t="shared" si="15"/>
        <v>5.8</v>
      </c>
      <c r="R83" s="19">
        <f t="shared" si="16"/>
        <v>5.7</v>
      </c>
      <c r="S83" s="19">
        <f t="shared" si="17"/>
        <v>17.2</v>
      </c>
    </row>
    <row r="84" spans="1:19" x14ac:dyDescent="0.2">
      <c r="A84" s="20">
        <f>+Oversikt!A84</f>
        <v>3</v>
      </c>
      <c r="B84" s="16" t="str">
        <f>IF('Final 1'!B84="", "",+Oversikt!B84)</f>
        <v xml:space="preserve">Shaban Kiqina </v>
      </c>
      <c r="C84" s="16" t="str">
        <f>IF(Oversikt!E84="","",Oversikt!E84)</f>
        <v>Oslo Nord Taekwondo klubb</v>
      </c>
      <c r="D84" s="17" t="str">
        <f>IF('Final 1'!N84="","",IF(Oversikt!B84="","",VLOOKUP(Oversikt!#REF!,Mønster!$A$4:$B$21,2)))</f>
        <v/>
      </c>
      <c r="E84" s="32">
        <v>5.9</v>
      </c>
      <c r="F84" s="33">
        <v>5.7</v>
      </c>
      <c r="G84" s="33">
        <v>5.9</v>
      </c>
      <c r="H84" s="33"/>
      <c r="I84" s="137"/>
      <c r="J84" s="33"/>
      <c r="K84" s="34"/>
      <c r="L84" s="128">
        <f>IF(Dommere!$C$12&gt;4,ROUND(SUM(E84:K84)-Q84-R84,1)/(Dommere!$C$12-2),(SUM(E84:K84)/Dommere!$C$12))</f>
        <v>5.833333333333333</v>
      </c>
      <c r="M84" s="129">
        <f>IF(B84="",,'Final 1'!L84+L84)</f>
        <v>11.566666666666666</v>
      </c>
      <c r="N84" s="57">
        <f t="shared" si="18"/>
        <v>3</v>
      </c>
      <c r="O84" s="33"/>
      <c r="P84" s="33"/>
      <c r="Q84" s="19">
        <f t="shared" ref="Q84:Q99" si="19">MAX(E84:K84)</f>
        <v>5.9</v>
      </c>
      <c r="R84" s="19">
        <f t="shared" ref="R84:R99" si="20">MIN(E84:K84)</f>
        <v>5.7</v>
      </c>
      <c r="S84" s="19">
        <f t="shared" ref="S84:S99" si="21">SUM(E84:K84)</f>
        <v>17.5</v>
      </c>
    </row>
    <row r="85" spans="1:19" x14ac:dyDescent="0.2">
      <c r="A85" s="20">
        <f>+Oversikt!A85</f>
        <v>4</v>
      </c>
      <c r="B85" s="16" t="str">
        <f>IF('Final 1'!B85="", "",+Oversikt!B85)</f>
        <v xml:space="preserve">Erik Tran </v>
      </c>
      <c r="C85" s="16" t="str">
        <f>IF(Oversikt!E85="","",Oversikt!E85)</f>
        <v>Oslo Nord Taekwondo klubb</v>
      </c>
      <c r="D85" s="17" t="str">
        <f>IF('Final 1'!N85="","",IF(Oversikt!B85="","",VLOOKUP(Oversikt!#REF!,Mønster!$A$4:$B$21,2)))</f>
        <v/>
      </c>
      <c r="E85" s="32">
        <v>6.4</v>
      </c>
      <c r="F85" s="33">
        <v>6.1</v>
      </c>
      <c r="G85" s="33">
        <v>6.2</v>
      </c>
      <c r="H85" s="33"/>
      <c r="I85" s="137"/>
      <c r="J85" s="33"/>
      <c r="K85" s="34"/>
      <c r="L85" s="128">
        <f>IF(Dommere!$C$12&gt;4,ROUND(SUM(E85:K85)-Q85-R85,1)/(Dommere!$C$12-2),(SUM(E85:K85)/Dommere!$C$12))</f>
        <v>6.2333333333333334</v>
      </c>
      <c r="M85" s="129">
        <f>IF(B85="",,'Final 1'!L85+L85)</f>
        <v>12.4</v>
      </c>
      <c r="N85" s="57">
        <f t="shared" si="18"/>
        <v>1</v>
      </c>
      <c r="O85" s="33"/>
      <c r="P85" s="33"/>
      <c r="Q85" s="19">
        <f t="shared" si="19"/>
        <v>6.4</v>
      </c>
      <c r="R85" s="19">
        <f t="shared" si="20"/>
        <v>6.1</v>
      </c>
      <c r="S85" s="19">
        <f t="shared" si="21"/>
        <v>18.7</v>
      </c>
    </row>
    <row r="86" spans="1:19" x14ac:dyDescent="0.2">
      <c r="A86" s="20">
        <f>+Oversikt!A86</f>
        <v>5</v>
      </c>
      <c r="B86" s="16" t="str">
        <f>IF('Final 1'!B86="", "",+Oversikt!B86)</f>
        <v xml:space="preserve">William Furuli Mats </v>
      </c>
      <c r="C86" s="16" t="str">
        <f>IF(Oversikt!E86="","",Oversikt!E86)</f>
        <v>Solør Tae Kwondoklubb</v>
      </c>
      <c r="D86" s="17" t="str">
        <f>IF('Final 1'!N86="","",IF(Oversikt!B86="","",VLOOKUP(Oversikt!#REF!,Mønster!$A$4:$B$21,2)))</f>
        <v/>
      </c>
      <c r="E86" s="32">
        <v>6.1</v>
      </c>
      <c r="F86" s="33">
        <v>5.8</v>
      </c>
      <c r="G86" s="33">
        <v>5.6</v>
      </c>
      <c r="H86" s="33"/>
      <c r="I86" s="137"/>
      <c r="J86" s="33"/>
      <c r="K86" s="34"/>
      <c r="L86" s="128">
        <f>IF(Dommere!$C$12&gt;4,ROUND(SUM(E86:K86)-Q86-R86,1)/(Dommere!$C$12-2),(SUM(E86:K86)/Dommere!$C$12))</f>
        <v>5.833333333333333</v>
      </c>
      <c r="M86" s="129">
        <f>IF(B86="",,'Final 1'!L86+L86)</f>
        <v>11.666666666666666</v>
      </c>
      <c r="N86" s="57">
        <f t="shared" si="18"/>
        <v>2</v>
      </c>
      <c r="O86" s="33"/>
      <c r="P86" s="33"/>
      <c r="Q86" s="19">
        <f t="shared" si="19"/>
        <v>6.1</v>
      </c>
      <c r="R86" s="19">
        <f t="shared" si="20"/>
        <v>5.6</v>
      </c>
      <c r="S86" s="19">
        <f t="shared" si="21"/>
        <v>17.5</v>
      </c>
    </row>
    <row r="87" spans="1:19" x14ac:dyDescent="0.2">
      <c r="A87" s="20">
        <f>+Oversikt!A87</f>
        <v>6</v>
      </c>
      <c r="B87" s="16" t="str">
        <f>IF('Final 1'!B87="", "",+Oversikt!B87)</f>
        <v/>
      </c>
      <c r="C87" s="16" t="str">
        <f>IF(Oversikt!E87="","",Oversikt!E87)</f>
        <v>Mudo</v>
      </c>
      <c r="D87" s="17" t="str">
        <f>IF('Final 1'!N87="","",IF(Oversikt!B87="","",VLOOKUP(Oversikt!#REF!,Mønster!$A$4:$B$21,2)))</f>
        <v/>
      </c>
      <c r="E87" s="32"/>
      <c r="F87" s="33"/>
      <c r="G87" s="33"/>
      <c r="H87" s="33"/>
      <c r="I87" s="137"/>
      <c r="J87" s="33"/>
      <c r="K87" s="34"/>
      <c r="L87" s="128">
        <f>IF(Dommere!$C$12&gt;4,ROUND(SUM(E87:K87)-Q87-R87,1)/(Dommere!$C$12-2),(SUM(E87:K87)/Dommere!$C$12))</f>
        <v>0</v>
      </c>
      <c r="M87" s="129">
        <f>IF(B87="",,'Final 1'!L87+L87)</f>
        <v>0</v>
      </c>
      <c r="N87" s="57" t="str">
        <f t="shared" si="18"/>
        <v/>
      </c>
      <c r="O87" s="33"/>
      <c r="P87" s="33"/>
      <c r="Q87" s="19">
        <f t="shared" si="19"/>
        <v>0</v>
      </c>
      <c r="R87" s="19">
        <f t="shared" si="20"/>
        <v>0</v>
      </c>
      <c r="S87" s="19">
        <f t="shared" si="21"/>
        <v>0</v>
      </c>
    </row>
    <row r="88" spans="1:19" x14ac:dyDescent="0.2">
      <c r="A88" s="20">
        <f>+Oversikt!A88</f>
        <v>7</v>
      </c>
      <c r="B88" s="16" t="str">
        <f>IF('Final 1'!B88="", "",+Oversikt!B88)</f>
        <v/>
      </c>
      <c r="C88" s="16" t="str">
        <f>IF(Oversikt!E88="","",Oversikt!E88)</f>
        <v/>
      </c>
      <c r="D88" s="17" t="str">
        <f>IF('Final 1'!N88="","",IF(Oversikt!B88="","",VLOOKUP(Oversikt!#REF!,Mønster!$A$4:$B$21,2)))</f>
        <v/>
      </c>
      <c r="E88" s="32"/>
      <c r="F88" s="33"/>
      <c r="G88" s="33"/>
      <c r="H88" s="33"/>
      <c r="I88" s="137"/>
      <c r="J88" s="33"/>
      <c r="K88" s="34"/>
      <c r="L88" s="128">
        <f>IF(Dommere!$C$12&gt;4,ROUND(SUM(E88:K88)-Q88-R88,1)/(Dommere!$C$12-2),(SUM(E88:K88)/Dommere!$C$12))</f>
        <v>0</v>
      </c>
      <c r="M88" s="129">
        <f>IF(B88="",,'Final 1'!L88+L88)</f>
        <v>0</v>
      </c>
      <c r="N88" s="57" t="str">
        <f t="shared" si="18"/>
        <v/>
      </c>
      <c r="O88" s="33"/>
      <c r="P88" s="33"/>
      <c r="Q88" s="19">
        <f t="shared" si="19"/>
        <v>0</v>
      </c>
      <c r="R88" s="19">
        <f t="shared" si="20"/>
        <v>0</v>
      </c>
      <c r="S88" s="19">
        <f t="shared" si="21"/>
        <v>0</v>
      </c>
    </row>
    <row r="89" spans="1:19" x14ac:dyDescent="0.2">
      <c r="A89" s="20">
        <f>+Oversikt!A89</f>
        <v>8</v>
      </c>
      <c r="B89" s="16" t="str">
        <f>IF('Final 1'!B89="", "",+Oversikt!B89)</f>
        <v/>
      </c>
      <c r="C89" s="16" t="str">
        <f>IF(Oversikt!E89="","",Oversikt!E89)</f>
        <v/>
      </c>
      <c r="D89" s="17" t="str">
        <f>IF('Final 1'!N89="","",IF(Oversikt!B89="","",VLOOKUP(Oversikt!#REF!,Mønster!$A$4:$B$21,2)))</f>
        <v/>
      </c>
      <c r="E89" s="32"/>
      <c r="F89" s="33"/>
      <c r="G89" s="33"/>
      <c r="H89" s="33"/>
      <c r="I89" s="137"/>
      <c r="J89" s="33"/>
      <c r="K89" s="34"/>
      <c r="L89" s="128">
        <f>IF(Dommere!$C$12&gt;4,ROUND(SUM(E89:K89)-Q89-R89,1)/(Dommere!$C$12-2),(SUM(E89:K89)/Dommere!$C$12))</f>
        <v>0</v>
      </c>
      <c r="M89" s="129">
        <f>IF(B89="",,'Final 1'!L89+L89)</f>
        <v>0</v>
      </c>
      <c r="N89" s="57" t="str">
        <f t="shared" si="18"/>
        <v/>
      </c>
      <c r="O89" s="33"/>
      <c r="P89" s="33"/>
      <c r="Q89" s="19">
        <f t="shared" si="19"/>
        <v>0</v>
      </c>
      <c r="R89" s="19">
        <f t="shared" si="20"/>
        <v>0</v>
      </c>
      <c r="S89" s="19">
        <f t="shared" si="21"/>
        <v>0</v>
      </c>
    </row>
    <row r="90" spans="1:19" x14ac:dyDescent="0.2">
      <c r="A90" s="20">
        <f>+Oversikt!A90</f>
        <v>9</v>
      </c>
      <c r="B90" s="16" t="str">
        <f>IF('Final 1'!B90="", "",+Oversikt!B90)</f>
        <v/>
      </c>
      <c r="C90" s="16" t="str">
        <f>IF(Oversikt!E90="","",Oversikt!E90)</f>
        <v/>
      </c>
      <c r="D90" s="17" t="str">
        <f>IF('Final 1'!N90="","",IF(Oversikt!B90="","",VLOOKUP(Oversikt!#REF!,Mønster!$A$4:$B$21,2)))</f>
        <v/>
      </c>
      <c r="E90" s="32"/>
      <c r="F90" s="33"/>
      <c r="G90" s="33"/>
      <c r="H90" s="33"/>
      <c r="I90" s="137"/>
      <c r="J90" s="33"/>
      <c r="K90" s="34"/>
      <c r="L90" s="128">
        <f>IF(Dommere!$C$12&gt;4,ROUND(SUM(E90:K90)-Q90-R90,1)/(Dommere!$C$12-2),(SUM(E90:K90)/Dommere!$C$12))</f>
        <v>0</v>
      </c>
      <c r="M90" s="129">
        <f>IF(B90="",,'Final 1'!L90+L90)</f>
        <v>0</v>
      </c>
      <c r="N90" s="57" t="str">
        <f t="shared" si="18"/>
        <v/>
      </c>
      <c r="O90" s="33"/>
      <c r="P90" s="33"/>
      <c r="Q90" s="19">
        <f t="shared" si="19"/>
        <v>0</v>
      </c>
      <c r="R90" s="19">
        <f t="shared" si="20"/>
        <v>0</v>
      </c>
      <c r="S90" s="19">
        <f t="shared" si="21"/>
        <v>0</v>
      </c>
    </row>
    <row r="91" spans="1:19" x14ac:dyDescent="0.2">
      <c r="A91" s="20">
        <f>+Oversikt!A91</f>
        <v>10</v>
      </c>
      <c r="B91" s="16" t="str">
        <f>IF('Final 1'!B91="", "",+Oversikt!B91)</f>
        <v/>
      </c>
      <c r="C91" s="16" t="str">
        <f>IF(Oversikt!E91="","",Oversikt!E91)</f>
        <v/>
      </c>
      <c r="D91" s="17" t="str">
        <f>IF('Final 1'!N91="","",IF(Oversikt!B91="","",VLOOKUP(Oversikt!#REF!,Mønster!$A$4:$B$21,2)))</f>
        <v/>
      </c>
      <c r="E91" s="32"/>
      <c r="F91" s="33"/>
      <c r="G91" s="33"/>
      <c r="H91" s="33"/>
      <c r="I91" s="137"/>
      <c r="J91" s="33"/>
      <c r="K91" s="34"/>
      <c r="L91" s="128">
        <f>IF(Dommere!$C$12&gt;4,ROUND(SUM(E91:K91)-Q91-R91,1)/(Dommere!$C$12-2),(SUM(E91:K91)/Dommere!$C$12))</f>
        <v>0</v>
      </c>
      <c r="M91" s="129">
        <f>IF(B91="",,'Final 1'!L91+L91)</f>
        <v>0</v>
      </c>
      <c r="N91" s="57" t="str">
        <f t="shared" si="18"/>
        <v/>
      </c>
      <c r="O91" s="33"/>
      <c r="P91" s="33"/>
      <c r="Q91" s="19">
        <f t="shared" si="19"/>
        <v>0</v>
      </c>
      <c r="R91" s="19">
        <f t="shared" si="20"/>
        <v>0</v>
      </c>
      <c r="S91" s="19">
        <f t="shared" si="21"/>
        <v>0</v>
      </c>
    </row>
    <row r="92" spans="1:19" x14ac:dyDescent="0.2">
      <c r="A92" s="20">
        <f>+Oversikt!A92</f>
        <v>11</v>
      </c>
      <c r="B92" s="16" t="str">
        <f>IF('Final 1'!B92="", "",+Oversikt!B92)</f>
        <v/>
      </c>
      <c r="C92" s="16" t="str">
        <f>IF(Oversikt!E92="","",Oversikt!E92)</f>
        <v/>
      </c>
      <c r="D92" s="17" t="str">
        <f>IF('Final 1'!N92="","",IF(Oversikt!B92="","",VLOOKUP(Oversikt!#REF!,Mønster!$A$4:$B$21,2)))</f>
        <v/>
      </c>
      <c r="E92" s="32"/>
      <c r="F92" s="33"/>
      <c r="G92" s="33"/>
      <c r="H92" s="33"/>
      <c r="I92" s="137"/>
      <c r="J92" s="33"/>
      <c r="K92" s="34"/>
      <c r="L92" s="128">
        <f>IF(Dommere!$C$12&gt;4,ROUND(SUM(E92:K92)-Q92-R92,1)/(Dommere!$C$12-2),(SUM(E92:K92)/Dommere!$C$12))</f>
        <v>0</v>
      </c>
      <c r="M92" s="129">
        <f>IF(B92="",,'Final 1'!L92+L92)</f>
        <v>0</v>
      </c>
      <c r="N92" s="57" t="str">
        <f t="shared" si="18"/>
        <v/>
      </c>
      <c r="O92" s="33"/>
      <c r="P92" s="33"/>
      <c r="Q92" s="19">
        <f t="shared" si="19"/>
        <v>0</v>
      </c>
      <c r="R92" s="19">
        <f t="shared" si="20"/>
        <v>0</v>
      </c>
      <c r="S92" s="19">
        <f t="shared" si="21"/>
        <v>0</v>
      </c>
    </row>
    <row r="93" spans="1:19" x14ac:dyDescent="0.2">
      <c r="A93" s="20">
        <f>+Oversikt!A93</f>
        <v>12</v>
      </c>
      <c r="B93" s="16" t="str">
        <f>IF('Final 1'!B93="", "",+Oversikt!B93)</f>
        <v/>
      </c>
      <c r="C93" s="16" t="str">
        <f>IF(Oversikt!E93="","",Oversikt!E93)</f>
        <v/>
      </c>
      <c r="D93" s="17" t="str">
        <f>IF('Final 1'!N93="","",IF(Oversikt!B93="","",VLOOKUP(Oversikt!#REF!,Mønster!$A$4:$B$21,2)))</f>
        <v/>
      </c>
      <c r="E93" s="32"/>
      <c r="F93" s="33"/>
      <c r="G93" s="33"/>
      <c r="H93" s="33"/>
      <c r="I93" s="137"/>
      <c r="J93" s="33"/>
      <c r="K93" s="34"/>
      <c r="L93" s="128">
        <f>IF(Dommere!$C$12&gt;4,ROUND(SUM(E93:K93)-Q93-R93,1)/(Dommere!$C$12-2),(SUM(E93:K93)/Dommere!$C$12))</f>
        <v>0</v>
      </c>
      <c r="M93" s="129">
        <f>IF(B93="",,'Final 1'!L93+L93)</f>
        <v>0</v>
      </c>
      <c r="N93" s="57" t="str">
        <f t="shared" si="18"/>
        <v/>
      </c>
      <c r="O93" s="33"/>
      <c r="P93" s="33"/>
      <c r="Q93" s="19">
        <f t="shared" si="19"/>
        <v>0</v>
      </c>
      <c r="R93" s="19">
        <f t="shared" si="20"/>
        <v>0</v>
      </c>
      <c r="S93" s="19">
        <f t="shared" si="21"/>
        <v>0</v>
      </c>
    </row>
    <row r="94" spans="1:19" x14ac:dyDescent="0.2">
      <c r="A94" s="20">
        <f>+Oversikt!A94</f>
        <v>13</v>
      </c>
      <c r="B94" s="16" t="str">
        <f>IF('Final 1'!B94="", "",+Oversikt!B94)</f>
        <v/>
      </c>
      <c r="C94" s="16" t="str">
        <f>IF(Oversikt!E94="","",Oversikt!E94)</f>
        <v/>
      </c>
      <c r="D94" s="17" t="str">
        <f>IF('Final 1'!N94="","",IF(Oversikt!B94="","",VLOOKUP(Oversikt!#REF!,Mønster!$A$4:$B$21,2)))</f>
        <v/>
      </c>
      <c r="E94" s="32"/>
      <c r="F94" s="33"/>
      <c r="G94" s="33"/>
      <c r="H94" s="33"/>
      <c r="I94" s="137"/>
      <c r="J94" s="33"/>
      <c r="K94" s="34"/>
      <c r="L94" s="128">
        <f>IF(Dommere!$C$12&gt;4,ROUND(SUM(E94:K94)-Q94-R94,1)/(Dommere!$C$12-2),(SUM(E94:K94)/Dommere!$C$12))</f>
        <v>0</v>
      </c>
      <c r="M94" s="129">
        <f>IF(B94="",,'Final 1'!L94+L94)</f>
        <v>0</v>
      </c>
      <c r="N94" s="57" t="str">
        <f t="shared" si="18"/>
        <v/>
      </c>
      <c r="O94" s="33"/>
      <c r="P94" s="33"/>
      <c r="Q94" s="19">
        <f t="shared" si="19"/>
        <v>0</v>
      </c>
      <c r="R94" s="19">
        <f t="shared" si="20"/>
        <v>0</v>
      </c>
      <c r="S94" s="19">
        <f t="shared" si="21"/>
        <v>0</v>
      </c>
    </row>
    <row r="95" spans="1:19" x14ac:dyDescent="0.2">
      <c r="A95" s="20">
        <f>+Oversikt!A95</f>
        <v>14</v>
      </c>
      <c r="B95" s="16" t="str">
        <f>IF('Final 1'!B95="", "",+Oversikt!B95)</f>
        <v/>
      </c>
      <c r="C95" s="16" t="str">
        <f>IF(Oversikt!E95="","",Oversikt!E95)</f>
        <v/>
      </c>
      <c r="D95" s="17" t="str">
        <f>IF('Final 1'!N95="","",IF(Oversikt!B95="","",VLOOKUP(Oversikt!#REF!,Mønster!$A$4:$B$21,2)))</f>
        <v/>
      </c>
      <c r="E95" s="32"/>
      <c r="F95" s="33"/>
      <c r="G95" s="33"/>
      <c r="H95" s="33"/>
      <c r="I95" s="137"/>
      <c r="J95" s="33"/>
      <c r="K95" s="34"/>
      <c r="L95" s="128">
        <f>IF(Dommere!$C$12&gt;4,ROUND(SUM(E95:K95)-Q95-R95,1)/(Dommere!$C$12-2),(SUM(E95:K95)/Dommere!$C$12))</f>
        <v>0</v>
      </c>
      <c r="M95" s="129">
        <f>IF(B95="",,'Final 1'!L95+L95)</f>
        <v>0</v>
      </c>
      <c r="N95" s="57" t="str">
        <f t="shared" si="18"/>
        <v/>
      </c>
      <c r="O95" s="33"/>
      <c r="P95" s="33"/>
      <c r="Q95" s="19">
        <f t="shared" si="19"/>
        <v>0</v>
      </c>
      <c r="R95" s="19">
        <f t="shared" si="20"/>
        <v>0</v>
      </c>
      <c r="S95" s="19">
        <f t="shared" si="21"/>
        <v>0</v>
      </c>
    </row>
    <row r="96" spans="1:19" x14ac:dyDescent="0.2">
      <c r="A96" s="20">
        <f>+Oversikt!A96</f>
        <v>15</v>
      </c>
      <c r="B96" s="16" t="str">
        <f>IF('Final 1'!B96="", "",+Oversikt!B96)</f>
        <v/>
      </c>
      <c r="C96" s="16" t="str">
        <f>IF(Oversikt!E96="","",Oversikt!E96)</f>
        <v/>
      </c>
      <c r="D96" s="17" t="str">
        <f>IF('Final 1'!N96="","",IF(Oversikt!B96="","",VLOOKUP(Oversikt!#REF!,Mønster!$A$4:$B$21,2)))</f>
        <v/>
      </c>
      <c r="E96" s="32"/>
      <c r="F96" s="33"/>
      <c r="G96" s="33"/>
      <c r="H96" s="33"/>
      <c r="I96" s="137"/>
      <c r="J96" s="33"/>
      <c r="K96" s="34"/>
      <c r="L96" s="128">
        <f>IF(Dommere!$C$12&gt;4,ROUND(SUM(E96:K96)-Q96-R96,1)/(Dommere!$C$12-2),(SUM(E96:K96)/Dommere!$C$12))</f>
        <v>0</v>
      </c>
      <c r="M96" s="129">
        <f>IF(B96="",,'Final 1'!L96+L96)</f>
        <v>0</v>
      </c>
      <c r="N96" s="57" t="str">
        <f>IF(M96=LARGE($M$82:$M$106,1),1,IF(M96=LARGE($M$82:$M$106,2),2,IF(M96=LARGE($M$82:$M$106,3),3,"")))</f>
        <v/>
      </c>
      <c r="O96" s="33"/>
      <c r="P96" s="33"/>
      <c r="Q96" s="19">
        <f t="shared" si="19"/>
        <v>0</v>
      </c>
      <c r="R96" s="19">
        <f t="shared" si="20"/>
        <v>0</v>
      </c>
      <c r="S96" s="19">
        <f t="shared" si="21"/>
        <v>0</v>
      </c>
    </row>
    <row r="97" spans="1:19" x14ac:dyDescent="0.2">
      <c r="A97" s="20">
        <f>+Oversikt!A97</f>
        <v>16</v>
      </c>
      <c r="B97" s="16" t="str">
        <f>IF('Final 1'!B97="", "",+Oversikt!B97)</f>
        <v/>
      </c>
      <c r="C97" s="16" t="str">
        <f>IF(Oversikt!E97="","",Oversikt!E97)</f>
        <v/>
      </c>
      <c r="D97" s="17" t="str">
        <f>IF('Final 1'!N97="","",IF(Oversikt!B97="","",VLOOKUP(Oversikt!#REF!,Mønster!$A$4:$B$21,2)))</f>
        <v/>
      </c>
      <c r="E97" s="32"/>
      <c r="F97" s="33"/>
      <c r="G97" s="33"/>
      <c r="H97" s="33"/>
      <c r="I97" s="137"/>
      <c r="J97" s="33"/>
      <c r="K97" s="34"/>
      <c r="L97" s="128">
        <f>IF(Dommere!$C$12&gt;4,ROUND(SUM(E97:K97)-Q97-R97,1)/(Dommere!$C$12-2),(SUM(E97:K97)/Dommere!$C$12))</f>
        <v>0</v>
      </c>
      <c r="M97" s="129">
        <f>IF(B97="",,'Final 1'!L97+L97)</f>
        <v>0</v>
      </c>
      <c r="N97" s="57" t="str">
        <f t="shared" si="18"/>
        <v/>
      </c>
      <c r="O97" s="33"/>
      <c r="P97" s="33"/>
      <c r="Q97" s="19">
        <f t="shared" si="19"/>
        <v>0</v>
      </c>
      <c r="R97" s="19">
        <f t="shared" si="20"/>
        <v>0</v>
      </c>
      <c r="S97" s="19">
        <f t="shared" si="21"/>
        <v>0</v>
      </c>
    </row>
    <row r="98" spans="1:19" x14ac:dyDescent="0.2">
      <c r="A98" s="20">
        <f>+Oversikt!A98</f>
        <v>17</v>
      </c>
      <c r="B98" s="16" t="str">
        <f>IF('Final 1'!B98="", "",+Oversikt!B98)</f>
        <v/>
      </c>
      <c r="C98" s="16" t="str">
        <f>IF(Oversikt!E98="","",Oversikt!E98)</f>
        <v/>
      </c>
      <c r="D98" s="17" t="str">
        <f>IF('Final 1'!N98="","",IF(Oversikt!B98="","",VLOOKUP(Oversikt!#REF!,Mønster!$A$4:$B$21,2)))</f>
        <v/>
      </c>
      <c r="E98" s="32"/>
      <c r="F98" s="33"/>
      <c r="G98" s="33"/>
      <c r="H98" s="33"/>
      <c r="I98" s="137"/>
      <c r="J98" s="33"/>
      <c r="K98" s="34"/>
      <c r="L98" s="128">
        <f>IF(Dommere!$C$12&gt;4,ROUND(SUM(E98:K98)-Q98-R98,1)/(Dommere!$C$12-2),(SUM(E98:K98)/Dommere!$C$12))</f>
        <v>0</v>
      </c>
      <c r="M98" s="129">
        <f>IF(B98="",,'Final 1'!L98+L98)</f>
        <v>0</v>
      </c>
      <c r="N98" s="57" t="str">
        <f t="shared" si="18"/>
        <v/>
      </c>
      <c r="O98" s="33"/>
      <c r="P98" s="33"/>
      <c r="Q98" s="19">
        <f t="shared" si="19"/>
        <v>0</v>
      </c>
      <c r="R98" s="19">
        <f t="shared" si="20"/>
        <v>0</v>
      </c>
      <c r="S98" s="19">
        <f t="shared" si="21"/>
        <v>0</v>
      </c>
    </row>
    <row r="99" spans="1:19" x14ac:dyDescent="0.2">
      <c r="A99" s="20">
        <f>+Oversikt!A99</f>
        <v>18</v>
      </c>
      <c r="B99" s="16" t="str">
        <f>IF('Final 1'!B99="", "",+Oversikt!B99)</f>
        <v/>
      </c>
      <c r="C99" s="16" t="str">
        <f>IF(Oversikt!E99="","",Oversikt!E99)</f>
        <v/>
      </c>
      <c r="D99" s="17" t="str">
        <f>IF('Final 1'!N99="","",IF(Oversikt!B99="","",VLOOKUP(Oversikt!#REF!,Mønster!$A$4:$B$21,2)))</f>
        <v/>
      </c>
      <c r="E99" s="32"/>
      <c r="F99" s="33"/>
      <c r="G99" s="33"/>
      <c r="H99" s="33"/>
      <c r="I99" s="137"/>
      <c r="J99" s="33"/>
      <c r="K99" s="34"/>
      <c r="L99" s="128">
        <f>IF(Dommere!$C$12&gt;4,ROUND(SUM(E99:K99)-Q99-R99,1)/(Dommere!$C$12-2),(SUM(E99:K99)/Dommere!$C$12))</f>
        <v>0</v>
      </c>
      <c r="M99" s="129">
        <f>IF(B99="",,'Final 1'!L99+L99)</f>
        <v>0</v>
      </c>
      <c r="N99" s="57" t="str">
        <f t="shared" si="18"/>
        <v/>
      </c>
      <c r="O99" s="33"/>
      <c r="P99" s="33"/>
      <c r="Q99" s="19">
        <f t="shared" si="19"/>
        <v>0</v>
      </c>
      <c r="R99" s="19">
        <f t="shared" si="20"/>
        <v>0</v>
      </c>
      <c r="S99" s="19">
        <f t="shared" si="21"/>
        <v>0</v>
      </c>
    </row>
    <row r="100" spans="1:19" x14ac:dyDescent="0.2">
      <c r="A100" s="20">
        <f>+Oversikt!A100</f>
        <v>19</v>
      </c>
      <c r="B100" s="16" t="str">
        <f>IF('Final 1'!B100="", "",+Oversikt!B100)</f>
        <v/>
      </c>
      <c r="C100" s="16" t="str">
        <f>IF(Oversikt!E100="","",Oversikt!E100)</f>
        <v/>
      </c>
      <c r="D100" s="17" t="str">
        <f>IF('Final 1'!N100="","",IF(Oversikt!B100="","",VLOOKUP(Oversikt!#REF!,Mønster!$A$4:$B$21,2)))</f>
        <v/>
      </c>
      <c r="E100" s="32"/>
      <c r="F100" s="33"/>
      <c r="G100" s="33"/>
      <c r="H100" s="33"/>
      <c r="I100" s="137"/>
      <c r="J100" s="33"/>
      <c r="K100" s="34"/>
      <c r="L100" s="128">
        <f>IF(Dommere!$C$12&gt;4,ROUND(SUM(E100:K100)-Q100-R100,1)/(Dommere!$C$12-2),(SUM(E100:K100)/Dommere!$C$12))</f>
        <v>0</v>
      </c>
      <c r="M100" s="129">
        <f>IF(B100="",,'Final 1'!L100+L100)</f>
        <v>0</v>
      </c>
      <c r="N100" s="57" t="str">
        <f t="shared" si="18"/>
        <v/>
      </c>
      <c r="O100" s="33"/>
      <c r="P100" s="33"/>
      <c r="Q100" s="19">
        <f t="shared" ref="Q100:Q106" si="22">MAX(E100:K100)</f>
        <v>0</v>
      </c>
      <c r="R100" s="19">
        <f t="shared" ref="R100:R106" si="23">MIN(E100:K100)</f>
        <v>0</v>
      </c>
      <c r="S100" s="19">
        <f t="shared" ref="S100:S106" si="24">SUM(E100:K100)</f>
        <v>0</v>
      </c>
    </row>
    <row r="101" spans="1:19" x14ac:dyDescent="0.2">
      <c r="A101" s="20">
        <f>+Oversikt!A101</f>
        <v>20</v>
      </c>
      <c r="B101" s="16" t="str">
        <f>IF('Final 1'!B101="", "",+Oversikt!B101)</f>
        <v/>
      </c>
      <c r="C101" s="16" t="str">
        <f>IF(Oversikt!E101="","",Oversikt!E101)</f>
        <v/>
      </c>
      <c r="D101" s="17" t="str">
        <f>IF('Final 1'!N101="","",IF(Oversikt!B101="","",VLOOKUP(Oversikt!#REF!,Mønster!$A$4:$B$21,2)))</f>
        <v/>
      </c>
      <c r="E101" s="32"/>
      <c r="F101" s="33"/>
      <c r="G101" s="33"/>
      <c r="H101" s="33"/>
      <c r="I101" s="137"/>
      <c r="J101" s="33"/>
      <c r="K101" s="34"/>
      <c r="L101" s="128">
        <f>IF(Dommere!$C$12&gt;4,ROUND(SUM(E101:K101)-Q101-R101,1)/(Dommere!$C$12-2),(SUM(E101:K101)/Dommere!$C$12))</f>
        <v>0</v>
      </c>
      <c r="M101" s="129">
        <f>IF(B101="",,'Final 1'!L101+L101)</f>
        <v>0</v>
      </c>
      <c r="N101" s="57" t="str">
        <f t="shared" si="18"/>
        <v/>
      </c>
      <c r="O101" s="33"/>
      <c r="P101" s="33"/>
      <c r="Q101" s="19">
        <f t="shared" si="22"/>
        <v>0</v>
      </c>
      <c r="R101" s="19">
        <f t="shared" si="23"/>
        <v>0</v>
      </c>
      <c r="S101" s="19">
        <f t="shared" si="24"/>
        <v>0</v>
      </c>
    </row>
    <row r="102" spans="1:19" x14ac:dyDescent="0.2">
      <c r="A102" s="20">
        <f>+Oversikt!A102</f>
        <v>21</v>
      </c>
      <c r="B102" s="16" t="str">
        <f>IF('Final 1'!B102="", "",+Oversikt!B102)</f>
        <v/>
      </c>
      <c r="C102" s="16" t="str">
        <f>IF(Oversikt!E102="","",Oversikt!E102)</f>
        <v/>
      </c>
      <c r="D102" s="17" t="str">
        <f>IF('Final 1'!N102="","",IF(Oversikt!B102="","",VLOOKUP(Oversikt!#REF!,Mønster!$A$4:$B$21,2)))</f>
        <v/>
      </c>
      <c r="E102" s="32"/>
      <c r="F102" s="33"/>
      <c r="G102" s="33"/>
      <c r="H102" s="33"/>
      <c r="I102" s="137"/>
      <c r="J102" s="33"/>
      <c r="K102" s="34"/>
      <c r="L102" s="128">
        <f>IF(Dommere!$C$12&gt;4,ROUND(SUM(E102:K102)-Q102-R102,1)/(Dommere!$C$12-2),(SUM(E102:K102)/Dommere!$C$12))</f>
        <v>0</v>
      </c>
      <c r="M102" s="129">
        <f>IF(B102="",,'Final 1'!L102+L102)</f>
        <v>0</v>
      </c>
      <c r="N102" s="57" t="str">
        <f t="shared" si="18"/>
        <v/>
      </c>
      <c r="O102" s="33"/>
      <c r="P102" s="33"/>
      <c r="Q102" s="19">
        <f t="shared" si="22"/>
        <v>0</v>
      </c>
      <c r="R102" s="19">
        <f t="shared" si="23"/>
        <v>0</v>
      </c>
      <c r="S102" s="19">
        <f t="shared" si="24"/>
        <v>0</v>
      </c>
    </row>
    <row r="103" spans="1:19" x14ac:dyDescent="0.2">
      <c r="A103" s="20">
        <f>+Oversikt!A103</f>
        <v>22</v>
      </c>
      <c r="B103" s="16" t="str">
        <f>IF('Final 1'!B103="", "",+Oversikt!B103)</f>
        <v/>
      </c>
      <c r="C103" s="16" t="str">
        <f>IF(Oversikt!E103="","",Oversikt!E103)</f>
        <v/>
      </c>
      <c r="D103" s="17" t="str">
        <f>IF('Final 1'!N103="","",IF(Oversikt!B103="","",VLOOKUP(Oversikt!#REF!,Mønster!$A$4:$B$21,2)))</f>
        <v/>
      </c>
      <c r="E103" s="32"/>
      <c r="F103" s="33"/>
      <c r="G103" s="33"/>
      <c r="H103" s="33"/>
      <c r="I103" s="137"/>
      <c r="J103" s="33"/>
      <c r="K103" s="34"/>
      <c r="L103" s="128">
        <f>IF(Dommere!$C$12&gt;4,ROUND(SUM(E103:K103)-Q103-R103,1)/(Dommere!$C$12-2),(SUM(E103:K103)/Dommere!$C$12))</f>
        <v>0</v>
      </c>
      <c r="M103" s="129">
        <f>IF(B103="",,'Final 1'!L103+L103)</f>
        <v>0</v>
      </c>
      <c r="N103" s="57" t="str">
        <f t="shared" si="18"/>
        <v/>
      </c>
      <c r="O103" s="33"/>
      <c r="P103" s="33"/>
      <c r="Q103" s="19">
        <f t="shared" si="22"/>
        <v>0</v>
      </c>
      <c r="R103" s="19">
        <f t="shared" si="23"/>
        <v>0</v>
      </c>
      <c r="S103" s="19">
        <f t="shared" si="24"/>
        <v>0</v>
      </c>
    </row>
    <row r="104" spans="1:19" x14ac:dyDescent="0.2">
      <c r="A104" s="20">
        <f>+Oversikt!A104</f>
        <v>23</v>
      </c>
      <c r="B104" s="16" t="str">
        <f>IF('Final 1'!B104="", "",+Oversikt!B104)</f>
        <v/>
      </c>
      <c r="C104" s="16" t="str">
        <f>IF(Oversikt!E104="","",Oversikt!E104)</f>
        <v/>
      </c>
      <c r="D104" s="17" t="str">
        <f>IF('Final 1'!N104="","",IF(Oversikt!B104="","",VLOOKUP(Oversikt!#REF!,Mønster!$A$4:$B$21,2)))</f>
        <v/>
      </c>
      <c r="E104" s="32"/>
      <c r="F104" s="33"/>
      <c r="G104" s="33"/>
      <c r="H104" s="33"/>
      <c r="I104" s="137"/>
      <c r="J104" s="33"/>
      <c r="K104" s="34"/>
      <c r="L104" s="128">
        <f>IF(Dommere!$C$12&gt;4,ROUND(SUM(E104:K104)-Q104-R104,1)/(Dommere!$C$12-2),(SUM(E104:K104)/Dommere!$C$12))</f>
        <v>0</v>
      </c>
      <c r="M104" s="129">
        <f>IF(B104="",,'Final 1'!L104+L104)</f>
        <v>0</v>
      </c>
      <c r="N104" s="57" t="str">
        <f t="shared" si="18"/>
        <v/>
      </c>
      <c r="O104" s="33"/>
      <c r="P104" s="33"/>
      <c r="Q104" s="19">
        <f t="shared" si="22"/>
        <v>0</v>
      </c>
      <c r="R104" s="19">
        <f t="shared" si="23"/>
        <v>0</v>
      </c>
      <c r="S104" s="19">
        <f t="shared" si="24"/>
        <v>0</v>
      </c>
    </row>
    <row r="105" spans="1:19" x14ac:dyDescent="0.2">
      <c r="A105" s="20">
        <f>+Oversikt!A105</f>
        <v>24</v>
      </c>
      <c r="B105" s="16" t="str">
        <f>IF('Final 1'!B105="", "",+Oversikt!B105)</f>
        <v/>
      </c>
      <c r="C105" s="16" t="str">
        <f>IF(Oversikt!E105="","",Oversikt!E105)</f>
        <v/>
      </c>
      <c r="D105" s="17" t="str">
        <f>IF('Final 1'!N105="","",IF(Oversikt!B105="","",VLOOKUP(Oversikt!#REF!,Mønster!$A$4:$B$21,2)))</f>
        <v/>
      </c>
      <c r="E105" s="32"/>
      <c r="F105" s="33"/>
      <c r="G105" s="33"/>
      <c r="H105" s="33"/>
      <c r="I105" s="137"/>
      <c r="J105" s="33"/>
      <c r="K105" s="34"/>
      <c r="L105" s="128">
        <f>IF(Dommere!$C$12&gt;4,ROUND(SUM(E105:K105)-Q105-R105,1)/(Dommere!$C$12-2),(SUM(E105:K105)/Dommere!$C$12))</f>
        <v>0</v>
      </c>
      <c r="M105" s="129">
        <f>IF(B105="",,'Final 1'!L105+L105)</f>
        <v>0</v>
      </c>
      <c r="N105" s="57" t="str">
        <f t="shared" si="18"/>
        <v/>
      </c>
      <c r="O105" s="33"/>
      <c r="P105" s="33"/>
      <c r="Q105" s="19">
        <f t="shared" si="22"/>
        <v>0</v>
      </c>
      <c r="R105" s="19">
        <f t="shared" si="23"/>
        <v>0</v>
      </c>
      <c r="S105" s="19">
        <f t="shared" si="24"/>
        <v>0</v>
      </c>
    </row>
    <row r="106" spans="1:19" x14ac:dyDescent="0.2">
      <c r="A106" s="20">
        <f>+Oversikt!A106</f>
        <v>25</v>
      </c>
      <c r="B106" s="16" t="str">
        <f>IF('Final 1'!B106="", "",+Oversikt!B106)</f>
        <v/>
      </c>
      <c r="C106" s="16" t="str">
        <f>IF(Oversikt!E106="","",Oversikt!E106)</f>
        <v/>
      </c>
      <c r="D106" s="17" t="str">
        <f>IF('Final 1'!N106="","",IF(Oversikt!B106="","",VLOOKUP(Oversikt!#REF!,Mønster!$A$4:$B$21,2)))</f>
        <v/>
      </c>
      <c r="E106" s="32"/>
      <c r="F106" s="33"/>
      <c r="G106" s="33"/>
      <c r="H106" s="33"/>
      <c r="I106" s="137"/>
      <c r="J106" s="33"/>
      <c r="K106" s="34"/>
      <c r="L106" s="128">
        <f>IF(Dommere!$C$12&gt;4,ROUND(SUM(E106:K106)-Q106-R106,1)/(Dommere!$C$12-2),(SUM(E106:K106)/Dommere!$C$12))</f>
        <v>0</v>
      </c>
      <c r="M106" s="129">
        <f>IF(B106="",,'Final 1'!L106+L106)</f>
        <v>0</v>
      </c>
      <c r="N106" s="57" t="str">
        <f t="shared" si="18"/>
        <v/>
      </c>
      <c r="O106" s="33"/>
      <c r="P106" s="33"/>
      <c r="Q106" s="19">
        <f t="shared" si="22"/>
        <v>0</v>
      </c>
      <c r="R106" s="19">
        <f t="shared" si="23"/>
        <v>0</v>
      </c>
      <c r="S106" s="19">
        <f t="shared" si="24"/>
        <v>0</v>
      </c>
    </row>
    <row r="107" spans="1:19" ht="21" customHeight="1" x14ac:dyDescent="0.2">
      <c r="A107" s="21" t="str">
        <f>+Oversikt!A107</f>
        <v>Klasse 110 - Ungdom - Jenter cup høy</v>
      </c>
      <c r="B107" s="16"/>
      <c r="C107" s="16"/>
      <c r="D107" s="17"/>
      <c r="E107" s="32"/>
      <c r="F107" s="33"/>
      <c r="G107" s="33"/>
      <c r="H107" s="33"/>
      <c r="I107" s="137"/>
      <c r="J107" s="33"/>
      <c r="K107" s="34"/>
      <c r="L107" s="128">
        <f>IF(Dommere!$C$12&gt;4,ROUND(SUM(E107:K107)-Q107-R107,1)/(Dommere!$C$12-2),(SUM(E107:K107)/Dommere!$C$12))</f>
        <v>0</v>
      </c>
      <c r="M107" s="129"/>
      <c r="N107" s="53"/>
      <c r="O107" s="33"/>
      <c r="P107" s="33"/>
      <c r="Q107" s="19"/>
      <c r="R107" s="19"/>
      <c r="S107" s="19"/>
    </row>
    <row r="108" spans="1:19" x14ac:dyDescent="0.2">
      <c r="A108" s="20">
        <f>+Oversikt!A108</f>
        <v>1</v>
      </c>
      <c r="B108" s="16" t="str">
        <f>IF('Final 1'!B108="", "",+Oversikt!B108)</f>
        <v xml:space="preserve">Madelene Hasanica Finsrud </v>
      </c>
      <c r="C108" s="16" t="str">
        <f>IF(Oversikt!E108="","",Oversikt!E108)</f>
        <v>Hwa Rang Team Drammen</v>
      </c>
      <c r="D108" s="17" t="str">
        <f>IF('Final 1'!N108="","",IF(Oversikt!B108="","",VLOOKUP(Oversikt!#REF!,Mønster!$A$4:$B$21,2)))</f>
        <v/>
      </c>
      <c r="E108" s="32">
        <v>6.8</v>
      </c>
      <c r="F108" s="33">
        <v>6.4</v>
      </c>
      <c r="G108" s="33">
        <v>6.5</v>
      </c>
      <c r="H108" s="33"/>
      <c r="I108" s="137"/>
      <c r="J108" s="33"/>
      <c r="K108" s="34"/>
      <c r="L108" s="128">
        <f>IF(Dommere!$C$12&gt;4,ROUND(SUM(E108:K108)-Q108-R108,1)/(Dommere!$C$12-2),(SUM(E108:K108)/Dommere!$C$12))</f>
        <v>6.5666666666666664</v>
      </c>
      <c r="M108" s="129">
        <f>IF(B108="",,'Final 1'!L108+L108)</f>
        <v>13.2</v>
      </c>
      <c r="N108" s="57">
        <f t="shared" ref="N108:N132" si="25">IF(M108=LARGE($M$108:$M$132,1),1,IF(M108=LARGE($M$108:$M$132,2),2,IF(M108=LARGE($M$108:$M$132,3),3,"")))</f>
        <v>1</v>
      </c>
      <c r="O108" s="33"/>
      <c r="P108" s="33"/>
      <c r="Q108" s="19">
        <f t="shared" ref="Q108:Q132" si="26">MAX(E108:K108)</f>
        <v>6.8</v>
      </c>
      <c r="R108" s="19">
        <f t="shared" ref="R108:R132" si="27">MIN(E108:K108)</f>
        <v>6.4</v>
      </c>
      <c r="S108" s="19">
        <f t="shared" ref="S108:S132" si="28">SUM(E108:K108)</f>
        <v>19.7</v>
      </c>
    </row>
    <row r="109" spans="1:19" x14ac:dyDescent="0.2">
      <c r="A109" s="20">
        <f>+Oversikt!A109</f>
        <v>2</v>
      </c>
      <c r="B109" s="16" t="str">
        <f>IF('Final 1'!B109="", "",+Oversikt!B109)</f>
        <v xml:space="preserve">Cornelia Linder </v>
      </c>
      <c r="C109" s="16" t="str">
        <f>IF(Oversikt!E109="","",Oversikt!E109)</f>
        <v>Keum Gang Taekwondo - St.hanshaugen</v>
      </c>
      <c r="D109" s="17" t="str">
        <f>IF('Final 1'!N109="","",IF(Oversikt!B109="","",VLOOKUP(Oversikt!#REF!,Mønster!$A$4:$B$21,2)))</f>
        <v/>
      </c>
      <c r="E109" s="32">
        <v>6.3</v>
      </c>
      <c r="F109" s="33">
        <v>6</v>
      </c>
      <c r="G109" s="33">
        <v>6.4</v>
      </c>
      <c r="H109" s="33"/>
      <c r="I109" s="137"/>
      <c r="J109" s="33"/>
      <c r="K109" s="34"/>
      <c r="L109" s="128">
        <f>IF(Dommere!$C$12&gt;4,ROUND(SUM(E109:K109)-Q109-R109,1)/(Dommere!$C$12-2),(SUM(E109:K109)/Dommere!$C$12))</f>
        <v>6.2333333333333343</v>
      </c>
      <c r="M109" s="129">
        <f>IF(B109="",,'Final 1'!L109+L109)</f>
        <v>12.333333333333332</v>
      </c>
      <c r="N109" s="57" t="str">
        <f t="shared" si="25"/>
        <v/>
      </c>
      <c r="O109" s="33"/>
      <c r="P109" s="33"/>
      <c r="Q109" s="19">
        <f t="shared" si="26"/>
        <v>6.4</v>
      </c>
      <c r="R109" s="19">
        <f t="shared" si="27"/>
        <v>6</v>
      </c>
      <c r="S109" s="19">
        <f t="shared" si="28"/>
        <v>18.700000000000003</v>
      </c>
    </row>
    <row r="110" spans="1:19" x14ac:dyDescent="0.2">
      <c r="A110" s="20">
        <f>+Oversikt!A110</f>
        <v>3</v>
      </c>
      <c r="B110" s="16" t="str">
        <f>IF('Final 1'!B110="", "",+Oversikt!B110)</f>
        <v xml:space="preserve">Marwa Nader </v>
      </c>
      <c r="C110" s="16" t="str">
        <f>IF(Oversikt!E110="","",Oversikt!E110)</f>
        <v>Keum Gang Taekwondo - St.hanshaugen</v>
      </c>
      <c r="D110" s="17" t="str">
        <f>IF('Final 1'!N110="","",IF(Oversikt!B110="","",VLOOKUP(Oversikt!#REF!,Mønster!$A$4:$B$21,2)))</f>
        <v/>
      </c>
      <c r="E110" s="32">
        <v>6.3</v>
      </c>
      <c r="F110" s="33">
        <v>6.3</v>
      </c>
      <c r="G110" s="33">
        <v>6.1</v>
      </c>
      <c r="H110" s="33"/>
      <c r="I110" s="137"/>
      <c r="J110" s="33"/>
      <c r="K110" s="34"/>
      <c r="L110" s="128">
        <f>IF(Dommere!$C$12&gt;4,ROUND(SUM(E110:K110)-Q110-R110,1)/(Dommere!$C$12-2),(SUM(E110:K110)/Dommere!$C$12))</f>
        <v>6.2333333333333334</v>
      </c>
      <c r="M110" s="129">
        <f>IF(B110="",,'Final 1'!L110+L110)</f>
        <v>12.4</v>
      </c>
      <c r="N110" s="57">
        <f t="shared" si="25"/>
        <v>3</v>
      </c>
      <c r="O110" s="33"/>
      <c r="P110" s="33"/>
      <c r="Q110" s="19">
        <f t="shared" si="26"/>
        <v>6.3</v>
      </c>
      <c r="R110" s="19">
        <f t="shared" si="27"/>
        <v>6.1</v>
      </c>
      <c r="S110" s="19">
        <f t="shared" si="28"/>
        <v>18.7</v>
      </c>
    </row>
    <row r="111" spans="1:19" x14ac:dyDescent="0.2">
      <c r="A111" s="20">
        <f>+Oversikt!A111</f>
        <v>4</v>
      </c>
      <c r="B111" s="16" t="str">
        <f>IF('Final 1'!B111="", "",+Oversikt!B111)</f>
        <v/>
      </c>
      <c r="C111" s="16" t="str">
        <f>IF(Oversikt!E111="","",Oversikt!E111)</f>
        <v>Keum Gang Taekwondo - St.hanshaugen</v>
      </c>
      <c r="D111" s="17" t="str">
        <f>IF('Final 1'!N111="","",IF(Oversikt!B111="","",VLOOKUP(Oversikt!#REF!,Mønster!$A$4:$B$21,2)))</f>
        <v/>
      </c>
      <c r="E111" s="32"/>
      <c r="F111" s="33"/>
      <c r="G111" s="33"/>
      <c r="H111" s="33"/>
      <c r="I111" s="137"/>
      <c r="J111" s="33"/>
      <c r="K111" s="34"/>
      <c r="L111" s="128">
        <f>IF(Dommere!$C$12&gt;4,ROUND(SUM(E111:K111)-Q111-R111,1)/(Dommere!$C$12-2),(SUM(E111:K111)/Dommere!$C$12))</f>
        <v>0</v>
      </c>
      <c r="M111" s="129">
        <f>IF(B111="",,'Final 1'!L111+L111)</f>
        <v>0</v>
      </c>
      <c r="N111" s="57" t="str">
        <f t="shared" si="25"/>
        <v/>
      </c>
      <c r="O111" s="33"/>
      <c r="P111" s="33"/>
      <c r="Q111" s="19">
        <f t="shared" si="26"/>
        <v>0</v>
      </c>
      <c r="R111" s="19">
        <f t="shared" si="27"/>
        <v>0</v>
      </c>
      <c r="S111" s="19">
        <f t="shared" si="28"/>
        <v>0</v>
      </c>
    </row>
    <row r="112" spans="1:19" x14ac:dyDescent="0.2">
      <c r="A112" s="20">
        <f>+Oversikt!A112</f>
        <v>5</v>
      </c>
      <c r="B112" s="16" t="str">
        <f>IF('Final 1'!B112="", "",+Oversikt!B112)</f>
        <v xml:space="preserve">Mia Standal </v>
      </c>
      <c r="C112" s="16" t="str">
        <f>IF(Oversikt!E112="","",Oversikt!E112)</f>
        <v>Keum Gang Taekwondo - St.hanshaugen</v>
      </c>
      <c r="D112" s="17" t="str">
        <f>IF('Final 1'!N112="","",IF(Oversikt!B112="","",VLOOKUP(Oversikt!#REF!,Mønster!$A$4:$B$21,2)))</f>
        <v/>
      </c>
      <c r="E112" s="32">
        <v>6.2</v>
      </c>
      <c r="F112" s="33">
        <v>6.2</v>
      </c>
      <c r="G112" s="33">
        <v>6</v>
      </c>
      <c r="H112" s="33"/>
      <c r="I112" s="137"/>
      <c r="J112" s="33"/>
      <c r="K112" s="34"/>
      <c r="L112" s="128">
        <f>IF(Dommere!$C$12&gt;4,ROUND(SUM(E112:K112)-Q112-R112,1)/(Dommere!$C$12-2),(SUM(E112:K112)/Dommere!$C$12))</f>
        <v>6.1333333333333329</v>
      </c>
      <c r="M112" s="129">
        <f>IF(B112="",,'Final 1'!L112+L112)</f>
        <v>12.366666666666667</v>
      </c>
      <c r="N112" s="57" t="str">
        <f t="shared" si="25"/>
        <v/>
      </c>
      <c r="O112" s="33"/>
      <c r="P112" s="33"/>
      <c r="Q112" s="19">
        <f t="shared" si="26"/>
        <v>6.2</v>
      </c>
      <c r="R112" s="19">
        <f t="shared" si="27"/>
        <v>6</v>
      </c>
      <c r="S112" s="19">
        <f t="shared" si="28"/>
        <v>18.399999999999999</v>
      </c>
    </row>
    <row r="113" spans="1:19" x14ac:dyDescent="0.2">
      <c r="A113" s="20">
        <f>+Oversikt!A113</f>
        <v>6</v>
      </c>
      <c r="B113" s="16" t="str">
        <f>IF('Final 1'!B113="", "",+Oversikt!B113)</f>
        <v>Amaranta Yessenia</v>
      </c>
      <c r="C113" s="16" t="str">
        <f>IF(Oversikt!E113="","",Oversikt!E113)</f>
        <v>Chonkwon Vestli Taekwondo Klubb</v>
      </c>
      <c r="D113" s="17" t="str">
        <f>IF('Final 1'!N113="","",IF(Oversikt!B113="","",VLOOKUP(Oversikt!#REF!,Mønster!$A$4:$B$21,2)))</f>
        <v/>
      </c>
      <c r="E113" s="32">
        <v>6.5</v>
      </c>
      <c r="F113" s="33">
        <v>6</v>
      </c>
      <c r="G113" s="33">
        <v>5.7</v>
      </c>
      <c r="H113" s="33"/>
      <c r="I113" s="137"/>
      <c r="J113" s="33"/>
      <c r="K113" s="34"/>
      <c r="L113" s="128">
        <f>IF(Dommere!$C$12&gt;4,ROUND(SUM(E113:K113)-Q113-R113,1)/(Dommere!$C$12-2),(SUM(E113:K113)/Dommere!$C$12))</f>
        <v>6.0666666666666664</v>
      </c>
      <c r="M113" s="129">
        <f>IF(B113="",,'Final 1'!L113+L113)</f>
        <v>12.666666666666664</v>
      </c>
      <c r="N113" s="57">
        <f t="shared" si="25"/>
        <v>2</v>
      </c>
      <c r="O113" s="33"/>
      <c r="P113" s="33"/>
      <c r="Q113" s="19">
        <f t="shared" si="26"/>
        <v>6.5</v>
      </c>
      <c r="R113" s="19">
        <f t="shared" si="27"/>
        <v>5.7</v>
      </c>
      <c r="S113" s="19">
        <f t="shared" si="28"/>
        <v>18.2</v>
      </c>
    </row>
    <row r="114" spans="1:19" x14ac:dyDescent="0.2">
      <c r="A114" s="20">
        <f>+Oversikt!A114</f>
        <v>7</v>
      </c>
      <c r="B114" s="16" t="str">
        <f>IF('Final 1'!B114="", "",+Oversikt!B114)</f>
        <v/>
      </c>
      <c r="C114" s="16" t="str">
        <f>IF(Oversikt!E114="","",Oversikt!E114)</f>
        <v/>
      </c>
      <c r="D114" s="17" t="str">
        <f>IF('Final 1'!N114="","",IF(Oversikt!B114="","",VLOOKUP(Oversikt!#REF!,Mønster!$A$4:$B$21,2)))</f>
        <v/>
      </c>
      <c r="E114" s="32"/>
      <c r="F114" s="33"/>
      <c r="G114" s="33"/>
      <c r="H114" s="33"/>
      <c r="I114" s="137"/>
      <c r="J114" s="33"/>
      <c r="K114" s="34"/>
      <c r="L114" s="128">
        <f>IF(Dommere!$C$12&gt;4,ROUND(SUM(E114:K114)-Q114-R114,1)/(Dommere!$C$12-2),(SUM(E114:K114)/Dommere!$C$12))</f>
        <v>0</v>
      </c>
      <c r="M114" s="129">
        <f>IF(B114="",,'Final 1'!L114+L114)</f>
        <v>0</v>
      </c>
      <c r="N114" s="57" t="str">
        <f t="shared" si="25"/>
        <v/>
      </c>
      <c r="O114" s="33"/>
      <c r="P114" s="33"/>
      <c r="Q114" s="19">
        <f t="shared" si="26"/>
        <v>0</v>
      </c>
      <c r="R114" s="19">
        <f t="shared" si="27"/>
        <v>0</v>
      </c>
      <c r="S114" s="19">
        <f t="shared" si="28"/>
        <v>0</v>
      </c>
    </row>
    <row r="115" spans="1:19" x14ac:dyDescent="0.2">
      <c r="A115" s="20">
        <f>+Oversikt!A115</f>
        <v>8</v>
      </c>
      <c r="B115" s="16" t="str">
        <f>IF('Final 1'!B115="", "",+Oversikt!B115)</f>
        <v/>
      </c>
      <c r="C115" s="16" t="str">
        <f>IF(Oversikt!E115="","",Oversikt!E115)</f>
        <v/>
      </c>
      <c r="D115" s="17" t="str">
        <f>IF('Final 1'!N115="","",IF(Oversikt!B115="","",VLOOKUP(Oversikt!#REF!,Mønster!$A$4:$B$21,2)))</f>
        <v/>
      </c>
      <c r="E115" s="32"/>
      <c r="F115" s="33"/>
      <c r="G115" s="33"/>
      <c r="H115" s="33"/>
      <c r="I115" s="137"/>
      <c r="J115" s="33"/>
      <c r="K115" s="34"/>
      <c r="L115" s="128">
        <f>IF(Dommere!$C$12&gt;4,ROUND(SUM(E115:K115)-Q115-R115,1)/(Dommere!$C$12-2),(SUM(E115:K115)/Dommere!$C$12))</f>
        <v>0</v>
      </c>
      <c r="M115" s="129">
        <f>IF(B115="",,'Final 1'!L115+L115)</f>
        <v>0</v>
      </c>
      <c r="N115" s="57" t="str">
        <f t="shared" si="25"/>
        <v/>
      </c>
      <c r="O115" s="33"/>
      <c r="P115" s="33"/>
      <c r="Q115" s="19">
        <f t="shared" si="26"/>
        <v>0</v>
      </c>
      <c r="R115" s="19">
        <f t="shared" si="27"/>
        <v>0</v>
      </c>
      <c r="S115" s="19">
        <f t="shared" si="28"/>
        <v>0</v>
      </c>
    </row>
    <row r="116" spans="1:19" x14ac:dyDescent="0.2">
      <c r="A116" s="20">
        <f>+Oversikt!A116</f>
        <v>9</v>
      </c>
      <c r="B116" s="16" t="str">
        <f>IF('Final 1'!B116="", "",+Oversikt!B116)</f>
        <v/>
      </c>
      <c r="C116" s="16" t="str">
        <f>IF(Oversikt!E116="","",Oversikt!E116)</f>
        <v/>
      </c>
      <c r="D116" s="17" t="str">
        <f>IF('Final 1'!N116="","",IF(Oversikt!B116="","",VLOOKUP(Oversikt!#REF!,Mønster!$A$4:$B$21,2)))</f>
        <v/>
      </c>
      <c r="E116" s="32"/>
      <c r="F116" s="33"/>
      <c r="G116" s="33"/>
      <c r="H116" s="33"/>
      <c r="I116" s="137"/>
      <c r="J116" s="33"/>
      <c r="K116" s="34"/>
      <c r="L116" s="128">
        <f>IF(Dommere!$C$12&gt;4,ROUND(SUM(E116:K116)-Q116-R116,1)/(Dommere!$C$12-2),(SUM(E116:K116)/Dommere!$C$12))</f>
        <v>0</v>
      </c>
      <c r="M116" s="129">
        <f>IF(B116="",,'Final 1'!L116+L116)</f>
        <v>0</v>
      </c>
      <c r="N116" s="57" t="str">
        <f t="shared" si="25"/>
        <v/>
      </c>
      <c r="O116" s="33"/>
      <c r="P116" s="33"/>
      <c r="Q116" s="19">
        <f t="shared" si="26"/>
        <v>0</v>
      </c>
      <c r="R116" s="19">
        <f t="shared" si="27"/>
        <v>0</v>
      </c>
      <c r="S116" s="19">
        <f t="shared" si="28"/>
        <v>0</v>
      </c>
    </row>
    <row r="117" spans="1:19" x14ac:dyDescent="0.2">
      <c r="A117" s="20">
        <f>+Oversikt!A117</f>
        <v>10</v>
      </c>
      <c r="B117" s="16" t="str">
        <f>IF('Final 1'!B117="", "",+Oversikt!B117)</f>
        <v/>
      </c>
      <c r="C117" s="16" t="str">
        <f>IF(Oversikt!E117="","",Oversikt!E117)</f>
        <v/>
      </c>
      <c r="D117" s="17" t="str">
        <f>IF('Final 1'!N117="","",IF(Oversikt!B117="","",VLOOKUP(Oversikt!#REF!,Mønster!$A$4:$B$21,2)))</f>
        <v/>
      </c>
      <c r="E117" s="32"/>
      <c r="F117" s="33"/>
      <c r="G117" s="33"/>
      <c r="H117" s="33"/>
      <c r="I117" s="137"/>
      <c r="J117" s="33"/>
      <c r="K117" s="34"/>
      <c r="L117" s="128">
        <f>IF(Dommere!$C$12&gt;4,ROUND(SUM(E117:K117)-Q117-R117,1)/(Dommere!$C$12-2),(SUM(E117:K117)/Dommere!$C$12))</f>
        <v>0</v>
      </c>
      <c r="M117" s="129">
        <f>IF(B117="",,'Final 1'!L117+L117)</f>
        <v>0</v>
      </c>
      <c r="N117" s="57" t="str">
        <f t="shared" si="25"/>
        <v/>
      </c>
      <c r="O117" s="33"/>
      <c r="P117" s="33"/>
      <c r="Q117" s="19">
        <f t="shared" si="26"/>
        <v>0</v>
      </c>
      <c r="R117" s="19">
        <f t="shared" si="27"/>
        <v>0</v>
      </c>
      <c r="S117" s="19">
        <f t="shared" si="28"/>
        <v>0</v>
      </c>
    </row>
    <row r="118" spans="1:19" x14ac:dyDescent="0.2">
      <c r="A118" s="20">
        <f>+Oversikt!A118</f>
        <v>11</v>
      </c>
      <c r="B118" s="16" t="str">
        <f>IF('Final 1'!B118="", "",+Oversikt!B118)</f>
        <v/>
      </c>
      <c r="C118" s="16" t="str">
        <f>IF(Oversikt!E118="","",Oversikt!E118)</f>
        <v/>
      </c>
      <c r="D118" s="17" t="str">
        <f>IF('Final 1'!N118="","",IF(Oversikt!B118="","",VLOOKUP(Oversikt!#REF!,Mønster!$A$4:$B$21,2)))</f>
        <v/>
      </c>
      <c r="E118" s="32"/>
      <c r="F118" s="33"/>
      <c r="G118" s="33"/>
      <c r="H118" s="33"/>
      <c r="I118" s="137"/>
      <c r="J118" s="33"/>
      <c r="K118" s="34"/>
      <c r="L118" s="128">
        <f>IF(Dommere!$C$12&gt;4,ROUND(SUM(E118:K118)-Q118-R118,1)/(Dommere!$C$12-2),(SUM(E118:K118)/Dommere!$C$12))</f>
        <v>0</v>
      </c>
      <c r="M118" s="129">
        <f>IF(B118="",,'Final 1'!L118+L118)</f>
        <v>0</v>
      </c>
      <c r="N118" s="57" t="str">
        <f t="shared" si="25"/>
        <v/>
      </c>
      <c r="O118" s="33"/>
      <c r="P118" s="33"/>
      <c r="Q118" s="19">
        <f t="shared" si="26"/>
        <v>0</v>
      </c>
      <c r="R118" s="19">
        <f t="shared" si="27"/>
        <v>0</v>
      </c>
      <c r="S118" s="19">
        <f t="shared" si="28"/>
        <v>0</v>
      </c>
    </row>
    <row r="119" spans="1:19" x14ac:dyDescent="0.2">
      <c r="A119" s="20">
        <f>+Oversikt!A119</f>
        <v>12</v>
      </c>
      <c r="B119" s="16" t="str">
        <f>IF('Final 1'!B119="", "",+Oversikt!B119)</f>
        <v/>
      </c>
      <c r="C119" s="16" t="str">
        <f>IF(Oversikt!E119="","",Oversikt!E119)</f>
        <v/>
      </c>
      <c r="D119" s="17" t="str">
        <f>IF('Final 1'!N119="","",IF(Oversikt!B119="","",VLOOKUP(Oversikt!#REF!,Mønster!$A$4:$B$21,2)))</f>
        <v/>
      </c>
      <c r="E119" s="32"/>
      <c r="F119" s="33"/>
      <c r="G119" s="33"/>
      <c r="H119" s="33"/>
      <c r="I119" s="137"/>
      <c r="J119" s="33"/>
      <c r="K119" s="34"/>
      <c r="L119" s="128">
        <f>IF(Dommere!$C$12&gt;4,ROUND(SUM(E119:K119)-Q119-R119,1)/(Dommere!$C$12-2),(SUM(E119:K119)/Dommere!$C$12))</f>
        <v>0</v>
      </c>
      <c r="M119" s="129">
        <f>IF(B119="",,'Final 1'!L119+L119)</f>
        <v>0</v>
      </c>
      <c r="N119" s="57" t="str">
        <f t="shared" si="25"/>
        <v/>
      </c>
      <c r="O119" s="33"/>
      <c r="P119" s="33"/>
      <c r="Q119" s="19">
        <f t="shared" si="26"/>
        <v>0</v>
      </c>
      <c r="R119" s="19">
        <f t="shared" si="27"/>
        <v>0</v>
      </c>
      <c r="S119" s="19">
        <f t="shared" si="28"/>
        <v>0</v>
      </c>
    </row>
    <row r="120" spans="1:19" x14ac:dyDescent="0.2">
      <c r="A120" s="20">
        <f>+Oversikt!A120</f>
        <v>13</v>
      </c>
      <c r="B120" s="16" t="str">
        <f>IF('Final 1'!B120="", "",+Oversikt!B120)</f>
        <v/>
      </c>
      <c r="C120" s="16" t="str">
        <f>IF(Oversikt!E120="","",Oversikt!E120)</f>
        <v/>
      </c>
      <c r="D120" s="17" t="str">
        <f>IF('Final 1'!N120="","",IF(Oversikt!B120="","",VLOOKUP(Oversikt!#REF!,Mønster!$A$4:$B$21,2)))</f>
        <v/>
      </c>
      <c r="E120" s="32"/>
      <c r="F120" s="33"/>
      <c r="G120" s="33"/>
      <c r="H120" s="33"/>
      <c r="I120" s="137"/>
      <c r="J120" s="33"/>
      <c r="K120" s="34"/>
      <c r="L120" s="128">
        <f>IF(Dommere!$C$12&gt;4,ROUND(SUM(E120:K120)-Q120-R120,1)/(Dommere!$C$12-2),(SUM(E120:K120)/Dommere!$C$12))</f>
        <v>0</v>
      </c>
      <c r="M120" s="129">
        <f>IF(B120="",,'Final 1'!L120+L120)</f>
        <v>0</v>
      </c>
      <c r="N120" s="57" t="str">
        <f t="shared" si="25"/>
        <v/>
      </c>
      <c r="O120" s="33"/>
      <c r="P120" s="33"/>
      <c r="Q120" s="19">
        <f t="shared" si="26"/>
        <v>0</v>
      </c>
      <c r="R120" s="19">
        <f t="shared" si="27"/>
        <v>0</v>
      </c>
      <c r="S120" s="19">
        <f t="shared" si="28"/>
        <v>0</v>
      </c>
    </row>
    <row r="121" spans="1:19" x14ac:dyDescent="0.2">
      <c r="A121" s="20">
        <f>+Oversikt!A121</f>
        <v>14</v>
      </c>
      <c r="B121" s="16" t="str">
        <f>IF('Final 1'!B121="", "",+Oversikt!B121)</f>
        <v/>
      </c>
      <c r="C121" s="16" t="str">
        <f>IF(Oversikt!E121="","",Oversikt!E121)</f>
        <v/>
      </c>
      <c r="D121" s="17" t="str">
        <f>IF('Final 1'!N121="","",IF(Oversikt!B121="","",VLOOKUP(Oversikt!#REF!,Mønster!$A$4:$B$21,2)))</f>
        <v/>
      </c>
      <c r="E121" s="32"/>
      <c r="F121" s="33"/>
      <c r="G121" s="33"/>
      <c r="H121" s="33"/>
      <c r="I121" s="137"/>
      <c r="J121" s="33"/>
      <c r="K121" s="34"/>
      <c r="L121" s="128">
        <f>IF(Dommere!$C$12&gt;4,ROUND(SUM(E121:K121)-Q121-R121,1)/(Dommere!$C$12-2),(SUM(E121:K121)/Dommere!$C$12))</f>
        <v>0</v>
      </c>
      <c r="M121" s="129">
        <f>IF(B121="",,'Final 1'!L121+L121)</f>
        <v>0</v>
      </c>
      <c r="N121" s="57" t="str">
        <f t="shared" si="25"/>
        <v/>
      </c>
      <c r="O121" s="33"/>
      <c r="P121" s="33"/>
      <c r="Q121" s="19">
        <f t="shared" si="26"/>
        <v>0</v>
      </c>
      <c r="R121" s="19">
        <f t="shared" si="27"/>
        <v>0</v>
      </c>
      <c r="S121" s="19">
        <f t="shared" si="28"/>
        <v>0</v>
      </c>
    </row>
    <row r="122" spans="1:19" x14ac:dyDescent="0.2">
      <c r="A122" s="20">
        <f>+Oversikt!A122</f>
        <v>15</v>
      </c>
      <c r="B122" s="16" t="str">
        <f>IF('Final 1'!B122="", "",+Oversikt!B122)</f>
        <v/>
      </c>
      <c r="C122" s="16" t="str">
        <f>IF(Oversikt!E122="","",Oversikt!E122)</f>
        <v/>
      </c>
      <c r="D122" s="17" t="str">
        <f>IF('Final 1'!N122="","",IF(Oversikt!B122="","",VLOOKUP(Oversikt!#REF!,Mønster!$A$4:$B$21,2)))</f>
        <v/>
      </c>
      <c r="E122" s="32"/>
      <c r="F122" s="33"/>
      <c r="G122" s="33"/>
      <c r="H122" s="33"/>
      <c r="I122" s="137"/>
      <c r="J122" s="33"/>
      <c r="K122" s="34"/>
      <c r="L122" s="128">
        <f>IF(Dommere!$C$12&gt;4,ROUND(SUM(E122:K122)-Q122-R122,1)/(Dommere!$C$12-2),(SUM(E122:K122)/Dommere!$C$12))</f>
        <v>0</v>
      </c>
      <c r="M122" s="129">
        <f>IF(B122="",,'Final 1'!L122+L122)</f>
        <v>0</v>
      </c>
      <c r="N122" s="57" t="str">
        <f t="shared" si="25"/>
        <v/>
      </c>
      <c r="O122" s="33"/>
      <c r="P122" s="33"/>
      <c r="Q122" s="19">
        <f t="shared" si="26"/>
        <v>0</v>
      </c>
      <c r="R122" s="19">
        <f t="shared" si="27"/>
        <v>0</v>
      </c>
      <c r="S122" s="19">
        <f t="shared" si="28"/>
        <v>0</v>
      </c>
    </row>
    <row r="123" spans="1:19" x14ac:dyDescent="0.2">
      <c r="A123" s="20">
        <f>+Oversikt!A123</f>
        <v>16</v>
      </c>
      <c r="B123" s="16" t="str">
        <f>IF('Final 1'!B123="", "",+Oversikt!B123)</f>
        <v/>
      </c>
      <c r="C123" s="16" t="str">
        <f>IF(Oversikt!E123="","",Oversikt!E123)</f>
        <v/>
      </c>
      <c r="D123" s="17" t="str">
        <f>IF('Final 1'!N123="","",IF(Oversikt!B123="","",VLOOKUP(Oversikt!#REF!,Mønster!$A$4:$B$21,2)))</f>
        <v/>
      </c>
      <c r="E123" s="32"/>
      <c r="F123" s="33"/>
      <c r="G123" s="33"/>
      <c r="H123" s="33"/>
      <c r="I123" s="137"/>
      <c r="J123" s="33"/>
      <c r="K123" s="34"/>
      <c r="L123" s="128">
        <f>IF(Dommere!$C$12&gt;4,ROUND(SUM(E123:K123)-Q123-R123,1)/(Dommere!$C$12-2),(SUM(E123:K123)/Dommere!$C$12))</f>
        <v>0</v>
      </c>
      <c r="M123" s="129">
        <f>IF(B123="",,'Final 1'!L123+L123)</f>
        <v>0</v>
      </c>
      <c r="N123" s="57" t="str">
        <f t="shared" si="25"/>
        <v/>
      </c>
      <c r="O123" s="33"/>
      <c r="P123" s="33"/>
      <c r="Q123" s="19">
        <f t="shared" si="26"/>
        <v>0</v>
      </c>
      <c r="R123" s="19">
        <f t="shared" si="27"/>
        <v>0</v>
      </c>
      <c r="S123" s="19">
        <f t="shared" si="28"/>
        <v>0</v>
      </c>
    </row>
    <row r="124" spans="1:19" x14ac:dyDescent="0.2">
      <c r="A124" s="20">
        <f>+Oversikt!A124</f>
        <v>17</v>
      </c>
      <c r="B124" s="16" t="str">
        <f>IF('Final 1'!B124="", "",+Oversikt!B124)</f>
        <v/>
      </c>
      <c r="C124" s="16" t="str">
        <f>IF(Oversikt!E124="","",Oversikt!E124)</f>
        <v/>
      </c>
      <c r="D124" s="17" t="str">
        <f>IF('Final 1'!N124="","",IF(Oversikt!B124="","",VLOOKUP(Oversikt!#REF!,Mønster!$A$4:$B$21,2)))</f>
        <v/>
      </c>
      <c r="E124" s="32"/>
      <c r="F124" s="33"/>
      <c r="G124" s="33"/>
      <c r="H124" s="33"/>
      <c r="I124" s="137"/>
      <c r="J124" s="33"/>
      <c r="K124" s="34"/>
      <c r="L124" s="128">
        <f>IF(Dommere!$C$12&gt;4,ROUND(SUM(E124:K124)-Q124-R124,1)/(Dommere!$C$12-2),(SUM(E124:K124)/Dommere!$C$12))</f>
        <v>0</v>
      </c>
      <c r="M124" s="129">
        <f>IF(B124="",,'Final 1'!L124+L124)</f>
        <v>0</v>
      </c>
      <c r="N124" s="57" t="str">
        <f t="shared" si="25"/>
        <v/>
      </c>
      <c r="O124" s="33"/>
      <c r="P124" s="33"/>
      <c r="Q124" s="19">
        <f t="shared" si="26"/>
        <v>0</v>
      </c>
      <c r="R124" s="19">
        <f t="shared" si="27"/>
        <v>0</v>
      </c>
      <c r="S124" s="19">
        <f t="shared" si="28"/>
        <v>0</v>
      </c>
    </row>
    <row r="125" spans="1:19" x14ac:dyDescent="0.2">
      <c r="A125" s="20">
        <f>+Oversikt!A125</f>
        <v>18</v>
      </c>
      <c r="B125" s="16" t="str">
        <f>IF('Final 1'!B125="", "",+Oversikt!B125)</f>
        <v/>
      </c>
      <c r="C125" s="16" t="str">
        <f>IF(Oversikt!E125="","",Oversikt!E125)</f>
        <v/>
      </c>
      <c r="D125" s="17" t="str">
        <f>IF('Final 1'!N125="","",IF(Oversikt!B125="","",VLOOKUP(Oversikt!#REF!,Mønster!$A$4:$B$21,2)))</f>
        <v/>
      </c>
      <c r="E125" s="32"/>
      <c r="F125" s="33"/>
      <c r="G125" s="33"/>
      <c r="H125" s="33"/>
      <c r="I125" s="137"/>
      <c r="J125" s="33"/>
      <c r="K125" s="34"/>
      <c r="L125" s="128">
        <f>IF(Dommere!$C$12&gt;4,ROUND(SUM(E125:K125)-Q125-R125,1)/(Dommere!$C$12-2),(SUM(E125:K125)/Dommere!$C$12))</f>
        <v>0</v>
      </c>
      <c r="M125" s="129">
        <f>IF(B125="",,'Final 1'!L125+L125)</f>
        <v>0</v>
      </c>
      <c r="N125" s="57" t="str">
        <f t="shared" si="25"/>
        <v/>
      </c>
      <c r="O125" s="33"/>
      <c r="P125" s="33"/>
      <c r="Q125" s="19">
        <f t="shared" si="26"/>
        <v>0</v>
      </c>
      <c r="R125" s="19">
        <f t="shared" si="27"/>
        <v>0</v>
      </c>
      <c r="S125" s="19">
        <f t="shared" si="28"/>
        <v>0</v>
      </c>
    </row>
    <row r="126" spans="1:19" x14ac:dyDescent="0.2">
      <c r="A126" s="20">
        <f>+Oversikt!A126</f>
        <v>19</v>
      </c>
      <c r="B126" s="16" t="str">
        <f>IF('Final 1'!B126="", "",+Oversikt!B126)</f>
        <v/>
      </c>
      <c r="C126" s="16" t="str">
        <f>IF(Oversikt!E126="","",Oversikt!E126)</f>
        <v/>
      </c>
      <c r="D126" s="17" t="str">
        <f>IF('Final 1'!N126="","",IF(Oversikt!B126="","",VLOOKUP(Oversikt!#REF!,Mønster!$A$4:$B$21,2)))</f>
        <v/>
      </c>
      <c r="E126" s="32"/>
      <c r="F126" s="33"/>
      <c r="G126" s="33"/>
      <c r="H126" s="33"/>
      <c r="I126" s="137"/>
      <c r="J126" s="33"/>
      <c r="K126" s="34"/>
      <c r="L126" s="128">
        <f>IF(Dommere!$C$12&gt;4,ROUND(SUM(E126:K126)-Q126-R126,1)/(Dommere!$C$12-2),(SUM(E126:K126)/Dommere!$C$12))</f>
        <v>0</v>
      </c>
      <c r="M126" s="129">
        <f>IF(B126="",,'Final 1'!L126+L126)</f>
        <v>0</v>
      </c>
      <c r="N126" s="57" t="str">
        <f t="shared" si="25"/>
        <v/>
      </c>
      <c r="O126" s="33"/>
      <c r="P126" s="33"/>
      <c r="Q126" s="19">
        <f t="shared" si="26"/>
        <v>0</v>
      </c>
      <c r="R126" s="19">
        <f t="shared" si="27"/>
        <v>0</v>
      </c>
      <c r="S126" s="19">
        <f t="shared" si="28"/>
        <v>0</v>
      </c>
    </row>
    <row r="127" spans="1:19" x14ac:dyDescent="0.2">
      <c r="A127" s="20">
        <f>+Oversikt!A127</f>
        <v>20</v>
      </c>
      <c r="B127" s="16" t="str">
        <f>IF('Final 1'!B127="", "",+Oversikt!B127)</f>
        <v/>
      </c>
      <c r="C127" s="16" t="str">
        <f>IF(Oversikt!E127="","",Oversikt!E127)</f>
        <v/>
      </c>
      <c r="D127" s="17" t="str">
        <f>IF('Final 1'!N127="","",IF(Oversikt!B127="","",VLOOKUP(Oversikt!#REF!,Mønster!$A$4:$B$21,2)))</f>
        <v/>
      </c>
      <c r="E127" s="32"/>
      <c r="F127" s="33"/>
      <c r="G127" s="33"/>
      <c r="H127" s="33"/>
      <c r="I127" s="137"/>
      <c r="J127" s="33"/>
      <c r="K127" s="34"/>
      <c r="L127" s="128">
        <f>IF(Dommere!$C$12&gt;4,ROUND(SUM(E127:K127)-Q127-R127,1)/(Dommere!$C$12-2),(SUM(E127:K127)/Dommere!$C$12))</f>
        <v>0</v>
      </c>
      <c r="M127" s="129">
        <f>IF(B127="",,'Final 1'!L127+L127)</f>
        <v>0</v>
      </c>
      <c r="N127" s="57" t="str">
        <f t="shared" si="25"/>
        <v/>
      </c>
      <c r="O127" s="33"/>
      <c r="P127" s="33"/>
      <c r="Q127" s="19">
        <f t="shared" si="26"/>
        <v>0</v>
      </c>
      <c r="R127" s="19">
        <f t="shared" si="27"/>
        <v>0</v>
      </c>
      <c r="S127" s="19">
        <f t="shared" si="28"/>
        <v>0</v>
      </c>
    </row>
    <row r="128" spans="1:19" x14ac:dyDescent="0.2">
      <c r="A128" s="20">
        <f>+Oversikt!A128</f>
        <v>21</v>
      </c>
      <c r="B128" s="16" t="str">
        <f>IF('Final 1'!B128="", "",+Oversikt!B128)</f>
        <v/>
      </c>
      <c r="C128" s="16" t="str">
        <f>IF(Oversikt!E128="","",Oversikt!E128)</f>
        <v/>
      </c>
      <c r="D128" s="17" t="str">
        <f>IF('Final 1'!N128="","",IF(Oversikt!B128="","",VLOOKUP(Oversikt!#REF!,Mønster!$A$4:$B$21,2)))</f>
        <v/>
      </c>
      <c r="E128" s="32"/>
      <c r="F128" s="33"/>
      <c r="G128" s="33"/>
      <c r="H128" s="33"/>
      <c r="I128" s="137"/>
      <c r="J128" s="33"/>
      <c r="K128" s="34"/>
      <c r="L128" s="128">
        <f>IF(Dommere!$C$12&gt;4,ROUND(SUM(E128:K128)-Q128-R128,1)/(Dommere!$C$12-2),(SUM(E128:K128)/Dommere!$C$12))</f>
        <v>0</v>
      </c>
      <c r="M128" s="129">
        <f>IF(B128="",,'Final 1'!L128+L128)</f>
        <v>0</v>
      </c>
      <c r="N128" s="57" t="str">
        <f t="shared" si="25"/>
        <v/>
      </c>
      <c r="O128" s="33"/>
      <c r="P128" s="33"/>
      <c r="Q128" s="19">
        <f t="shared" si="26"/>
        <v>0</v>
      </c>
      <c r="R128" s="19">
        <f t="shared" si="27"/>
        <v>0</v>
      </c>
      <c r="S128" s="19">
        <f t="shared" si="28"/>
        <v>0</v>
      </c>
    </row>
    <row r="129" spans="1:19" x14ac:dyDescent="0.2">
      <c r="A129" s="20">
        <f>+Oversikt!A129</f>
        <v>22</v>
      </c>
      <c r="B129" s="16" t="str">
        <f>IF('Final 1'!B129="", "",+Oversikt!B129)</f>
        <v/>
      </c>
      <c r="C129" s="16" t="str">
        <f>IF(Oversikt!E129="","",Oversikt!E129)</f>
        <v/>
      </c>
      <c r="D129" s="17" t="str">
        <f>IF('Final 1'!N129="","",IF(Oversikt!B129="","",VLOOKUP(Oversikt!#REF!,Mønster!$A$4:$B$21,2)))</f>
        <v/>
      </c>
      <c r="E129" s="32"/>
      <c r="F129" s="33"/>
      <c r="G129" s="33"/>
      <c r="H129" s="33"/>
      <c r="I129" s="137"/>
      <c r="J129" s="33"/>
      <c r="K129" s="34"/>
      <c r="L129" s="128">
        <f>IF(Dommere!$C$12&gt;4,ROUND(SUM(E129:K129)-Q129-R129,1)/(Dommere!$C$12-2),(SUM(E129:K129)/Dommere!$C$12))</f>
        <v>0</v>
      </c>
      <c r="M129" s="129">
        <f>IF(B129="",,'Final 1'!L129+L129)</f>
        <v>0</v>
      </c>
      <c r="N129" s="57" t="str">
        <f t="shared" si="25"/>
        <v/>
      </c>
      <c r="O129" s="33"/>
      <c r="P129" s="33"/>
      <c r="Q129" s="19">
        <f t="shared" si="26"/>
        <v>0</v>
      </c>
      <c r="R129" s="19">
        <f t="shared" si="27"/>
        <v>0</v>
      </c>
      <c r="S129" s="19">
        <f t="shared" si="28"/>
        <v>0</v>
      </c>
    </row>
    <row r="130" spans="1:19" x14ac:dyDescent="0.2">
      <c r="A130" s="20">
        <f>+Oversikt!A130</f>
        <v>23</v>
      </c>
      <c r="B130" s="16" t="str">
        <f>IF('Final 1'!B130="", "",+Oversikt!B130)</f>
        <v/>
      </c>
      <c r="C130" s="16" t="str">
        <f>IF(Oversikt!E130="","",Oversikt!E130)</f>
        <v/>
      </c>
      <c r="D130" s="17" t="str">
        <f>IF('Final 1'!N130="","",IF(Oversikt!B130="","",VLOOKUP(Oversikt!#REF!,Mønster!$A$4:$B$21,2)))</f>
        <v/>
      </c>
      <c r="E130" s="32"/>
      <c r="F130" s="33"/>
      <c r="G130" s="33"/>
      <c r="H130" s="33"/>
      <c r="I130" s="137"/>
      <c r="J130" s="33"/>
      <c r="K130" s="34"/>
      <c r="L130" s="128">
        <f>IF(Dommere!$C$12&gt;4,ROUND(SUM(E130:K130)-Q130-R130,1)/(Dommere!$C$12-2),(SUM(E130:K130)/Dommere!$C$12))</f>
        <v>0</v>
      </c>
      <c r="M130" s="129">
        <f>IF(B130="",,'Final 1'!L130+L130)</f>
        <v>0</v>
      </c>
      <c r="N130" s="57" t="str">
        <f t="shared" si="25"/>
        <v/>
      </c>
      <c r="O130" s="33"/>
      <c r="P130" s="33"/>
      <c r="Q130" s="19">
        <f t="shared" si="26"/>
        <v>0</v>
      </c>
      <c r="R130" s="19">
        <f t="shared" si="27"/>
        <v>0</v>
      </c>
      <c r="S130" s="19">
        <f t="shared" si="28"/>
        <v>0</v>
      </c>
    </row>
    <row r="131" spans="1:19" x14ac:dyDescent="0.2">
      <c r="A131" s="20">
        <f>+Oversikt!A131</f>
        <v>24</v>
      </c>
      <c r="B131" s="16" t="str">
        <f>IF('Final 1'!B131="", "",+Oversikt!B131)</f>
        <v/>
      </c>
      <c r="C131" s="16" t="str">
        <f>IF(Oversikt!E131="","",Oversikt!E131)</f>
        <v/>
      </c>
      <c r="D131" s="17" t="str">
        <f>IF('Final 1'!N131="","",IF(Oversikt!B131="","",VLOOKUP(Oversikt!#REF!,Mønster!$A$4:$B$21,2)))</f>
        <v/>
      </c>
      <c r="E131" s="32"/>
      <c r="F131" s="33"/>
      <c r="G131" s="33"/>
      <c r="H131" s="33"/>
      <c r="I131" s="137"/>
      <c r="J131" s="33"/>
      <c r="K131" s="34"/>
      <c r="L131" s="128">
        <f>IF(Dommere!$C$12&gt;4,ROUND(SUM(E131:K131)-Q131-R131,1)/(Dommere!$C$12-2),(SUM(E131:K131)/Dommere!$C$12))</f>
        <v>0</v>
      </c>
      <c r="M131" s="129">
        <f>IF(B131="",,'Final 1'!L131+L131)</f>
        <v>0</v>
      </c>
      <c r="N131" s="57" t="str">
        <f t="shared" si="25"/>
        <v/>
      </c>
      <c r="O131" s="33"/>
      <c r="P131" s="33"/>
      <c r="Q131" s="19">
        <f t="shared" si="26"/>
        <v>0</v>
      </c>
      <c r="R131" s="19">
        <f t="shared" si="27"/>
        <v>0</v>
      </c>
      <c r="S131" s="19">
        <f t="shared" si="28"/>
        <v>0</v>
      </c>
    </row>
    <row r="132" spans="1:19" x14ac:dyDescent="0.2">
      <c r="A132" s="20">
        <f>+Oversikt!A132</f>
        <v>25</v>
      </c>
      <c r="B132" s="16" t="str">
        <f>IF('Final 1'!B132="", "",+Oversikt!B132)</f>
        <v/>
      </c>
      <c r="C132" s="16" t="str">
        <f>IF(Oversikt!E132="","",Oversikt!E132)</f>
        <v/>
      </c>
      <c r="D132" s="17" t="str">
        <f>IF('Final 1'!N132="","",IF(Oversikt!B132="","",VLOOKUP(Oversikt!#REF!,Mønster!$A$4:$B$21,2)))</f>
        <v/>
      </c>
      <c r="E132" s="32"/>
      <c r="F132" s="33"/>
      <c r="G132" s="33"/>
      <c r="H132" s="33"/>
      <c r="I132" s="137"/>
      <c r="J132" s="33"/>
      <c r="K132" s="34"/>
      <c r="L132" s="128">
        <f>IF(Dommere!$C$12&gt;4,ROUND(SUM(E132:K132)-Q132-R132,1)/(Dommere!$C$12-2),(SUM(E132:K132)/Dommere!$C$12))</f>
        <v>0</v>
      </c>
      <c r="M132" s="129">
        <f>IF(B132="",,'Final 1'!L132+L132)</f>
        <v>0</v>
      </c>
      <c r="N132" s="57" t="str">
        <f t="shared" si="25"/>
        <v/>
      </c>
      <c r="O132" s="33"/>
      <c r="P132" s="33"/>
      <c r="Q132" s="19">
        <f t="shared" si="26"/>
        <v>0</v>
      </c>
      <c r="R132" s="19">
        <f t="shared" si="27"/>
        <v>0</v>
      </c>
      <c r="S132" s="19">
        <f t="shared" si="28"/>
        <v>0</v>
      </c>
    </row>
    <row r="133" spans="1:19" ht="21" customHeight="1" x14ac:dyDescent="0.2">
      <c r="A133" s="21" t="str">
        <f>+Oversikt!A133</f>
        <v>Klasse 120 - Ungdom - Gutter cup høy</v>
      </c>
      <c r="B133" s="16"/>
      <c r="C133" s="16"/>
      <c r="D133" s="17"/>
      <c r="E133" s="32"/>
      <c r="F133" s="33"/>
      <c r="G133" s="33"/>
      <c r="H133" s="33"/>
      <c r="I133" s="137"/>
      <c r="J133" s="33"/>
      <c r="K133" s="34"/>
      <c r="L133" s="128">
        <f>IF(Dommere!$C$12&gt;4,ROUND(SUM(E133:K133)-Q133-R133,1)/(Dommere!$C$12-2),(SUM(E133:K133)/Dommere!$C$12))</f>
        <v>0</v>
      </c>
      <c r="M133" s="129"/>
      <c r="N133" s="53"/>
      <c r="O133" s="33"/>
      <c r="P133" s="33"/>
      <c r="Q133" s="19"/>
      <c r="R133" s="19"/>
      <c r="S133" s="19"/>
    </row>
    <row r="134" spans="1:19" x14ac:dyDescent="0.2">
      <c r="A134" s="20">
        <f>+Oversikt!A134</f>
        <v>1</v>
      </c>
      <c r="B134" s="16" t="str">
        <f>IF('Final 1'!B134="", "",+Oversikt!B134)</f>
        <v>Daniel Ngo</v>
      </c>
      <c r="C134" s="16" t="str">
        <f>IF(Oversikt!E134="","",Oversikt!E134)</f>
        <v>Hwa Rang Team Drammen</v>
      </c>
      <c r="D134" s="17" t="str">
        <f>IF('Final 1'!N134="","",IF(Oversikt!B134="","",VLOOKUP(Oversikt!#REF!,Mønster!$A$4:$B$21,2)))</f>
        <v/>
      </c>
      <c r="E134" s="32">
        <v>6.5</v>
      </c>
      <c r="F134" s="33">
        <v>6.8</v>
      </c>
      <c r="G134" s="33">
        <v>6.3</v>
      </c>
      <c r="H134" s="33"/>
      <c r="I134" s="137"/>
      <c r="J134" s="33"/>
      <c r="K134" s="34"/>
      <c r="L134" s="128">
        <f>IF(Dommere!$C$12&gt;4,ROUND(SUM(E134:K134)-Q134-R134,1)/(Dommere!$C$12-2),(SUM(E134:K134)/Dommere!$C$12))</f>
        <v>6.5333333333333341</v>
      </c>
      <c r="M134" s="129">
        <f>IF(B134="",,'Final 1'!L134+L134)</f>
        <v>13.233333333333334</v>
      </c>
      <c r="N134" s="57">
        <f t="shared" ref="N134:N158" si="29">IF(M134=LARGE($M$134:$M$158,1),1,IF(M134=LARGE($M$134:$M$158,2),2,IF(M134=LARGE($M$134:$M$158,3),3,"")))</f>
        <v>2</v>
      </c>
      <c r="O134" s="33"/>
      <c r="P134" s="33"/>
      <c r="Q134" s="19">
        <f t="shared" ref="Q134:Q158" si="30">MAX(E134:K134)</f>
        <v>6.8</v>
      </c>
      <c r="R134" s="19">
        <f t="shared" ref="R134:R158" si="31">MIN(E134:K134)</f>
        <v>6.3</v>
      </c>
      <c r="S134" s="19">
        <f t="shared" ref="S134:S158" si="32">SUM(E134:K134)</f>
        <v>19.600000000000001</v>
      </c>
    </row>
    <row r="135" spans="1:19" x14ac:dyDescent="0.2">
      <c r="A135" s="20">
        <f>+Oversikt!A135</f>
        <v>2</v>
      </c>
      <c r="B135" s="16" t="str">
        <f>IF('Final 1'!B135="", "",+Oversikt!B135)</f>
        <v/>
      </c>
      <c r="C135" s="16" t="str">
        <f>IF(Oversikt!E135="","",Oversikt!E135)</f>
        <v/>
      </c>
      <c r="D135" s="17" t="str">
        <f>IF('Final 1'!N135="","",IF(Oversikt!B135="","",VLOOKUP(Oversikt!#REF!,Mønster!$A$4:$B$21,2)))</f>
        <v/>
      </c>
      <c r="E135" s="32"/>
      <c r="F135" s="33"/>
      <c r="G135" s="33"/>
      <c r="H135" s="33"/>
      <c r="I135" s="137"/>
      <c r="J135" s="33"/>
      <c r="K135" s="34"/>
      <c r="L135" s="128">
        <f>IF(Dommere!$C$12&gt;4,ROUND(SUM(E135:K135)-Q135-R135,1)/(Dommere!$C$12-2),(SUM(E135:K135)/Dommere!$C$12))</f>
        <v>0</v>
      </c>
      <c r="M135" s="129">
        <f>IF(B135="",,'Final 1'!L135+L135)</f>
        <v>0</v>
      </c>
      <c r="N135" s="57" t="str">
        <f t="shared" si="29"/>
        <v/>
      </c>
      <c r="O135" s="33"/>
      <c r="P135" s="33"/>
      <c r="Q135" s="19">
        <f t="shared" si="30"/>
        <v>0</v>
      </c>
      <c r="R135" s="19">
        <f t="shared" si="31"/>
        <v>0</v>
      </c>
      <c r="S135" s="19">
        <f t="shared" si="32"/>
        <v>0</v>
      </c>
    </row>
    <row r="136" spans="1:19" x14ac:dyDescent="0.2">
      <c r="A136" s="20">
        <f>+Oversikt!A136</f>
        <v>3</v>
      </c>
      <c r="B136" s="16" t="str">
        <f>IF('Final 1'!B136="", "",+Oversikt!B136)</f>
        <v/>
      </c>
      <c r="C136" s="16" t="str">
        <f>IF(Oversikt!E136="","",Oversikt!E136)</f>
        <v/>
      </c>
      <c r="D136" s="17" t="str">
        <f>IF('Final 1'!N136="","",IF(Oversikt!B136="","",VLOOKUP(Oversikt!#REF!,Mønster!$A$4:$B$21,2)))</f>
        <v/>
      </c>
      <c r="E136" s="32"/>
      <c r="F136" s="33"/>
      <c r="G136" s="33"/>
      <c r="H136" s="33"/>
      <c r="I136" s="137"/>
      <c r="J136" s="33"/>
      <c r="K136" s="34"/>
      <c r="L136" s="128">
        <f>IF(Dommere!$C$12&gt;4,ROUND(SUM(E136:K136)-Q136-R136,1)/(Dommere!$C$12-2),(SUM(E136:K136)/Dommere!$C$12))</f>
        <v>0</v>
      </c>
      <c r="M136" s="129">
        <f>IF(B136="",,'Final 1'!L136+L136)</f>
        <v>0</v>
      </c>
      <c r="N136" s="57" t="str">
        <f t="shared" si="29"/>
        <v/>
      </c>
      <c r="O136" s="33"/>
      <c r="P136" s="33"/>
      <c r="Q136" s="19">
        <f t="shared" si="30"/>
        <v>0</v>
      </c>
      <c r="R136" s="19">
        <f t="shared" si="31"/>
        <v>0</v>
      </c>
      <c r="S136" s="19">
        <f t="shared" si="32"/>
        <v>0</v>
      </c>
    </row>
    <row r="137" spans="1:19" x14ac:dyDescent="0.2">
      <c r="A137" s="20">
        <f>+Oversikt!A137</f>
        <v>4</v>
      </c>
      <c r="B137" s="16" t="str">
        <f>IF('Final 1'!B137="", "",+Oversikt!B137)</f>
        <v>Pål Simon S. Pål Simon S.</v>
      </c>
      <c r="C137" s="16" t="str">
        <f>IF(Oversikt!E137="","",Oversikt!E137)</f>
        <v>Oslo Nord Taekwondo klubb</v>
      </c>
      <c r="D137" s="17" t="str">
        <f>IF('Final 1'!N137="","",IF(Oversikt!B137="","",VLOOKUP(Oversikt!#REF!,Mønster!$A$4:$B$21,2)))</f>
        <v/>
      </c>
      <c r="E137" s="32">
        <v>6.2</v>
      </c>
      <c r="F137" s="33">
        <v>6.3</v>
      </c>
      <c r="G137" s="33">
        <v>6.5</v>
      </c>
      <c r="H137" s="33"/>
      <c r="I137" s="137"/>
      <c r="J137" s="33"/>
      <c r="K137" s="34"/>
      <c r="L137" s="128">
        <f>IF(Dommere!$C$12&gt;4,ROUND(SUM(E137:K137)-Q137-R137,1)/(Dommere!$C$12-2),(SUM(E137:K137)/Dommere!$C$12))</f>
        <v>6.333333333333333</v>
      </c>
      <c r="M137" s="129">
        <f>IF(B137="",,'Final 1'!L137+L137)</f>
        <v>12.633333333333333</v>
      </c>
      <c r="N137" s="57" t="str">
        <f t="shared" si="29"/>
        <v/>
      </c>
      <c r="O137" s="33"/>
      <c r="P137" s="33"/>
      <c r="Q137" s="19">
        <f t="shared" si="30"/>
        <v>6.5</v>
      </c>
      <c r="R137" s="19">
        <f t="shared" si="31"/>
        <v>6.2</v>
      </c>
      <c r="S137" s="19">
        <f t="shared" si="32"/>
        <v>19</v>
      </c>
    </row>
    <row r="138" spans="1:19" x14ac:dyDescent="0.2">
      <c r="A138" s="20">
        <f>+Oversikt!A138</f>
        <v>5</v>
      </c>
      <c r="B138" s="16" t="str">
        <f>IF('Final 1'!B138="", "",+Oversikt!B138)</f>
        <v/>
      </c>
      <c r="C138" s="16" t="str">
        <f>IF(Oversikt!E138="","",Oversikt!E138)</f>
        <v>Solør Tae Kwondoklubb</v>
      </c>
      <c r="D138" s="17" t="str">
        <f>IF('Final 1'!N138="","",IF(Oversikt!B138="","",VLOOKUP(Oversikt!#REF!,Mønster!$A$4:$B$21,2)))</f>
        <v/>
      </c>
      <c r="E138" s="32"/>
      <c r="F138" s="33"/>
      <c r="G138" s="33"/>
      <c r="H138" s="33"/>
      <c r="I138" s="137"/>
      <c r="J138" s="33"/>
      <c r="K138" s="34"/>
      <c r="L138" s="128">
        <f>IF(Dommere!$C$12&gt;4,ROUND(SUM(E138:K138)-Q138-R138,1)/(Dommere!$C$12-2),(SUM(E138:K138)/Dommere!$C$12))</f>
        <v>0</v>
      </c>
      <c r="M138" s="129">
        <f>IF(B138="",,'Final 1'!L138+L138)</f>
        <v>0</v>
      </c>
      <c r="N138" s="57" t="str">
        <f t="shared" si="29"/>
        <v/>
      </c>
      <c r="O138" s="33"/>
      <c r="P138" s="33"/>
      <c r="Q138" s="19">
        <f t="shared" si="30"/>
        <v>0</v>
      </c>
      <c r="R138" s="19">
        <f t="shared" si="31"/>
        <v>0</v>
      </c>
      <c r="S138" s="19">
        <f t="shared" si="32"/>
        <v>0</v>
      </c>
    </row>
    <row r="139" spans="1:19" x14ac:dyDescent="0.2">
      <c r="A139" s="20">
        <f>+Oversikt!A139</f>
        <v>6</v>
      </c>
      <c r="B139" s="16" t="str">
        <f>IF('Final 1'!B139="", "",+Oversikt!B139)</f>
        <v>Duy Vo</v>
      </c>
      <c r="C139" s="16" t="str">
        <f>IF(Oversikt!E139="","",Oversikt!E139)</f>
        <v>Oslo Nord Taekwondo klubb</v>
      </c>
      <c r="D139" s="17" t="str">
        <f>IF('Final 1'!N139="","",IF(Oversikt!B139="","",VLOOKUP(Oversikt!#REF!,Mønster!$A$4:$B$21,2)))</f>
        <v/>
      </c>
      <c r="E139" s="32">
        <v>6.8</v>
      </c>
      <c r="F139" s="33">
        <v>6.6</v>
      </c>
      <c r="G139" s="33">
        <v>6.6</v>
      </c>
      <c r="H139" s="33"/>
      <c r="I139" s="137"/>
      <c r="J139" s="33"/>
      <c r="K139" s="34"/>
      <c r="L139" s="128">
        <f>IF(Dommere!$C$12&gt;4,ROUND(SUM(E139:K139)-Q139-R139,1)/(Dommere!$C$12-2),(SUM(E139:K139)/Dommere!$C$12))</f>
        <v>6.666666666666667</v>
      </c>
      <c r="M139" s="129">
        <f>IF(B139="",,'Final 1'!L139+L139)</f>
        <v>13.533333333333335</v>
      </c>
      <c r="N139" s="57">
        <f t="shared" si="29"/>
        <v>1</v>
      </c>
      <c r="O139" s="33"/>
      <c r="P139" s="33"/>
      <c r="Q139" s="19">
        <f t="shared" si="30"/>
        <v>6.8</v>
      </c>
      <c r="R139" s="19">
        <f t="shared" si="31"/>
        <v>6.6</v>
      </c>
      <c r="S139" s="19">
        <f t="shared" si="32"/>
        <v>20</v>
      </c>
    </row>
    <row r="140" spans="1:19" x14ac:dyDescent="0.2">
      <c r="A140" s="20">
        <f>+Oversikt!A140</f>
        <v>7</v>
      </c>
      <c r="B140" s="16" t="str">
        <f>IF('Final 1'!B140="", "",+Oversikt!B140)</f>
        <v>Chris Bakkebråthen</v>
      </c>
      <c r="C140" s="16" t="str">
        <f>IF(Oversikt!E140="","",Oversikt!E140)</f>
        <v>Chonkwon Vestli Taekwondo Klubb</v>
      </c>
      <c r="D140" s="17" t="str">
        <f>IF('Final 1'!N140="","",IF(Oversikt!B140="","",VLOOKUP(Oversikt!#REF!,Mønster!$A$4:$B$21,2)))</f>
        <v/>
      </c>
      <c r="E140" s="32">
        <v>6.4</v>
      </c>
      <c r="F140" s="33">
        <v>6.2</v>
      </c>
      <c r="G140" s="33">
        <v>6.3</v>
      </c>
      <c r="H140" s="33"/>
      <c r="I140" s="137"/>
      <c r="J140" s="33"/>
      <c r="K140" s="34"/>
      <c r="L140" s="128">
        <f>IF(Dommere!$C$12&gt;4,ROUND(SUM(E140:K140)-Q140-R140,1)/(Dommere!$C$12-2),(SUM(E140:K140)/Dommere!$C$12))</f>
        <v>6.3000000000000007</v>
      </c>
      <c r="M140" s="129">
        <f>IF(B140="",,'Final 1'!L140+L140)</f>
        <v>12.666666666666668</v>
      </c>
      <c r="N140" s="57">
        <f t="shared" si="29"/>
        <v>3</v>
      </c>
      <c r="O140" s="33"/>
      <c r="P140" s="33"/>
      <c r="Q140" s="19">
        <f t="shared" si="30"/>
        <v>6.4</v>
      </c>
      <c r="R140" s="19">
        <f t="shared" si="31"/>
        <v>6.2</v>
      </c>
      <c r="S140" s="19">
        <f t="shared" si="32"/>
        <v>18.900000000000002</v>
      </c>
    </row>
    <row r="141" spans="1:19" x14ac:dyDescent="0.2">
      <c r="A141" s="20">
        <f>+Oversikt!A141</f>
        <v>8</v>
      </c>
      <c r="B141" s="16" t="str">
        <f>IF('Final 1'!B141="", "",+Oversikt!B141)</f>
        <v/>
      </c>
      <c r="C141" s="16" t="str">
        <f>IF(Oversikt!E141="","",Oversikt!E141)</f>
        <v>Chonkwon Vestli Taekwondo Klubb</v>
      </c>
      <c r="D141" s="17" t="str">
        <f>IF('Final 1'!N141="","",IF(Oversikt!B141="","",VLOOKUP(Oversikt!#REF!,Mønster!$A$4:$B$21,2)))</f>
        <v/>
      </c>
      <c r="E141" s="32"/>
      <c r="F141" s="33"/>
      <c r="G141" s="33"/>
      <c r="H141" s="33"/>
      <c r="I141" s="137"/>
      <c r="J141" s="33"/>
      <c r="K141" s="34"/>
      <c r="L141" s="128">
        <f>IF(Dommere!$C$12&gt;4,ROUND(SUM(E141:K141)-Q141-R141,1)/(Dommere!$C$12-2),(SUM(E141:K141)/Dommere!$C$12))</f>
        <v>0</v>
      </c>
      <c r="M141" s="129">
        <f>IF(B141="",,'Final 1'!L141+L141)</f>
        <v>0</v>
      </c>
      <c r="N141" s="57" t="str">
        <f t="shared" si="29"/>
        <v/>
      </c>
      <c r="O141" s="33"/>
      <c r="P141" s="33"/>
      <c r="Q141" s="19">
        <f t="shared" si="30"/>
        <v>0</v>
      </c>
      <c r="R141" s="19">
        <f t="shared" si="31"/>
        <v>0</v>
      </c>
      <c r="S141" s="19">
        <f t="shared" si="32"/>
        <v>0</v>
      </c>
    </row>
    <row r="142" spans="1:19" x14ac:dyDescent="0.2">
      <c r="A142" s="20">
        <f>+Oversikt!A142</f>
        <v>9</v>
      </c>
      <c r="B142" s="16" t="str">
        <f>IF('Final 1'!B142="", "",+Oversikt!B142)</f>
        <v>Didrik Wilkens</v>
      </c>
      <c r="C142" s="16" t="str">
        <f>IF(Oversikt!E142="","",Oversikt!E142)</f>
        <v/>
      </c>
      <c r="D142" s="17" t="str">
        <f>IF('Final 1'!N142="","",IF(Oversikt!B142="","",VLOOKUP(Oversikt!#REF!,Mønster!$A$4:$B$21,2)))</f>
        <v/>
      </c>
      <c r="E142" s="32">
        <v>6.4</v>
      </c>
      <c r="F142" s="33">
        <v>6.3</v>
      </c>
      <c r="G142" s="33">
        <v>6.2</v>
      </c>
      <c r="H142" s="33"/>
      <c r="I142" s="137"/>
      <c r="J142" s="33"/>
      <c r="K142" s="34"/>
      <c r="L142" s="128">
        <f>IF(Dommere!$C$12&gt;4,ROUND(SUM(E142:K142)-Q142-R142,1)/(Dommere!$C$12-2),(SUM(E142:K142)/Dommere!$C$12))</f>
        <v>6.3</v>
      </c>
      <c r="M142" s="129">
        <f>IF(B142="",,'Final 1'!L142+L142)</f>
        <v>12.633333333333333</v>
      </c>
      <c r="N142" s="57" t="str">
        <f t="shared" si="29"/>
        <v/>
      </c>
      <c r="O142" s="33"/>
      <c r="P142" s="33"/>
      <c r="Q142" s="19">
        <f t="shared" si="30"/>
        <v>6.4</v>
      </c>
      <c r="R142" s="19">
        <f t="shared" si="31"/>
        <v>6.2</v>
      </c>
      <c r="S142" s="19">
        <f t="shared" si="32"/>
        <v>18.899999999999999</v>
      </c>
    </row>
    <row r="143" spans="1:19" x14ac:dyDescent="0.2">
      <c r="A143" s="20">
        <f>+Oversikt!A143</f>
        <v>10</v>
      </c>
      <c r="B143" s="16" t="str">
        <f>IF('Final 1'!B143="", "",+Oversikt!B143)</f>
        <v/>
      </c>
      <c r="C143" s="16" t="str">
        <f>IF(Oversikt!E143="","",Oversikt!E143)</f>
        <v/>
      </c>
      <c r="D143" s="17" t="str">
        <f>IF('Final 1'!N143="","",IF(Oversikt!B143="","",VLOOKUP(Oversikt!#REF!,Mønster!$A$4:$B$21,2)))</f>
        <v/>
      </c>
      <c r="E143" s="32"/>
      <c r="F143" s="33"/>
      <c r="G143" s="33"/>
      <c r="H143" s="33"/>
      <c r="I143" s="137"/>
      <c r="J143" s="33"/>
      <c r="K143" s="34"/>
      <c r="L143" s="128">
        <f>IF(Dommere!$C$12&gt;4,ROUND(SUM(E143:K143)-Q143-R143,1)/(Dommere!$C$12-2),(SUM(E143:K143)/Dommere!$C$12))</f>
        <v>0</v>
      </c>
      <c r="M143" s="129">
        <f>IF(B143="",,'Final 1'!L143+L143)</f>
        <v>0</v>
      </c>
      <c r="N143" s="57" t="str">
        <f t="shared" si="29"/>
        <v/>
      </c>
      <c r="O143" s="33"/>
      <c r="P143" s="33"/>
      <c r="Q143" s="19">
        <f t="shared" si="30"/>
        <v>0</v>
      </c>
      <c r="R143" s="19">
        <f t="shared" si="31"/>
        <v>0</v>
      </c>
      <c r="S143" s="19">
        <f t="shared" si="32"/>
        <v>0</v>
      </c>
    </row>
    <row r="144" spans="1:19" x14ac:dyDescent="0.2">
      <c r="A144" s="20">
        <f>+Oversikt!A144</f>
        <v>11</v>
      </c>
      <c r="B144" s="16" t="str">
        <f>IF('Final 1'!B144="", "",+Oversikt!B144)</f>
        <v/>
      </c>
      <c r="C144" s="16" t="str">
        <f>IF(Oversikt!E144="","",Oversikt!E144)</f>
        <v/>
      </c>
      <c r="D144" s="17" t="str">
        <f>IF('Final 1'!N144="","",IF(Oversikt!B144="","",VLOOKUP(Oversikt!#REF!,Mønster!$A$4:$B$21,2)))</f>
        <v/>
      </c>
      <c r="E144" s="32"/>
      <c r="F144" s="33"/>
      <c r="G144" s="33"/>
      <c r="H144" s="33"/>
      <c r="I144" s="137"/>
      <c r="J144" s="33"/>
      <c r="K144" s="34"/>
      <c r="L144" s="128">
        <f>IF(Dommere!$C$12&gt;4,ROUND(SUM(E144:K144)-Q144-R144,1)/(Dommere!$C$12-2),(SUM(E144:K144)/Dommere!$C$12))</f>
        <v>0</v>
      </c>
      <c r="M144" s="129">
        <f>IF(B144="",,'Final 1'!L144+L144)</f>
        <v>0</v>
      </c>
      <c r="N144" s="57" t="str">
        <f t="shared" si="29"/>
        <v/>
      </c>
      <c r="O144" s="33"/>
      <c r="P144" s="33"/>
      <c r="Q144" s="19">
        <f t="shared" si="30"/>
        <v>0</v>
      </c>
      <c r="R144" s="19">
        <f t="shared" si="31"/>
        <v>0</v>
      </c>
      <c r="S144" s="19">
        <f t="shared" si="32"/>
        <v>0</v>
      </c>
    </row>
    <row r="145" spans="1:19" x14ac:dyDescent="0.2">
      <c r="A145" s="20">
        <f>+Oversikt!A145</f>
        <v>12</v>
      </c>
      <c r="B145" s="16" t="str">
        <f>IF('Final 1'!B145="", "",+Oversikt!B145)</f>
        <v/>
      </c>
      <c r="C145" s="16" t="str">
        <f>IF(Oversikt!E145="","",Oversikt!E145)</f>
        <v/>
      </c>
      <c r="D145" s="17" t="str">
        <f>IF('Final 1'!N145="","",IF(Oversikt!B145="","",VLOOKUP(Oversikt!#REF!,Mønster!$A$4:$B$21,2)))</f>
        <v/>
      </c>
      <c r="E145" s="32"/>
      <c r="F145" s="33"/>
      <c r="G145" s="33"/>
      <c r="H145" s="33"/>
      <c r="I145" s="137"/>
      <c r="J145" s="33"/>
      <c r="K145" s="34"/>
      <c r="L145" s="128">
        <f>IF(Dommere!$C$12&gt;4,ROUND(SUM(E145:K145)-Q145-R145,1)/(Dommere!$C$12-2),(SUM(E145:K145)/Dommere!$C$12))</f>
        <v>0</v>
      </c>
      <c r="M145" s="129">
        <f>IF(B145="",,'Final 1'!L145+L145)</f>
        <v>0</v>
      </c>
      <c r="N145" s="57" t="str">
        <f t="shared" si="29"/>
        <v/>
      </c>
      <c r="O145" s="33"/>
      <c r="P145" s="33"/>
      <c r="Q145" s="19">
        <f t="shared" si="30"/>
        <v>0</v>
      </c>
      <c r="R145" s="19">
        <f t="shared" si="31"/>
        <v>0</v>
      </c>
      <c r="S145" s="19">
        <f t="shared" si="32"/>
        <v>0</v>
      </c>
    </row>
    <row r="146" spans="1:19" x14ac:dyDescent="0.2">
      <c r="A146" s="20">
        <f>+Oversikt!A146</f>
        <v>13</v>
      </c>
      <c r="B146" s="16" t="str">
        <f>IF('Final 1'!B146="", "",+Oversikt!B146)</f>
        <v/>
      </c>
      <c r="C146" s="16" t="str">
        <f>IF(Oversikt!E146="","",Oversikt!E146)</f>
        <v/>
      </c>
      <c r="D146" s="17" t="str">
        <f>IF('Final 1'!N146="","",IF(Oversikt!B146="","",VLOOKUP(Oversikt!#REF!,Mønster!$A$4:$B$21,2)))</f>
        <v/>
      </c>
      <c r="E146" s="32"/>
      <c r="F146" s="33"/>
      <c r="G146" s="33"/>
      <c r="H146" s="33"/>
      <c r="I146" s="137"/>
      <c r="J146" s="33"/>
      <c r="K146" s="34"/>
      <c r="L146" s="128">
        <f>IF(Dommere!$C$12&gt;4,ROUND(SUM(E146:K146)-Q146-R146,1)/(Dommere!$C$12-2),(SUM(E146:K146)/Dommere!$C$12))</f>
        <v>0</v>
      </c>
      <c r="M146" s="129">
        <f>IF(B146="",,'Final 1'!L146+L146)</f>
        <v>0</v>
      </c>
      <c r="N146" s="57" t="str">
        <f t="shared" si="29"/>
        <v/>
      </c>
      <c r="O146" s="33"/>
      <c r="P146" s="33"/>
      <c r="Q146" s="19">
        <f t="shared" si="30"/>
        <v>0</v>
      </c>
      <c r="R146" s="19">
        <f t="shared" si="31"/>
        <v>0</v>
      </c>
      <c r="S146" s="19">
        <f t="shared" si="32"/>
        <v>0</v>
      </c>
    </row>
    <row r="147" spans="1:19" x14ac:dyDescent="0.2">
      <c r="A147" s="20">
        <f>+Oversikt!A147</f>
        <v>14</v>
      </c>
      <c r="B147" s="16" t="str">
        <f>IF('Final 1'!B147="", "",+Oversikt!B147)</f>
        <v/>
      </c>
      <c r="C147" s="16" t="str">
        <f>IF(Oversikt!E147="","",Oversikt!E147)</f>
        <v/>
      </c>
      <c r="D147" s="17" t="str">
        <f>IF('Final 1'!N147="","",IF(Oversikt!B147="","",VLOOKUP(Oversikt!#REF!,Mønster!$A$4:$B$21,2)))</f>
        <v/>
      </c>
      <c r="E147" s="32"/>
      <c r="F147" s="33"/>
      <c r="G147" s="33"/>
      <c r="H147" s="33"/>
      <c r="I147" s="137"/>
      <c r="J147" s="33"/>
      <c r="K147" s="34"/>
      <c r="L147" s="128">
        <f>IF(Dommere!$C$12&gt;4,ROUND(SUM(E147:K147)-Q147-R147,1)/(Dommere!$C$12-2),(SUM(E147:K147)/Dommere!$C$12))</f>
        <v>0</v>
      </c>
      <c r="M147" s="129">
        <f>IF(B147="",,'Final 1'!L147+L147)</f>
        <v>0</v>
      </c>
      <c r="N147" s="57" t="str">
        <f t="shared" si="29"/>
        <v/>
      </c>
      <c r="O147" s="33"/>
      <c r="P147" s="33"/>
      <c r="Q147" s="19">
        <f t="shared" si="30"/>
        <v>0</v>
      </c>
      <c r="R147" s="19">
        <f t="shared" si="31"/>
        <v>0</v>
      </c>
      <c r="S147" s="19">
        <f t="shared" si="32"/>
        <v>0</v>
      </c>
    </row>
    <row r="148" spans="1:19" x14ac:dyDescent="0.2">
      <c r="A148" s="20">
        <f>+Oversikt!A148</f>
        <v>15</v>
      </c>
      <c r="B148" s="16" t="str">
        <f>IF('Final 1'!B148="", "",+Oversikt!B148)</f>
        <v/>
      </c>
      <c r="C148" s="16" t="str">
        <f>IF(Oversikt!E148="","",Oversikt!E148)</f>
        <v/>
      </c>
      <c r="D148" s="17" t="str">
        <f>IF('Final 1'!N148="","",IF(Oversikt!B148="","",VLOOKUP(Oversikt!#REF!,Mønster!$A$4:$B$21,2)))</f>
        <v/>
      </c>
      <c r="E148" s="32"/>
      <c r="F148" s="33"/>
      <c r="G148" s="33"/>
      <c r="H148" s="33"/>
      <c r="I148" s="137"/>
      <c r="J148" s="33"/>
      <c r="K148" s="34"/>
      <c r="L148" s="128">
        <f>IF(Dommere!$C$12&gt;4,ROUND(SUM(E148:K148)-Q148-R148,1)/(Dommere!$C$12-2),(SUM(E148:K148)/Dommere!$C$12))</f>
        <v>0</v>
      </c>
      <c r="M148" s="129">
        <f>IF(B148="",,'Final 1'!L148+L148)</f>
        <v>0</v>
      </c>
      <c r="N148" s="57" t="str">
        <f t="shared" si="29"/>
        <v/>
      </c>
      <c r="O148" s="33"/>
      <c r="P148" s="33"/>
      <c r="Q148" s="19">
        <f t="shared" si="30"/>
        <v>0</v>
      </c>
      <c r="R148" s="19">
        <f t="shared" si="31"/>
        <v>0</v>
      </c>
      <c r="S148" s="19">
        <f t="shared" si="32"/>
        <v>0</v>
      </c>
    </row>
    <row r="149" spans="1:19" x14ac:dyDescent="0.2">
      <c r="A149" s="20">
        <f>+Oversikt!A149</f>
        <v>16</v>
      </c>
      <c r="B149" s="16" t="str">
        <f>IF('Final 1'!B149="", "",+Oversikt!B149)</f>
        <v/>
      </c>
      <c r="C149" s="16" t="str">
        <f>IF(Oversikt!E149="","",Oversikt!E149)</f>
        <v/>
      </c>
      <c r="D149" s="17" t="str">
        <f>IF('Final 1'!N149="","",IF(Oversikt!B149="","",VLOOKUP(Oversikt!#REF!,Mønster!$A$4:$B$21,2)))</f>
        <v/>
      </c>
      <c r="E149" s="32"/>
      <c r="F149" s="33"/>
      <c r="G149" s="33"/>
      <c r="H149" s="33"/>
      <c r="I149" s="137"/>
      <c r="J149" s="33"/>
      <c r="K149" s="34"/>
      <c r="L149" s="128">
        <f>IF(Dommere!$C$12&gt;4,ROUND(SUM(E149:K149)-Q149-R149,1)/(Dommere!$C$12-2),(SUM(E149:K149)/Dommere!$C$12))</f>
        <v>0</v>
      </c>
      <c r="M149" s="129">
        <f>IF(B149="",,'Final 1'!L149+L149)</f>
        <v>0</v>
      </c>
      <c r="N149" s="57" t="str">
        <f t="shared" si="29"/>
        <v/>
      </c>
      <c r="O149" s="33"/>
      <c r="P149" s="33"/>
      <c r="Q149" s="19">
        <f t="shared" si="30"/>
        <v>0</v>
      </c>
      <c r="R149" s="19">
        <f t="shared" si="31"/>
        <v>0</v>
      </c>
      <c r="S149" s="19">
        <f t="shared" si="32"/>
        <v>0</v>
      </c>
    </row>
    <row r="150" spans="1:19" x14ac:dyDescent="0.2">
      <c r="A150" s="20">
        <f>+Oversikt!A150</f>
        <v>17</v>
      </c>
      <c r="B150" s="16" t="str">
        <f>IF('Final 1'!B150="", "",+Oversikt!B150)</f>
        <v/>
      </c>
      <c r="C150" s="16" t="str">
        <f>IF(Oversikt!E150="","",Oversikt!E150)</f>
        <v/>
      </c>
      <c r="D150" s="17" t="str">
        <f>IF('Final 1'!N150="","",IF(Oversikt!B150="","",VLOOKUP(Oversikt!#REF!,Mønster!$A$4:$B$21,2)))</f>
        <v/>
      </c>
      <c r="E150" s="32"/>
      <c r="F150" s="33"/>
      <c r="G150" s="33"/>
      <c r="H150" s="33"/>
      <c r="I150" s="137"/>
      <c r="J150" s="33"/>
      <c r="K150" s="34"/>
      <c r="L150" s="128">
        <f>IF(Dommere!$C$12&gt;4,ROUND(SUM(E150:K150)-Q150-R150,1)/(Dommere!$C$12-2),(SUM(E150:K150)/Dommere!$C$12))</f>
        <v>0</v>
      </c>
      <c r="M150" s="129">
        <f>IF(B150="",,'Final 1'!L150+L150)</f>
        <v>0</v>
      </c>
      <c r="N150" s="57" t="str">
        <f t="shared" si="29"/>
        <v/>
      </c>
      <c r="O150" s="33"/>
      <c r="P150" s="33"/>
      <c r="Q150" s="19">
        <f t="shared" si="30"/>
        <v>0</v>
      </c>
      <c r="R150" s="19">
        <f t="shared" si="31"/>
        <v>0</v>
      </c>
      <c r="S150" s="19">
        <f t="shared" si="32"/>
        <v>0</v>
      </c>
    </row>
    <row r="151" spans="1:19" x14ac:dyDescent="0.2">
      <c r="A151" s="20">
        <f>+Oversikt!A151</f>
        <v>18</v>
      </c>
      <c r="B151" s="16" t="str">
        <f>IF('Final 1'!B151="", "",+Oversikt!B151)</f>
        <v/>
      </c>
      <c r="C151" s="16" t="str">
        <f>IF(Oversikt!E151="","",Oversikt!E151)</f>
        <v/>
      </c>
      <c r="D151" s="17" t="str">
        <f>IF('Final 1'!N151="","",IF(Oversikt!B151="","",VLOOKUP(Oversikt!#REF!,Mønster!$A$4:$B$21,2)))</f>
        <v/>
      </c>
      <c r="E151" s="32"/>
      <c r="F151" s="33"/>
      <c r="G151" s="33"/>
      <c r="H151" s="33"/>
      <c r="I151" s="137"/>
      <c r="J151" s="33"/>
      <c r="K151" s="34"/>
      <c r="L151" s="128">
        <f>IF(Dommere!$C$12&gt;4,ROUND(SUM(E151:K151)-Q151-R151,1)/(Dommere!$C$12-2),(SUM(E151:K151)/Dommere!$C$12))</f>
        <v>0</v>
      </c>
      <c r="M151" s="129">
        <f>IF(B151="",,'Final 1'!L151+L151)</f>
        <v>0</v>
      </c>
      <c r="N151" s="57" t="str">
        <f t="shared" si="29"/>
        <v/>
      </c>
      <c r="O151" s="33"/>
      <c r="P151" s="33"/>
      <c r="Q151" s="19">
        <f t="shared" si="30"/>
        <v>0</v>
      </c>
      <c r="R151" s="19">
        <f t="shared" si="31"/>
        <v>0</v>
      </c>
      <c r="S151" s="19">
        <f t="shared" si="32"/>
        <v>0</v>
      </c>
    </row>
    <row r="152" spans="1:19" x14ac:dyDescent="0.2">
      <c r="A152" s="20">
        <f>+Oversikt!A152</f>
        <v>19</v>
      </c>
      <c r="B152" s="16" t="str">
        <f>IF('Final 1'!B152="", "",+Oversikt!B152)</f>
        <v/>
      </c>
      <c r="C152" s="16" t="str">
        <f>IF(Oversikt!E152="","",Oversikt!E152)</f>
        <v/>
      </c>
      <c r="D152" s="17" t="str">
        <f>IF('Final 1'!N152="","",IF(Oversikt!B152="","",VLOOKUP(Oversikt!#REF!,Mønster!$A$4:$B$21,2)))</f>
        <v/>
      </c>
      <c r="E152" s="32"/>
      <c r="F152" s="33"/>
      <c r="G152" s="33"/>
      <c r="H152" s="33"/>
      <c r="I152" s="137"/>
      <c r="J152" s="33"/>
      <c r="K152" s="34"/>
      <c r="L152" s="128">
        <f>IF(Dommere!$C$12&gt;4,ROUND(SUM(E152:K152)-Q152-R152,1)/(Dommere!$C$12-2),(SUM(E152:K152)/Dommere!$C$12))</f>
        <v>0</v>
      </c>
      <c r="M152" s="129">
        <f>IF(B152="",,'Final 1'!L152+L152)</f>
        <v>0</v>
      </c>
      <c r="N152" s="57" t="str">
        <f t="shared" si="29"/>
        <v/>
      </c>
      <c r="O152" s="33"/>
      <c r="P152" s="33"/>
      <c r="Q152" s="19">
        <f t="shared" si="30"/>
        <v>0</v>
      </c>
      <c r="R152" s="19">
        <f t="shared" si="31"/>
        <v>0</v>
      </c>
      <c r="S152" s="19">
        <f t="shared" si="32"/>
        <v>0</v>
      </c>
    </row>
    <row r="153" spans="1:19" x14ac:dyDescent="0.2">
      <c r="A153" s="20">
        <f>+Oversikt!A153</f>
        <v>20</v>
      </c>
      <c r="B153" s="16" t="str">
        <f>IF('Final 1'!B153="", "",+Oversikt!B153)</f>
        <v/>
      </c>
      <c r="C153" s="16" t="str">
        <f>IF(Oversikt!E153="","",Oversikt!E153)</f>
        <v/>
      </c>
      <c r="D153" s="17" t="str">
        <f>IF('Final 1'!N153="","",IF(Oversikt!B153="","",VLOOKUP(Oversikt!#REF!,Mønster!$A$4:$B$21,2)))</f>
        <v/>
      </c>
      <c r="E153" s="32"/>
      <c r="F153" s="33"/>
      <c r="G153" s="33"/>
      <c r="H153" s="33"/>
      <c r="I153" s="137"/>
      <c r="J153" s="33"/>
      <c r="K153" s="34"/>
      <c r="L153" s="128">
        <f>IF(Dommere!$C$12&gt;4,ROUND(SUM(E153:K153)-Q153-R153,1)/(Dommere!$C$12-2),(SUM(E153:K153)/Dommere!$C$12))</f>
        <v>0</v>
      </c>
      <c r="M153" s="129">
        <f>IF(B153="",,'Final 1'!L153+L153)</f>
        <v>0</v>
      </c>
      <c r="N153" s="57" t="str">
        <f t="shared" si="29"/>
        <v/>
      </c>
      <c r="O153" s="33"/>
      <c r="P153" s="33"/>
      <c r="Q153" s="19">
        <f t="shared" si="30"/>
        <v>0</v>
      </c>
      <c r="R153" s="19">
        <f t="shared" si="31"/>
        <v>0</v>
      </c>
      <c r="S153" s="19">
        <f t="shared" si="32"/>
        <v>0</v>
      </c>
    </row>
    <row r="154" spans="1:19" x14ac:dyDescent="0.2">
      <c r="A154" s="20">
        <f>+Oversikt!A154</f>
        <v>21</v>
      </c>
      <c r="B154" s="16" t="str">
        <f>IF('Final 1'!B154="", "",+Oversikt!B154)</f>
        <v/>
      </c>
      <c r="C154" s="16" t="str">
        <f>IF(Oversikt!E154="","",Oversikt!E154)</f>
        <v/>
      </c>
      <c r="D154" s="17" t="str">
        <f>IF('Final 1'!N154="","",IF(Oversikt!B154="","",VLOOKUP(Oversikt!#REF!,Mønster!$A$4:$B$21,2)))</f>
        <v/>
      </c>
      <c r="E154" s="32"/>
      <c r="F154" s="33"/>
      <c r="G154" s="33"/>
      <c r="H154" s="33"/>
      <c r="I154" s="137"/>
      <c r="J154" s="33"/>
      <c r="K154" s="34"/>
      <c r="L154" s="128">
        <f>IF(Dommere!$C$12&gt;4,ROUND(SUM(E154:K154)-Q154-R154,1)/(Dommere!$C$12-2),(SUM(E154:K154)/Dommere!$C$12))</f>
        <v>0</v>
      </c>
      <c r="M154" s="129">
        <f>IF(B154="",,'Final 1'!L154+L154)</f>
        <v>0</v>
      </c>
      <c r="N154" s="57" t="str">
        <f t="shared" si="29"/>
        <v/>
      </c>
      <c r="O154" s="33"/>
      <c r="P154" s="33"/>
      <c r="Q154" s="19">
        <f t="shared" si="30"/>
        <v>0</v>
      </c>
      <c r="R154" s="19">
        <f t="shared" si="31"/>
        <v>0</v>
      </c>
      <c r="S154" s="19">
        <f t="shared" si="32"/>
        <v>0</v>
      </c>
    </row>
    <row r="155" spans="1:19" x14ac:dyDescent="0.2">
      <c r="A155" s="20">
        <f>+Oversikt!A155</f>
        <v>22</v>
      </c>
      <c r="B155" s="16" t="str">
        <f>IF('Final 1'!B155="", "",+Oversikt!B155)</f>
        <v/>
      </c>
      <c r="C155" s="16" t="str">
        <f>IF(Oversikt!E155="","",Oversikt!E155)</f>
        <v/>
      </c>
      <c r="D155" s="17" t="str">
        <f>IF('Final 1'!N155="","",IF(Oversikt!B155="","",VLOOKUP(Oversikt!#REF!,Mønster!$A$4:$B$21,2)))</f>
        <v/>
      </c>
      <c r="E155" s="32"/>
      <c r="F155" s="33"/>
      <c r="G155" s="33"/>
      <c r="H155" s="33"/>
      <c r="I155" s="137"/>
      <c r="J155" s="33"/>
      <c r="K155" s="34"/>
      <c r="L155" s="128">
        <f>IF(Dommere!$C$12&gt;4,ROUND(SUM(E155:K155)-Q155-R155,1)/(Dommere!$C$12-2),(SUM(E155:K155)/Dommere!$C$12))</f>
        <v>0</v>
      </c>
      <c r="M155" s="129">
        <f>IF(B155="",,'Final 1'!L155+L155)</f>
        <v>0</v>
      </c>
      <c r="N155" s="57" t="str">
        <f t="shared" si="29"/>
        <v/>
      </c>
      <c r="O155" s="33"/>
      <c r="P155" s="33"/>
      <c r="Q155" s="19">
        <f t="shared" si="30"/>
        <v>0</v>
      </c>
      <c r="R155" s="19">
        <f t="shared" si="31"/>
        <v>0</v>
      </c>
      <c r="S155" s="19">
        <f t="shared" si="32"/>
        <v>0</v>
      </c>
    </row>
    <row r="156" spans="1:19" x14ac:dyDescent="0.2">
      <c r="A156" s="20">
        <f>+Oversikt!A156</f>
        <v>23</v>
      </c>
      <c r="B156" s="16" t="str">
        <f>IF('Final 1'!B156="", "",+Oversikt!B156)</f>
        <v/>
      </c>
      <c r="C156" s="16" t="str">
        <f>IF(Oversikt!E156="","",Oversikt!E156)</f>
        <v/>
      </c>
      <c r="D156" s="17" t="str">
        <f>IF('Final 1'!N156="","",IF(Oversikt!B156="","",VLOOKUP(Oversikt!#REF!,Mønster!$A$4:$B$21,2)))</f>
        <v/>
      </c>
      <c r="E156" s="32"/>
      <c r="F156" s="33"/>
      <c r="G156" s="33"/>
      <c r="H156" s="33"/>
      <c r="I156" s="137"/>
      <c r="J156" s="33"/>
      <c r="K156" s="34"/>
      <c r="L156" s="128">
        <f>IF(Dommere!$C$12&gt;4,ROUND(SUM(E156:K156)-Q156-R156,1)/(Dommere!$C$12-2),(SUM(E156:K156)/Dommere!$C$12))</f>
        <v>0</v>
      </c>
      <c r="M156" s="129">
        <f>IF(B156="",,'Final 1'!L156+L156)</f>
        <v>0</v>
      </c>
      <c r="N156" s="57" t="str">
        <f t="shared" si="29"/>
        <v/>
      </c>
      <c r="O156" s="33"/>
      <c r="P156" s="33"/>
      <c r="Q156" s="19">
        <f t="shared" si="30"/>
        <v>0</v>
      </c>
      <c r="R156" s="19">
        <f t="shared" si="31"/>
        <v>0</v>
      </c>
      <c r="S156" s="19">
        <f t="shared" si="32"/>
        <v>0</v>
      </c>
    </row>
    <row r="157" spans="1:19" x14ac:dyDescent="0.2">
      <c r="A157" s="20">
        <f>+Oversikt!A157</f>
        <v>24</v>
      </c>
      <c r="B157" s="16" t="str">
        <f>IF('Final 1'!B157="", "",+Oversikt!B157)</f>
        <v/>
      </c>
      <c r="C157" s="16" t="str">
        <f>IF(Oversikt!E157="","",Oversikt!E157)</f>
        <v/>
      </c>
      <c r="D157" s="17" t="str">
        <f>IF('Final 1'!N157="","",IF(Oversikt!B157="","",VLOOKUP(Oversikt!#REF!,Mønster!$A$4:$B$21,2)))</f>
        <v/>
      </c>
      <c r="E157" s="32"/>
      <c r="F157" s="33"/>
      <c r="G157" s="33"/>
      <c r="H157" s="33"/>
      <c r="I157" s="137"/>
      <c r="J157" s="33"/>
      <c r="K157" s="34"/>
      <c r="L157" s="128">
        <f>IF(Dommere!$C$12&gt;4,ROUND(SUM(E157:K157)-Q157-R157,1)/(Dommere!$C$12-2),(SUM(E157:K157)/Dommere!$C$12))</f>
        <v>0</v>
      </c>
      <c r="M157" s="129">
        <f>IF(B157="",,'Final 1'!L157+L157)</f>
        <v>0</v>
      </c>
      <c r="N157" s="57" t="str">
        <f t="shared" si="29"/>
        <v/>
      </c>
      <c r="O157" s="33"/>
      <c r="P157" s="33"/>
      <c r="Q157" s="19">
        <f t="shared" si="30"/>
        <v>0</v>
      </c>
      <c r="R157" s="19">
        <f t="shared" si="31"/>
        <v>0</v>
      </c>
      <c r="S157" s="19">
        <f t="shared" si="32"/>
        <v>0</v>
      </c>
    </row>
    <row r="158" spans="1:19" x14ac:dyDescent="0.2">
      <c r="A158" s="20">
        <f>+Oversikt!A158</f>
        <v>25</v>
      </c>
      <c r="B158" s="16" t="str">
        <f>IF('Final 1'!B158="", "",+Oversikt!B158)</f>
        <v/>
      </c>
      <c r="C158" s="16" t="str">
        <f>IF(Oversikt!E158="","",Oversikt!E158)</f>
        <v/>
      </c>
      <c r="D158" s="17" t="str">
        <f>IF('Final 1'!N158="","",IF(Oversikt!B158="","",VLOOKUP(Oversikt!#REF!,Mønster!$A$4:$B$21,2)))</f>
        <v/>
      </c>
      <c r="E158" s="32"/>
      <c r="F158" s="33"/>
      <c r="G158" s="33"/>
      <c r="H158" s="33"/>
      <c r="I158" s="137"/>
      <c r="J158" s="33"/>
      <c r="K158" s="34"/>
      <c r="L158" s="128">
        <f>IF(Dommere!$C$12&gt;4,ROUND(SUM(E158:K158)-Q158-R158,1)/(Dommere!$C$12-2),(SUM(E158:K158)/Dommere!$C$12))</f>
        <v>0</v>
      </c>
      <c r="M158" s="129">
        <f>IF(B158="",,'Final 1'!L158+L158)</f>
        <v>0</v>
      </c>
      <c r="N158" s="57" t="str">
        <f t="shared" si="29"/>
        <v/>
      </c>
      <c r="O158" s="33"/>
      <c r="P158" s="33"/>
      <c r="Q158" s="19">
        <f t="shared" si="30"/>
        <v>0</v>
      </c>
      <c r="R158" s="19">
        <f t="shared" si="31"/>
        <v>0</v>
      </c>
      <c r="S158" s="19">
        <f t="shared" si="32"/>
        <v>0</v>
      </c>
    </row>
    <row r="159" spans="1:19" ht="21" customHeight="1" x14ac:dyDescent="0.2">
      <c r="A159" s="21" t="str">
        <f>+Oversikt!A159</f>
        <v>Klasse 331 / 333 - Senior I og Senior III cupgraderte kvinner og menn</v>
      </c>
      <c r="B159" s="16"/>
      <c r="C159" s="16"/>
      <c r="D159" s="17"/>
      <c r="E159" s="32"/>
      <c r="F159" s="33"/>
      <c r="G159" s="33"/>
      <c r="H159" s="33"/>
      <c r="I159" s="137"/>
      <c r="J159" s="33"/>
      <c r="K159" s="34"/>
      <c r="L159" s="128">
        <f>IF(Dommere!$C$12&gt;4,ROUND(SUM(E159:K159)-Q159-R159,1)/(Dommere!$C$12-2),(SUM(E159:K159)/Dommere!$C$12))</f>
        <v>0</v>
      </c>
      <c r="M159" s="129"/>
      <c r="N159" s="53"/>
      <c r="O159" s="33"/>
      <c r="P159" s="33"/>
      <c r="Q159" s="19"/>
      <c r="R159" s="19"/>
      <c r="S159" s="19"/>
    </row>
    <row r="160" spans="1:19" x14ac:dyDescent="0.2">
      <c r="A160" s="20">
        <f>+Oversikt!A160</f>
        <v>1</v>
      </c>
      <c r="B160" s="16" t="str">
        <f>IF('Final 1'!B160="", "",+Oversikt!B160)</f>
        <v xml:space="preserve">Atle Nilsen Kim </v>
      </c>
      <c r="C160" s="16" t="str">
        <f>IF(Oversikt!E160="","",Oversikt!E160)</f>
        <v>Keum Gang Taekwondo - St.hanshaugen</v>
      </c>
      <c r="D160" s="17" t="str">
        <f>IF('Final 1'!N160="","",IF(Oversikt!B160="","",VLOOKUP(Oversikt!#REF!,Mønster!$A$4:$B$21,2)))</f>
        <v/>
      </c>
      <c r="E160" s="32">
        <v>5.6</v>
      </c>
      <c r="F160" s="33">
        <v>5.7</v>
      </c>
      <c r="G160" s="33">
        <v>5.6</v>
      </c>
      <c r="H160" s="33"/>
      <c r="I160" s="137"/>
      <c r="J160" s="33"/>
      <c r="K160" s="34"/>
      <c r="L160" s="128">
        <f>IF(Dommere!$C$12&gt;4,ROUND(SUM(E160:K160)-Q160-R160,1)/(Dommere!$C$12-2),(SUM(E160:K160)/Dommere!$C$12))</f>
        <v>5.6333333333333329</v>
      </c>
      <c r="M160" s="129">
        <f>IF(B160="",,'Final 1'!L160+L160)</f>
        <v>11.366666666666667</v>
      </c>
      <c r="N160" s="57">
        <f t="shared" ref="N160:N184" si="33">IF(M160=LARGE($M$160:$M$184,1),1,IF(M160=LARGE($M$160:$M$184,2),2,IF(M160=LARGE($M$160:$M$184,3),3,"")))</f>
        <v>3</v>
      </c>
      <c r="O160" s="33"/>
      <c r="P160" s="33"/>
      <c r="Q160" s="19">
        <f t="shared" ref="Q160:Q184" si="34">MAX(E160:K160)</f>
        <v>5.7</v>
      </c>
      <c r="R160" s="19">
        <f t="shared" ref="R160:R184" si="35">MIN(E160:K160)</f>
        <v>5.6</v>
      </c>
      <c r="S160" s="19">
        <f t="shared" ref="S160:S184" si="36">SUM(E160:K160)</f>
        <v>16.899999999999999</v>
      </c>
    </row>
    <row r="161" spans="1:19" x14ac:dyDescent="0.2">
      <c r="A161" s="20">
        <f>+Oversikt!A161</f>
        <v>2</v>
      </c>
      <c r="B161" s="16" t="str">
        <f>IF('Final 1'!B161="", "",+Oversikt!B161)</f>
        <v xml:space="preserve">Rafael Golan Ronen </v>
      </c>
      <c r="C161" s="16" t="str">
        <f>IF(Oversikt!E161="","",Oversikt!E161)</f>
        <v>Nesodden Tae Kwon-Do Klubb</v>
      </c>
      <c r="D161" s="17" t="str">
        <f>IF('Final 1'!N161="","",IF(Oversikt!B161="","",VLOOKUP(Oversikt!#REF!,Mønster!$A$4:$B$21,2)))</f>
        <v/>
      </c>
      <c r="E161" s="32">
        <v>6.3</v>
      </c>
      <c r="F161" s="33">
        <v>6.5</v>
      </c>
      <c r="G161" s="33">
        <v>6.2</v>
      </c>
      <c r="H161" s="33"/>
      <c r="I161" s="137"/>
      <c r="J161" s="33"/>
      <c r="K161" s="34"/>
      <c r="L161" s="128">
        <f>IF(Dommere!$C$12&gt;4,ROUND(SUM(E161:K161)-Q161-R161,1)/(Dommere!$C$12-2),(SUM(E161:K161)/Dommere!$C$12))</f>
        <v>6.333333333333333</v>
      </c>
      <c r="M161" s="129">
        <f>IF(B161="",,'Final 1'!L161+L161)</f>
        <v>12.566666666666666</v>
      </c>
      <c r="N161" s="57">
        <f t="shared" si="33"/>
        <v>2</v>
      </c>
      <c r="O161" s="33"/>
      <c r="P161" s="33"/>
      <c r="Q161" s="19">
        <f t="shared" si="34"/>
        <v>6.5</v>
      </c>
      <c r="R161" s="19">
        <f t="shared" si="35"/>
        <v>6.2</v>
      </c>
      <c r="S161" s="19">
        <f t="shared" si="36"/>
        <v>19</v>
      </c>
    </row>
    <row r="162" spans="1:19" x14ac:dyDescent="0.2">
      <c r="A162" s="20">
        <f>+Oversikt!A162</f>
        <v>3</v>
      </c>
      <c r="B162" s="16" t="str">
        <f>IF('Final 1'!B162="", "",+Oversikt!B162)</f>
        <v xml:space="preserve">Klaarika Siirak </v>
      </c>
      <c r="C162" s="16" t="str">
        <f>IF(Oversikt!E162="","",Oversikt!E162)</f>
        <v>Mudo</v>
      </c>
      <c r="D162" s="17" t="str">
        <f>IF('Final 1'!N162="","",IF(Oversikt!B162="","",VLOOKUP(Oversikt!#REF!,Mønster!$A$4:$B$21,2)))</f>
        <v/>
      </c>
      <c r="E162" s="32">
        <v>6.8</v>
      </c>
      <c r="F162" s="33">
        <v>6.9</v>
      </c>
      <c r="G162" s="33">
        <v>7.2</v>
      </c>
      <c r="H162" s="33"/>
      <c r="I162" s="137"/>
      <c r="J162" s="33"/>
      <c r="K162" s="34"/>
      <c r="L162" s="128">
        <f>IF(Dommere!$C$12&gt;4,ROUND(SUM(E162:K162)-Q162-R162,1)/(Dommere!$C$12-2),(SUM(E162:K162)/Dommere!$C$12))</f>
        <v>6.9666666666666659</v>
      </c>
      <c r="M162" s="129">
        <f>IF(B162="",,'Final 1'!L162+L162)</f>
        <v>13.599999999999998</v>
      </c>
      <c r="N162" s="57">
        <f t="shared" si="33"/>
        <v>1</v>
      </c>
      <c r="O162" s="33"/>
      <c r="P162" s="33"/>
      <c r="Q162" s="19">
        <f t="shared" si="34"/>
        <v>7.2</v>
      </c>
      <c r="R162" s="19">
        <f t="shared" si="35"/>
        <v>6.8</v>
      </c>
      <c r="S162" s="19">
        <f t="shared" si="36"/>
        <v>20.9</v>
      </c>
    </row>
    <row r="163" spans="1:19" x14ac:dyDescent="0.2">
      <c r="A163" s="20">
        <f>+Oversikt!A163</f>
        <v>4</v>
      </c>
      <c r="B163" s="16" t="str">
        <f>IF('Final 1'!B163="", "",+Oversikt!B163)</f>
        <v/>
      </c>
      <c r="C163" s="16" t="str">
        <f>IF(Oversikt!E163="","",Oversikt!E163)</f>
        <v/>
      </c>
      <c r="D163" s="17" t="str">
        <f>IF('Final 1'!N163="","",IF(Oversikt!B163="","",VLOOKUP(Oversikt!#REF!,Mønster!$A$4:$B$21,2)))</f>
        <v/>
      </c>
      <c r="E163" s="32"/>
      <c r="F163" s="33"/>
      <c r="G163" s="33"/>
      <c r="H163" s="33"/>
      <c r="I163" s="137"/>
      <c r="J163" s="33"/>
      <c r="K163" s="34"/>
      <c r="L163" s="128">
        <f>IF(Dommere!$C$12&gt;4,ROUND(SUM(E163:K163)-Q163-R163,1)/(Dommere!$C$12-2),(SUM(E163:K163)/Dommere!$C$12))</f>
        <v>0</v>
      </c>
      <c r="M163" s="129">
        <f>IF(B163="",,'Final 1'!L163+L163)</f>
        <v>0</v>
      </c>
      <c r="N163" s="57" t="str">
        <f t="shared" si="33"/>
        <v/>
      </c>
      <c r="O163" s="33"/>
      <c r="P163" s="33"/>
      <c r="Q163" s="19">
        <f t="shared" si="34"/>
        <v>0</v>
      </c>
      <c r="R163" s="19">
        <f t="shared" si="35"/>
        <v>0</v>
      </c>
      <c r="S163" s="19">
        <f t="shared" si="36"/>
        <v>0</v>
      </c>
    </row>
    <row r="164" spans="1:19" x14ac:dyDescent="0.2">
      <c r="A164" s="20">
        <f>+Oversikt!A164</f>
        <v>5</v>
      </c>
      <c r="B164" s="16" t="str">
        <f>IF('Final 1'!B164="", "",+Oversikt!B164)</f>
        <v/>
      </c>
      <c r="C164" s="16" t="str">
        <f>IF(Oversikt!E164="","",Oversikt!E164)</f>
        <v/>
      </c>
      <c r="D164" s="17" t="str">
        <f>IF('Final 1'!N164="","",IF(Oversikt!B164="","",VLOOKUP(Oversikt!#REF!,Mønster!$A$4:$B$21,2)))</f>
        <v/>
      </c>
      <c r="E164" s="32"/>
      <c r="F164" s="33"/>
      <c r="G164" s="33"/>
      <c r="H164" s="33"/>
      <c r="I164" s="137"/>
      <c r="J164" s="33"/>
      <c r="K164" s="34"/>
      <c r="L164" s="128">
        <f>IF(Dommere!$C$12&gt;4,ROUND(SUM(E164:K164)-Q164-R164,1)/(Dommere!$C$12-2),(SUM(E164:K164)/Dommere!$C$12))</f>
        <v>0</v>
      </c>
      <c r="M164" s="129">
        <f>IF(B164="",,'Final 1'!L164+L164)</f>
        <v>0</v>
      </c>
      <c r="N164" s="57" t="str">
        <f t="shared" si="33"/>
        <v/>
      </c>
      <c r="O164" s="33"/>
      <c r="P164" s="33"/>
      <c r="Q164" s="19">
        <f t="shared" si="34"/>
        <v>0</v>
      </c>
      <c r="R164" s="19">
        <f t="shared" si="35"/>
        <v>0</v>
      </c>
      <c r="S164" s="19">
        <f t="shared" si="36"/>
        <v>0</v>
      </c>
    </row>
    <row r="165" spans="1:19" x14ac:dyDescent="0.2">
      <c r="A165" s="20">
        <f>+Oversikt!A165</f>
        <v>6</v>
      </c>
      <c r="B165" s="16" t="str">
        <f>IF('Final 1'!B165="", "",+Oversikt!B165)</f>
        <v/>
      </c>
      <c r="C165" s="16" t="str">
        <f>IF(Oversikt!E165="","",Oversikt!E165)</f>
        <v/>
      </c>
      <c r="D165" s="17" t="str">
        <f>IF('Final 1'!N165="","",IF(Oversikt!B165="","",VLOOKUP(Oversikt!#REF!,Mønster!$A$4:$B$21,2)))</f>
        <v/>
      </c>
      <c r="E165" s="32"/>
      <c r="F165" s="33"/>
      <c r="G165" s="33"/>
      <c r="H165" s="33"/>
      <c r="I165" s="137"/>
      <c r="J165" s="33"/>
      <c r="K165" s="34"/>
      <c r="L165" s="128">
        <f>IF(Dommere!$C$12&gt;4,ROUND(SUM(E165:K165)-Q165-R165,1)/(Dommere!$C$12-2),(SUM(E165:K165)/Dommere!$C$12))</f>
        <v>0</v>
      </c>
      <c r="M165" s="129">
        <f>IF(B165="",,'Final 1'!L165+L165)</f>
        <v>0</v>
      </c>
      <c r="N165" s="57" t="str">
        <f t="shared" si="33"/>
        <v/>
      </c>
      <c r="O165" s="33"/>
      <c r="P165" s="33"/>
      <c r="Q165" s="19">
        <f t="shared" si="34"/>
        <v>0</v>
      </c>
      <c r="R165" s="19">
        <f t="shared" si="35"/>
        <v>0</v>
      </c>
      <c r="S165" s="19">
        <f t="shared" si="36"/>
        <v>0</v>
      </c>
    </row>
    <row r="166" spans="1:19" x14ac:dyDescent="0.2">
      <c r="A166" s="20">
        <f>+Oversikt!A166</f>
        <v>7</v>
      </c>
      <c r="B166" s="16" t="str">
        <f>IF('Final 1'!B166="", "",+Oversikt!B166)</f>
        <v/>
      </c>
      <c r="C166" s="16" t="str">
        <f>IF(Oversikt!E166="","",Oversikt!E166)</f>
        <v/>
      </c>
      <c r="D166" s="17" t="str">
        <f>IF('Final 1'!N166="","",IF(Oversikt!B166="","",VLOOKUP(Oversikt!#REF!,Mønster!$A$4:$B$21,2)))</f>
        <v/>
      </c>
      <c r="E166" s="32"/>
      <c r="F166" s="33"/>
      <c r="G166" s="33"/>
      <c r="H166" s="33"/>
      <c r="I166" s="137"/>
      <c r="J166" s="33"/>
      <c r="K166" s="34"/>
      <c r="L166" s="128">
        <f>IF(Dommere!$C$12&gt;4,ROUND(SUM(E166:K166)-Q166-R166,1)/(Dommere!$C$12-2),(SUM(E166:K166)/Dommere!$C$12))</f>
        <v>0</v>
      </c>
      <c r="M166" s="129">
        <f>IF(B166="",,'Final 1'!L166+L166)</f>
        <v>0</v>
      </c>
      <c r="N166" s="57" t="str">
        <f t="shared" si="33"/>
        <v/>
      </c>
      <c r="O166" s="33"/>
      <c r="P166" s="33"/>
      <c r="Q166" s="19">
        <f t="shared" si="34"/>
        <v>0</v>
      </c>
      <c r="R166" s="19">
        <f t="shared" si="35"/>
        <v>0</v>
      </c>
      <c r="S166" s="19">
        <f t="shared" si="36"/>
        <v>0</v>
      </c>
    </row>
    <row r="167" spans="1:19" x14ac:dyDescent="0.2">
      <c r="A167" s="20">
        <f>+Oversikt!A167</f>
        <v>8</v>
      </c>
      <c r="B167" s="16" t="str">
        <f>IF('Final 1'!B167="", "",+Oversikt!B167)</f>
        <v/>
      </c>
      <c r="C167" s="16" t="str">
        <f>IF(Oversikt!E167="","",Oversikt!E167)</f>
        <v/>
      </c>
      <c r="D167" s="17" t="str">
        <f>IF('Final 1'!N167="","",IF(Oversikt!B167="","",VLOOKUP(Oversikt!#REF!,Mønster!$A$4:$B$21,2)))</f>
        <v/>
      </c>
      <c r="E167" s="32"/>
      <c r="F167" s="33"/>
      <c r="G167" s="33"/>
      <c r="H167" s="33"/>
      <c r="I167" s="137"/>
      <c r="J167" s="33"/>
      <c r="K167" s="34"/>
      <c r="L167" s="128">
        <f>IF(Dommere!$C$12&gt;4,ROUND(SUM(E167:K167)-Q167-R167,1)/(Dommere!$C$12-2),(SUM(E167:K167)/Dommere!$C$12))</f>
        <v>0</v>
      </c>
      <c r="M167" s="129">
        <f>IF(B167="",,'Final 1'!L167+L167)</f>
        <v>0</v>
      </c>
      <c r="N167" s="57" t="str">
        <f t="shared" si="33"/>
        <v/>
      </c>
      <c r="O167" s="33"/>
      <c r="P167" s="33"/>
      <c r="Q167" s="19">
        <f t="shared" si="34"/>
        <v>0</v>
      </c>
      <c r="R167" s="19">
        <f t="shared" si="35"/>
        <v>0</v>
      </c>
      <c r="S167" s="19">
        <f t="shared" si="36"/>
        <v>0</v>
      </c>
    </row>
    <row r="168" spans="1:19" x14ac:dyDescent="0.2">
      <c r="A168" s="20">
        <f>+Oversikt!A168</f>
        <v>9</v>
      </c>
      <c r="B168" s="16" t="str">
        <f>IF('Final 1'!B168="", "",+Oversikt!B168)</f>
        <v/>
      </c>
      <c r="C168" s="16" t="str">
        <f>IF(Oversikt!E168="","",Oversikt!E168)</f>
        <v/>
      </c>
      <c r="D168" s="17" t="str">
        <f>IF('Final 1'!N168="","",IF(Oversikt!B168="","",VLOOKUP(Oversikt!#REF!,Mønster!$A$4:$B$21,2)))</f>
        <v/>
      </c>
      <c r="E168" s="32"/>
      <c r="F168" s="33"/>
      <c r="G168" s="33"/>
      <c r="H168" s="33"/>
      <c r="I168" s="137"/>
      <c r="J168" s="33"/>
      <c r="K168" s="34"/>
      <c r="L168" s="128">
        <f>IF(Dommere!$C$12&gt;4,ROUND(SUM(E168:K168)-Q168-R168,1)/(Dommere!$C$12-2),(SUM(E168:K168)/Dommere!$C$12))</f>
        <v>0</v>
      </c>
      <c r="M168" s="129">
        <f>IF(B168="",,'Final 1'!L168+L168)</f>
        <v>0</v>
      </c>
      <c r="N168" s="57" t="str">
        <f t="shared" si="33"/>
        <v/>
      </c>
      <c r="O168" s="33"/>
      <c r="P168" s="33"/>
      <c r="Q168" s="19">
        <f t="shared" si="34"/>
        <v>0</v>
      </c>
      <c r="R168" s="19">
        <f t="shared" si="35"/>
        <v>0</v>
      </c>
      <c r="S168" s="19">
        <f t="shared" si="36"/>
        <v>0</v>
      </c>
    </row>
    <row r="169" spans="1:19" x14ac:dyDescent="0.2">
      <c r="A169" s="20">
        <f>+Oversikt!A169</f>
        <v>10</v>
      </c>
      <c r="B169" s="16" t="str">
        <f>IF('Final 1'!B169="", "",+Oversikt!B169)</f>
        <v/>
      </c>
      <c r="C169" s="16" t="str">
        <f>IF(Oversikt!E169="","",Oversikt!E169)</f>
        <v/>
      </c>
      <c r="D169" s="17" t="str">
        <f>IF('Final 1'!N169="","",IF(Oversikt!B169="","",VLOOKUP(Oversikt!#REF!,Mønster!$A$4:$B$21,2)))</f>
        <v/>
      </c>
      <c r="E169" s="32"/>
      <c r="F169" s="33"/>
      <c r="G169" s="33"/>
      <c r="H169" s="33"/>
      <c r="I169" s="137"/>
      <c r="J169" s="33"/>
      <c r="K169" s="34"/>
      <c r="L169" s="128">
        <f>IF(Dommere!$C$12&gt;4,ROUND(SUM(E169:K169)-Q169-R169,1)/(Dommere!$C$12-2),(SUM(E169:K169)/Dommere!$C$12))</f>
        <v>0</v>
      </c>
      <c r="M169" s="129">
        <f>IF(B169="",,'Final 1'!L169+L169)</f>
        <v>0</v>
      </c>
      <c r="N169" s="57" t="str">
        <f t="shared" si="33"/>
        <v/>
      </c>
      <c r="O169" s="33"/>
      <c r="P169" s="33"/>
      <c r="Q169" s="19">
        <f t="shared" si="34"/>
        <v>0</v>
      </c>
      <c r="R169" s="19">
        <f t="shared" si="35"/>
        <v>0</v>
      </c>
      <c r="S169" s="19">
        <f t="shared" si="36"/>
        <v>0</v>
      </c>
    </row>
    <row r="170" spans="1:19" x14ac:dyDescent="0.2">
      <c r="A170" s="20">
        <f>+Oversikt!A170</f>
        <v>11</v>
      </c>
      <c r="B170" s="16" t="str">
        <f>IF('Final 1'!B170="", "",+Oversikt!B170)</f>
        <v/>
      </c>
      <c r="C170" s="16" t="str">
        <f>IF(Oversikt!E170="","",Oversikt!E170)</f>
        <v/>
      </c>
      <c r="D170" s="17" t="str">
        <f>IF('Final 1'!N170="","",IF(Oversikt!B170="","",VLOOKUP(Oversikt!#REF!,Mønster!$A$4:$B$21,2)))</f>
        <v/>
      </c>
      <c r="E170" s="32"/>
      <c r="F170" s="33"/>
      <c r="G170" s="33"/>
      <c r="H170" s="33"/>
      <c r="I170" s="137"/>
      <c r="J170" s="33"/>
      <c r="K170" s="34"/>
      <c r="L170" s="128">
        <f>IF(Dommere!$C$12&gt;4,ROUND(SUM(E170:K170)-Q170-R170,1)/(Dommere!$C$12-2),(SUM(E170:K170)/Dommere!$C$12))</f>
        <v>0</v>
      </c>
      <c r="M170" s="129">
        <f>IF(B170="",,'Final 1'!L170+L170)</f>
        <v>0</v>
      </c>
      <c r="N170" s="57" t="str">
        <f t="shared" si="33"/>
        <v/>
      </c>
      <c r="O170" s="33"/>
      <c r="P170" s="33"/>
      <c r="Q170" s="19">
        <f t="shared" si="34"/>
        <v>0</v>
      </c>
      <c r="R170" s="19">
        <f t="shared" si="35"/>
        <v>0</v>
      </c>
      <c r="S170" s="19">
        <f t="shared" si="36"/>
        <v>0</v>
      </c>
    </row>
    <row r="171" spans="1:19" x14ac:dyDescent="0.2">
      <c r="A171" s="20">
        <f>+Oversikt!A171</f>
        <v>12</v>
      </c>
      <c r="B171" s="16" t="str">
        <f>IF('Final 1'!B171="", "",+Oversikt!B171)</f>
        <v/>
      </c>
      <c r="C171" s="16" t="str">
        <f>IF(Oversikt!E171="","",Oversikt!E171)</f>
        <v/>
      </c>
      <c r="D171" s="17" t="str">
        <f>IF('Final 1'!N171="","",IF(Oversikt!B171="","",VLOOKUP(Oversikt!#REF!,Mønster!$A$4:$B$21,2)))</f>
        <v/>
      </c>
      <c r="E171" s="32"/>
      <c r="F171" s="33"/>
      <c r="G171" s="33"/>
      <c r="H171" s="33"/>
      <c r="I171" s="137"/>
      <c r="J171" s="33"/>
      <c r="K171" s="34"/>
      <c r="L171" s="128">
        <f>IF(Dommere!$C$12&gt;4,ROUND(SUM(E171:K171)-Q171-R171,1)/(Dommere!$C$12-2),(SUM(E171:K171)/Dommere!$C$12))</f>
        <v>0</v>
      </c>
      <c r="M171" s="129">
        <f>IF(B171="",,'Final 1'!L171+L171)</f>
        <v>0</v>
      </c>
      <c r="N171" s="57" t="str">
        <f t="shared" si="33"/>
        <v/>
      </c>
      <c r="O171" s="33"/>
      <c r="P171" s="33"/>
      <c r="Q171" s="19">
        <f t="shared" si="34"/>
        <v>0</v>
      </c>
      <c r="R171" s="19">
        <f t="shared" si="35"/>
        <v>0</v>
      </c>
      <c r="S171" s="19">
        <f t="shared" si="36"/>
        <v>0</v>
      </c>
    </row>
    <row r="172" spans="1:19" x14ac:dyDescent="0.2">
      <c r="A172" s="20">
        <f>+Oversikt!A172</f>
        <v>13</v>
      </c>
      <c r="B172" s="16" t="str">
        <f>IF('Final 1'!B172="", "",+Oversikt!B172)</f>
        <v/>
      </c>
      <c r="C172" s="16" t="str">
        <f>IF(Oversikt!E172="","",Oversikt!E172)</f>
        <v/>
      </c>
      <c r="D172" s="17" t="str">
        <f>IF('Final 1'!N172="","",IF(Oversikt!B172="","",VLOOKUP(Oversikt!#REF!,Mønster!$A$4:$B$21,2)))</f>
        <v/>
      </c>
      <c r="E172" s="32"/>
      <c r="F172" s="33"/>
      <c r="G172" s="33"/>
      <c r="H172" s="33"/>
      <c r="I172" s="137"/>
      <c r="J172" s="33"/>
      <c r="K172" s="34"/>
      <c r="L172" s="128">
        <f>IF(Dommere!$C$12&gt;4,ROUND(SUM(E172:K172)-Q172-R172,1)/(Dommere!$C$12-2),(SUM(E172:K172)/Dommere!$C$12))</f>
        <v>0</v>
      </c>
      <c r="M172" s="129">
        <f>IF(B172="",,'Final 1'!L172+L172)</f>
        <v>0</v>
      </c>
      <c r="N172" s="57" t="str">
        <f t="shared" si="33"/>
        <v/>
      </c>
      <c r="O172" s="33"/>
      <c r="P172" s="33"/>
      <c r="Q172" s="19">
        <f t="shared" si="34"/>
        <v>0</v>
      </c>
      <c r="R172" s="19">
        <f t="shared" si="35"/>
        <v>0</v>
      </c>
      <c r="S172" s="19">
        <f t="shared" si="36"/>
        <v>0</v>
      </c>
    </row>
    <row r="173" spans="1:19" x14ac:dyDescent="0.2">
      <c r="A173" s="20">
        <f>+Oversikt!A173</f>
        <v>14</v>
      </c>
      <c r="B173" s="16" t="str">
        <f>IF('Final 1'!B173="", "",+Oversikt!B173)</f>
        <v/>
      </c>
      <c r="C173" s="16" t="str">
        <f>IF(Oversikt!E173="","",Oversikt!E173)</f>
        <v/>
      </c>
      <c r="D173" s="17" t="str">
        <f>IF('Final 1'!N173="","",IF(Oversikt!B173="","",VLOOKUP(Oversikt!#REF!,Mønster!$A$4:$B$21,2)))</f>
        <v/>
      </c>
      <c r="E173" s="32"/>
      <c r="F173" s="33"/>
      <c r="G173" s="33"/>
      <c r="H173" s="33"/>
      <c r="I173" s="137"/>
      <c r="J173" s="33"/>
      <c r="K173" s="34"/>
      <c r="L173" s="128">
        <f>IF(Dommere!$C$12&gt;4,ROUND(SUM(E173:K173)-Q173-R173,1)/(Dommere!$C$12-2),(SUM(E173:K173)/Dommere!$C$12))</f>
        <v>0</v>
      </c>
      <c r="M173" s="129">
        <f>IF(B173="",,'Final 1'!L173+L173)</f>
        <v>0</v>
      </c>
      <c r="N173" s="57" t="str">
        <f t="shared" si="33"/>
        <v/>
      </c>
      <c r="O173" s="33"/>
      <c r="P173" s="33"/>
      <c r="Q173" s="19">
        <f t="shared" si="34"/>
        <v>0</v>
      </c>
      <c r="R173" s="19">
        <f t="shared" si="35"/>
        <v>0</v>
      </c>
      <c r="S173" s="19">
        <f t="shared" si="36"/>
        <v>0</v>
      </c>
    </row>
    <row r="174" spans="1:19" x14ac:dyDescent="0.2">
      <c r="A174" s="20">
        <f>+Oversikt!A174</f>
        <v>15</v>
      </c>
      <c r="B174" s="16" t="str">
        <f>IF('Final 1'!B174="", "",+Oversikt!B174)</f>
        <v/>
      </c>
      <c r="C174" s="16" t="str">
        <f>IF(Oversikt!E174="","",Oversikt!E174)</f>
        <v/>
      </c>
      <c r="D174" s="17" t="str">
        <f>IF('Final 1'!N174="","",IF(Oversikt!B174="","",VLOOKUP(Oversikt!#REF!,Mønster!$A$4:$B$21,2)))</f>
        <v/>
      </c>
      <c r="E174" s="32"/>
      <c r="F174" s="33"/>
      <c r="G174" s="33"/>
      <c r="H174" s="33"/>
      <c r="I174" s="137"/>
      <c r="J174" s="33"/>
      <c r="K174" s="34"/>
      <c r="L174" s="128">
        <f>IF(Dommere!$C$12&gt;4,ROUND(SUM(E174:K174)-Q174-R174,1)/(Dommere!$C$12-2),(SUM(E174:K174)/Dommere!$C$12))</f>
        <v>0</v>
      </c>
      <c r="M174" s="129">
        <f>IF(B174="",,'Final 1'!L174+L174)</f>
        <v>0</v>
      </c>
      <c r="N174" s="57" t="str">
        <f t="shared" si="33"/>
        <v/>
      </c>
      <c r="O174" s="33"/>
      <c r="P174" s="33"/>
      <c r="Q174" s="19">
        <f t="shared" si="34"/>
        <v>0</v>
      </c>
      <c r="R174" s="19">
        <f t="shared" si="35"/>
        <v>0</v>
      </c>
      <c r="S174" s="19">
        <f t="shared" si="36"/>
        <v>0</v>
      </c>
    </row>
    <row r="175" spans="1:19" x14ac:dyDescent="0.2">
      <c r="A175" s="20">
        <f>+Oversikt!A175</f>
        <v>16</v>
      </c>
      <c r="B175" s="16" t="str">
        <f>IF('Final 1'!B175="", "",+Oversikt!B175)</f>
        <v/>
      </c>
      <c r="C175" s="16" t="str">
        <f>IF(Oversikt!E175="","",Oversikt!E175)</f>
        <v/>
      </c>
      <c r="D175" s="17" t="str">
        <f>IF('Final 1'!N175="","",IF(Oversikt!B175="","",VLOOKUP(Oversikt!#REF!,Mønster!$A$4:$B$21,2)))</f>
        <v/>
      </c>
      <c r="E175" s="32"/>
      <c r="F175" s="33"/>
      <c r="G175" s="33"/>
      <c r="H175" s="33"/>
      <c r="I175" s="137"/>
      <c r="J175" s="33"/>
      <c r="K175" s="34"/>
      <c r="L175" s="128">
        <f>IF(Dommere!$C$12&gt;4,ROUND(SUM(E175:K175)-Q175-R175,1)/(Dommere!$C$12-2),(SUM(E175:K175)/Dommere!$C$12))</f>
        <v>0</v>
      </c>
      <c r="M175" s="129">
        <f>IF(B175="",,'Final 1'!L175+L175)</f>
        <v>0</v>
      </c>
      <c r="N175" s="57" t="str">
        <f t="shared" si="33"/>
        <v/>
      </c>
      <c r="O175" s="33"/>
      <c r="P175" s="33"/>
      <c r="Q175" s="19">
        <f t="shared" si="34"/>
        <v>0</v>
      </c>
      <c r="R175" s="19">
        <f t="shared" si="35"/>
        <v>0</v>
      </c>
      <c r="S175" s="19">
        <f t="shared" si="36"/>
        <v>0</v>
      </c>
    </row>
    <row r="176" spans="1:19" x14ac:dyDescent="0.2">
      <c r="A176" s="20">
        <f>+Oversikt!A176</f>
        <v>17</v>
      </c>
      <c r="B176" s="16" t="str">
        <f>IF('Final 1'!B176="", "",+Oversikt!B176)</f>
        <v/>
      </c>
      <c r="C176" s="16" t="str">
        <f>IF(Oversikt!E176="","",Oversikt!E176)</f>
        <v/>
      </c>
      <c r="D176" s="17" t="str">
        <f>IF('Final 1'!N176="","",IF(Oversikt!B176="","",VLOOKUP(Oversikt!#REF!,Mønster!$A$4:$B$21,2)))</f>
        <v/>
      </c>
      <c r="E176" s="32"/>
      <c r="F176" s="33"/>
      <c r="G176" s="33"/>
      <c r="H176" s="33"/>
      <c r="I176" s="137"/>
      <c r="J176" s="33"/>
      <c r="K176" s="34"/>
      <c r="L176" s="128">
        <f>IF(Dommere!$C$12&gt;4,ROUND(SUM(E176:K176)-Q176-R176,1)/(Dommere!$C$12-2),(SUM(E176:K176)/Dommere!$C$12))</f>
        <v>0</v>
      </c>
      <c r="M176" s="129">
        <f>IF(B176="",,'Final 1'!L176+L176)</f>
        <v>0</v>
      </c>
      <c r="N176" s="57" t="str">
        <f t="shared" si="33"/>
        <v/>
      </c>
      <c r="O176" s="33"/>
      <c r="P176" s="33"/>
      <c r="Q176" s="19">
        <f t="shared" si="34"/>
        <v>0</v>
      </c>
      <c r="R176" s="19">
        <f t="shared" si="35"/>
        <v>0</v>
      </c>
      <c r="S176" s="19">
        <f t="shared" si="36"/>
        <v>0</v>
      </c>
    </row>
    <row r="177" spans="1:19" x14ac:dyDescent="0.2">
      <c r="A177" s="20">
        <f>+Oversikt!A177</f>
        <v>18</v>
      </c>
      <c r="B177" s="16" t="str">
        <f>IF('Final 1'!B177="", "",+Oversikt!B177)</f>
        <v/>
      </c>
      <c r="C177" s="16" t="str">
        <f>IF(Oversikt!E177="","",Oversikt!E177)</f>
        <v/>
      </c>
      <c r="D177" s="17" t="str">
        <f>IF('Final 1'!N177="","",IF(Oversikt!B177="","",VLOOKUP(Oversikt!#REF!,Mønster!$A$4:$B$21,2)))</f>
        <v/>
      </c>
      <c r="E177" s="32"/>
      <c r="F177" s="33"/>
      <c r="G177" s="33"/>
      <c r="H177" s="33"/>
      <c r="I177" s="137"/>
      <c r="J177" s="33"/>
      <c r="K177" s="34"/>
      <c r="L177" s="128">
        <f>IF(Dommere!$C$12&gt;4,ROUND(SUM(E177:K177)-Q177-R177,1)/(Dommere!$C$12-2),(SUM(E177:K177)/Dommere!$C$12))</f>
        <v>0</v>
      </c>
      <c r="M177" s="129">
        <f>IF(B177="",,'Final 1'!L177+L177)</f>
        <v>0</v>
      </c>
      <c r="N177" s="57" t="str">
        <f t="shared" si="33"/>
        <v/>
      </c>
      <c r="O177" s="33"/>
      <c r="P177" s="33"/>
      <c r="Q177" s="19">
        <f t="shared" si="34"/>
        <v>0</v>
      </c>
      <c r="R177" s="19">
        <f t="shared" si="35"/>
        <v>0</v>
      </c>
      <c r="S177" s="19">
        <f t="shared" si="36"/>
        <v>0</v>
      </c>
    </row>
    <row r="178" spans="1:19" x14ac:dyDescent="0.2">
      <c r="A178" s="20">
        <f>+Oversikt!A178</f>
        <v>19</v>
      </c>
      <c r="B178" s="16" t="str">
        <f>IF('Final 1'!B178="", "",+Oversikt!B178)</f>
        <v/>
      </c>
      <c r="C178" s="16" t="str">
        <f>IF(Oversikt!E178="","",Oversikt!E178)</f>
        <v/>
      </c>
      <c r="D178" s="17" t="str">
        <f>IF('Final 1'!N178="","",IF(Oversikt!B178="","",VLOOKUP(Oversikt!#REF!,Mønster!$A$4:$B$21,2)))</f>
        <v/>
      </c>
      <c r="E178" s="32"/>
      <c r="F178" s="33"/>
      <c r="G178" s="33"/>
      <c r="H178" s="33"/>
      <c r="I178" s="137"/>
      <c r="J178" s="33"/>
      <c r="K178" s="34"/>
      <c r="L178" s="128">
        <f>IF(Dommere!$C$12&gt;4,ROUND(SUM(E178:K178)-Q178-R178,1)/(Dommere!$C$12-2),(SUM(E178:K178)/Dommere!$C$12))</f>
        <v>0</v>
      </c>
      <c r="M178" s="129">
        <f>IF(B178="",,'Final 1'!L178+L178)</f>
        <v>0</v>
      </c>
      <c r="N178" s="57" t="str">
        <f t="shared" si="33"/>
        <v/>
      </c>
      <c r="O178" s="33"/>
      <c r="P178" s="33"/>
      <c r="Q178" s="19">
        <f t="shared" si="34"/>
        <v>0</v>
      </c>
      <c r="R178" s="19">
        <f t="shared" si="35"/>
        <v>0</v>
      </c>
      <c r="S178" s="19">
        <f t="shared" si="36"/>
        <v>0</v>
      </c>
    </row>
    <row r="179" spans="1:19" x14ac:dyDescent="0.2">
      <c r="A179" s="20">
        <f>+Oversikt!A179</f>
        <v>20</v>
      </c>
      <c r="B179" s="16" t="str">
        <f>IF('Final 1'!B179="", "",+Oversikt!B179)</f>
        <v/>
      </c>
      <c r="C179" s="16" t="str">
        <f>IF(Oversikt!E179="","",Oversikt!E179)</f>
        <v/>
      </c>
      <c r="D179" s="17" t="str">
        <f>IF('Final 1'!N179="","",IF(Oversikt!B179="","",VLOOKUP(Oversikt!#REF!,Mønster!$A$4:$B$21,2)))</f>
        <v/>
      </c>
      <c r="E179" s="32"/>
      <c r="F179" s="33"/>
      <c r="G179" s="33"/>
      <c r="H179" s="33"/>
      <c r="I179" s="137"/>
      <c r="J179" s="33"/>
      <c r="K179" s="34"/>
      <c r="L179" s="128">
        <f>IF(Dommere!$C$12&gt;4,ROUND(SUM(E179:K179)-Q179-R179,1)/(Dommere!$C$12-2),(SUM(E179:K179)/Dommere!$C$12))</f>
        <v>0</v>
      </c>
      <c r="M179" s="129">
        <f>IF(B179="",,'Final 1'!L179+L179)</f>
        <v>0</v>
      </c>
      <c r="N179" s="57" t="str">
        <f t="shared" si="33"/>
        <v/>
      </c>
      <c r="O179" s="33"/>
      <c r="P179" s="33"/>
      <c r="Q179" s="19">
        <f t="shared" si="34"/>
        <v>0</v>
      </c>
      <c r="R179" s="19">
        <f t="shared" si="35"/>
        <v>0</v>
      </c>
      <c r="S179" s="19">
        <f t="shared" si="36"/>
        <v>0</v>
      </c>
    </row>
    <row r="180" spans="1:19" x14ac:dyDescent="0.2">
      <c r="A180" s="20">
        <f>+Oversikt!A180</f>
        <v>21</v>
      </c>
      <c r="B180" s="16" t="str">
        <f>IF('Final 1'!B180="", "",+Oversikt!B180)</f>
        <v/>
      </c>
      <c r="C180" s="16" t="str">
        <f>IF(Oversikt!E180="","",Oversikt!E180)</f>
        <v/>
      </c>
      <c r="D180" s="17" t="str">
        <f>IF('Final 1'!N180="","",IF(Oversikt!B180="","",VLOOKUP(Oversikt!#REF!,Mønster!$A$4:$B$21,2)))</f>
        <v/>
      </c>
      <c r="E180" s="32"/>
      <c r="F180" s="33"/>
      <c r="G180" s="33"/>
      <c r="H180" s="33"/>
      <c r="I180" s="137"/>
      <c r="J180" s="33"/>
      <c r="K180" s="34"/>
      <c r="L180" s="128">
        <f>IF(Dommere!$C$12&gt;4,ROUND(SUM(E180:K180)-Q180-R180,1)/(Dommere!$C$12-2),(SUM(E180:K180)/Dommere!$C$12))</f>
        <v>0</v>
      </c>
      <c r="M180" s="129">
        <f>IF(B180="",,'Final 1'!L180+L180)</f>
        <v>0</v>
      </c>
      <c r="N180" s="57" t="str">
        <f t="shared" si="33"/>
        <v/>
      </c>
      <c r="O180" s="33"/>
      <c r="P180" s="33"/>
      <c r="Q180" s="19">
        <f t="shared" si="34"/>
        <v>0</v>
      </c>
      <c r="R180" s="19">
        <f t="shared" si="35"/>
        <v>0</v>
      </c>
      <c r="S180" s="19">
        <f t="shared" si="36"/>
        <v>0</v>
      </c>
    </row>
    <row r="181" spans="1:19" x14ac:dyDescent="0.2">
      <c r="A181" s="20">
        <f>+Oversikt!A181</f>
        <v>22</v>
      </c>
      <c r="B181" s="16" t="str">
        <f>IF('Final 1'!B181="", "",+Oversikt!B181)</f>
        <v/>
      </c>
      <c r="C181" s="16" t="str">
        <f>IF(Oversikt!E181="","",Oversikt!E181)</f>
        <v/>
      </c>
      <c r="D181" s="17" t="str">
        <f>IF('Final 1'!N181="","",IF(Oversikt!B181="","",VLOOKUP(Oversikt!#REF!,Mønster!$A$4:$B$21,2)))</f>
        <v/>
      </c>
      <c r="E181" s="32"/>
      <c r="F181" s="33"/>
      <c r="G181" s="33"/>
      <c r="H181" s="33"/>
      <c r="I181" s="137"/>
      <c r="J181" s="33"/>
      <c r="K181" s="34"/>
      <c r="L181" s="128">
        <f>IF(Dommere!$C$12&gt;4,ROUND(SUM(E181:K181)-Q181-R181,1)/(Dommere!$C$12-2),(SUM(E181:K181)/Dommere!$C$12))</f>
        <v>0</v>
      </c>
      <c r="M181" s="129">
        <f>IF(B181="",,'Final 1'!L181+L181)</f>
        <v>0</v>
      </c>
      <c r="N181" s="57" t="str">
        <f t="shared" si="33"/>
        <v/>
      </c>
      <c r="O181" s="33"/>
      <c r="P181" s="33"/>
      <c r="Q181" s="19">
        <f t="shared" si="34"/>
        <v>0</v>
      </c>
      <c r="R181" s="19">
        <f t="shared" si="35"/>
        <v>0</v>
      </c>
      <c r="S181" s="19">
        <f t="shared" si="36"/>
        <v>0</v>
      </c>
    </row>
    <row r="182" spans="1:19" x14ac:dyDescent="0.2">
      <c r="A182" s="20">
        <f>+Oversikt!A182</f>
        <v>23</v>
      </c>
      <c r="B182" s="16" t="str">
        <f>IF('Final 1'!B182="", "",+Oversikt!B182)</f>
        <v/>
      </c>
      <c r="C182" s="16" t="str">
        <f>IF(Oversikt!E182="","",Oversikt!E182)</f>
        <v/>
      </c>
      <c r="D182" s="17" t="str">
        <f>IF('Final 1'!N182="","",IF(Oversikt!B182="","",VLOOKUP(Oversikt!#REF!,Mønster!$A$4:$B$21,2)))</f>
        <v/>
      </c>
      <c r="E182" s="32"/>
      <c r="F182" s="33"/>
      <c r="G182" s="33"/>
      <c r="H182" s="33"/>
      <c r="I182" s="137"/>
      <c r="J182" s="33"/>
      <c r="K182" s="34"/>
      <c r="L182" s="128">
        <f>IF(Dommere!$C$12&gt;4,ROUND(SUM(E182:K182)-Q182-R182,1)/(Dommere!$C$12-2),(SUM(E182:K182)/Dommere!$C$12))</f>
        <v>0</v>
      </c>
      <c r="M182" s="129">
        <f>IF(B182="",,'Final 1'!L182+L182)</f>
        <v>0</v>
      </c>
      <c r="N182" s="57" t="str">
        <f t="shared" si="33"/>
        <v/>
      </c>
      <c r="O182" s="33"/>
      <c r="P182" s="33"/>
      <c r="Q182" s="19">
        <f t="shared" si="34"/>
        <v>0</v>
      </c>
      <c r="R182" s="19">
        <f t="shared" si="35"/>
        <v>0</v>
      </c>
      <c r="S182" s="19">
        <f t="shared" si="36"/>
        <v>0</v>
      </c>
    </row>
    <row r="183" spans="1:19" x14ac:dyDescent="0.2">
      <c r="A183" s="20">
        <f>+Oversikt!A183</f>
        <v>24</v>
      </c>
      <c r="B183" s="16" t="str">
        <f>IF('Final 1'!B183="", "",+Oversikt!B183)</f>
        <v/>
      </c>
      <c r="C183" s="16" t="str">
        <f>IF(Oversikt!E183="","",Oversikt!E183)</f>
        <v/>
      </c>
      <c r="D183" s="17" t="str">
        <f>IF('Final 1'!N183="","",IF(Oversikt!B183="","",VLOOKUP(Oversikt!#REF!,Mønster!$A$4:$B$21,2)))</f>
        <v/>
      </c>
      <c r="E183" s="32"/>
      <c r="F183" s="33"/>
      <c r="G183" s="33"/>
      <c r="H183" s="33"/>
      <c r="I183" s="137"/>
      <c r="J183" s="33"/>
      <c r="K183" s="34"/>
      <c r="L183" s="128">
        <f>IF(Dommere!$C$12&gt;4,ROUND(SUM(E183:K183)-Q183-R183,1)/(Dommere!$C$12-2),(SUM(E183:K183)/Dommere!$C$12))</f>
        <v>0</v>
      </c>
      <c r="M183" s="129">
        <f>IF(B183="",,'Final 1'!L183+L183)</f>
        <v>0</v>
      </c>
      <c r="N183" s="57" t="str">
        <f t="shared" si="33"/>
        <v/>
      </c>
      <c r="O183" s="33"/>
      <c r="P183" s="33"/>
      <c r="Q183" s="19">
        <f t="shared" si="34"/>
        <v>0</v>
      </c>
      <c r="R183" s="19">
        <f t="shared" si="35"/>
        <v>0</v>
      </c>
      <c r="S183" s="19">
        <f t="shared" si="36"/>
        <v>0</v>
      </c>
    </row>
    <row r="184" spans="1:19" x14ac:dyDescent="0.2">
      <c r="A184" s="20">
        <f>+Oversikt!A184</f>
        <v>25</v>
      </c>
      <c r="B184" s="16" t="str">
        <f>IF('Final 1'!B184="", "",+Oversikt!B184)</f>
        <v/>
      </c>
      <c r="C184" s="16" t="str">
        <f>IF(Oversikt!E184="","",Oversikt!E184)</f>
        <v/>
      </c>
      <c r="D184" s="17" t="str">
        <f>IF('Final 1'!N184="","",IF(Oversikt!B184="","",VLOOKUP(Oversikt!#REF!,Mønster!$A$4:$B$21,2)))</f>
        <v/>
      </c>
      <c r="E184" s="32"/>
      <c r="F184" s="33"/>
      <c r="G184" s="33"/>
      <c r="H184" s="33"/>
      <c r="I184" s="137"/>
      <c r="J184" s="33"/>
      <c r="K184" s="34"/>
      <c r="L184" s="128">
        <f>IF(Dommere!$C$12&gt;4,ROUND(SUM(E184:K184)-Q184-R184,1)/(Dommere!$C$12-2),(SUM(E184:K184)/Dommere!$C$12))</f>
        <v>0</v>
      </c>
      <c r="M184" s="129">
        <f>IF(B184="",,'Final 1'!L184+L184)</f>
        <v>0</v>
      </c>
      <c r="N184" s="57" t="str">
        <f t="shared" si="33"/>
        <v/>
      </c>
      <c r="O184" s="33"/>
      <c r="P184" s="33"/>
      <c r="Q184" s="19">
        <f t="shared" si="34"/>
        <v>0</v>
      </c>
      <c r="R184" s="19">
        <f t="shared" si="35"/>
        <v>0</v>
      </c>
      <c r="S184" s="19">
        <f t="shared" si="36"/>
        <v>0</v>
      </c>
    </row>
    <row r="185" spans="1:19" ht="21" customHeight="1" x14ac:dyDescent="0.2">
      <c r="A185" s="21" t="str">
        <f>+Oversikt!A185</f>
        <v>Klasse 170/270 - Ungdom og Junior - dangraderte gutter</v>
      </c>
      <c r="B185" s="16"/>
      <c r="C185" s="16"/>
      <c r="D185" s="17"/>
      <c r="E185" s="32"/>
      <c r="F185" s="33"/>
      <c r="G185" s="33"/>
      <c r="H185" s="33"/>
      <c r="I185" s="137"/>
      <c r="J185" s="33"/>
      <c r="K185" s="34"/>
      <c r="L185" s="128">
        <f>IF(Dommere!$C$12&gt;4,ROUND(SUM(E185:K185)-Q185-R185,1)/(Dommere!$C$12-2),(SUM(E185:K185)/Dommere!$C$12))</f>
        <v>0</v>
      </c>
      <c r="M185" s="129"/>
      <c r="N185" s="53"/>
      <c r="O185" s="33"/>
      <c r="P185" s="33"/>
      <c r="Q185" s="19"/>
      <c r="R185" s="19"/>
      <c r="S185" s="19"/>
    </row>
    <row r="186" spans="1:19" x14ac:dyDescent="0.2">
      <c r="A186" s="20">
        <f>+Oversikt!A186</f>
        <v>1</v>
      </c>
      <c r="B186" s="16" t="str">
        <f>IF('Final 1'!B186="", "",+Oversikt!B186)</f>
        <v xml:space="preserve">Danny Dang </v>
      </c>
      <c r="C186" s="16" t="str">
        <f>IF(Oversikt!E186="","",Oversikt!E186)</f>
        <v>Hwa Rang Team Drammen</v>
      </c>
      <c r="D186" s="17" t="str">
        <f>IF('Final 1'!N186="","",IF(Oversikt!B186="","",VLOOKUP(Oversikt!#REF!,Mønster!$A$4:$B$21,2)))</f>
        <v/>
      </c>
      <c r="E186" s="32">
        <v>7</v>
      </c>
      <c r="F186" s="33">
        <v>6.8</v>
      </c>
      <c r="G186" s="33">
        <v>7.1</v>
      </c>
      <c r="H186" s="33"/>
      <c r="I186" s="137"/>
      <c r="J186" s="33"/>
      <c r="K186" s="34"/>
      <c r="L186" s="128">
        <f>IF(Dommere!$C$12&gt;4,ROUND(SUM(E186:K186)-Q186-R186,1)/(Dommere!$C$12-2),(SUM(E186:K186)/Dommere!$C$12))</f>
        <v>6.9666666666666659</v>
      </c>
      <c r="M186" s="129">
        <f>IF(B186="",,'Final 1'!L186+L186)</f>
        <v>13.599999999999998</v>
      </c>
      <c r="N186" s="57">
        <f t="shared" ref="N186:N210" si="37">IF(M186=LARGE($M$186:$M$210,1),1,IF(M186=LARGE($M$186:$M$210,2),2,IF(M186=LARGE($M$186:$M$210,3),3,"")))</f>
        <v>2</v>
      </c>
      <c r="O186" s="33"/>
      <c r="P186" s="33"/>
      <c r="Q186" s="19">
        <f t="shared" ref="Q186:Q210" si="38">MAX(E186:K186)</f>
        <v>7.1</v>
      </c>
      <c r="R186" s="19">
        <f t="shared" ref="R186:R210" si="39">MIN(E186:K186)</f>
        <v>6.8</v>
      </c>
      <c r="S186" s="19">
        <f t="shared" ref="S186:S210" si="40">SUM(E186:K186)</f>
        <v>20.9</v>
      </c>
    </row>
    <row r="187" spans="1:19" x14ac:dyDescent="0.2">
      <c r="A187" s="20">
        <f>+Oversikt!A187</f>
        <v>2</v>
      </c>
      <c r="B187" s="16" t="str">
        <f>IF('Final 1'!B187="", "",+Oversikt!B187)</f>
        <v xml:space="preserve">Vincent Quach </v>
      </c>
      <c r="C187" s="16" t="str">
        <f>IF(Oversikt!E187="","",Oversikt!E187)</f>
        <v>Hwa Rang Team Drammen</v>
      </c>
      <c r="D187" s="17" t="str">
        <f>IF('Final 1'!N187="","",IF(Oversikt!B187="","",VLOOKUP(Oversikt!#REF!,Mønster!$A$4:$B$21,2)))</f>
        <v/>
      </c>
      <c r="E187" s="32">
        <v>6.8</v>
      </c>
      <c r="F187" s="33">
        <v>6.5</v>
      </c>
      <c r="G187" s="33">
        <v>7.2</v>
      </c>
      <c r="H187" s="33"/>
      <c r="I187" s="137"/>
      <c r="J187" s="33"/>
      <c r="K187" s="34"/>
      <c r="L187" s="128">
        <f>IF(Dommere!$C$12&gt;4,ROUND(SUM(E187:K187)-Q187-R187,1)/(Dommere!$C$12-2),(SUM(E187:K187)/Dommere!$C$12))</f>
        <v>6.833333333333333</v>
      </c>
      <c r="M187" s="129">
        <f>IF(B187="",,'Final 1'!L187+L187)</f>
        <v>13.399999999999999</v>
      </c>
      <c r="N187" s="57" t="str">
        <f t="shared" si="37"/>
        <v/>
      </c>
      <c r="O187" s="33"/>
      <c r="P187" s="33"/>
      <c r="Q187" s="19">
        <f t="shared" si="38"/>
        <v>7.2</v>
      </c>
      <c r="R187" s="19">
        <f t="shared" si="39"/>
        <v>6.5</v>
      </c>
      <c r="S187" s="19">
        <f t="shared" si="40"/>
        <v>20.5</v>
      </c>
    </row>
    <row r="188" spans="1:19" x14ac:dyDescent="0.2">
      <c r="A188" s="20">
        <f>+Oversikt!A188</f>
        <v>3</v>
      </c>
      <c r="B188" s="16" t="str">
        <f>IF('Final 1'!B188="", "",+Oversikt!B188)</f>
        <v xml:space="preserve">Sune Østli </v>
      </c>
      <c r="C188" s="16" t="str">
        <f>IF(Oversikt!E188="","",Oversikt!E188)</f>
        <v>Mudo</v>
      </c>
      <c r="D188" s="17" t="str">
        <f>IF('Final 1'!N188="","",IF(Oversikt!B188="","",VLOOKUP(Oversikt!#REF!,Mønster!$A$4:$B$21,2)))</f>
        <v/>
      </c>
      <c r="E188" s="32">
        <v>6.8</v>
      </c>
      <c r="F188" s="33">
        <v>6.8</v>
      </c>
      <c r="G188" s="33">
        <v>7</v>
      </c>
      <c r="H188" s="33"/>
      <c r="I188" s="137"/>
      <c r="J188" s="33"/>
      <c r="K188" s="34"/>
      <c r="L188" s="128">
        <f>IF(Dommere!$C$12&gt;4,ROUND(SUM(E188:K188)-Q188-R188,1)/(Dommere!$C$12-2),(SUM(E188:K188)/Dommere!$C$12))</f>
        <v>6.8666666666666671</v>
      </c>
      <c r="M188" s="129">
        <f>IF(B188="",,'Final 1'!L188+L188)</f>
        <v>13.566666666666666</v>
      </c>
      <c r="N188" s="57" t="str">
        <f t="shared" si="37"/>
        <v/>
      </c>
      <c r="O188" s="33"/>
      <c r="P188" s="33"/>
      <c r="Q188" s="19">
        <f t="shared" si="38"/>
        <v>7</v>
      </c>
      <c r="R188" s="19">
        <f t="shared" si="39"/>
        <v>6.8</v>
      </c>
      <c r="S188" s="19">
        <f t="shared" si="40"/>
        <v>20.6</v>
      </c>
    </row>
    <row r="189" spans="1:19" x14ac:dyDescent="0.2">
      <c r="A189" s="20">
        <f>+Oversikt!A189</f>
        <v>4</v>
      </c>
      <c r="B189" s="16" t="str">
        <f>IF('Final 1'!B189="", "",+Oversikt!B189)</f>
        <v xml:space="preserve">Paal Anders Eilertsen </v>
      </c>
      <c r="C189" s="16" t="str">
        <f>IF(Oversikt!E189="","",Oversikt!E189)</f>
        <v>Oslo Nord Taekwondo klubb</v>
      </c>
      <c r="D189" s="17" t="str">
        <f>IF('Final 1'!N189="","",IF(Oversikt!B189="","",VLOOKUP(Oversikt!#REF!,Mønster!$A$4:$B$21,2)))</f>
        <v/>
      </c>
      <c r="E189" s="32">
        <v>6.7</v>
      </c>
      <c r="F189" s="33">
        <v>6.4</v>
      </c>
      <c r="G189" s="33">
        <v>6.9</v>
      </c>
      <c r="H189" s="33"/>
      <c r="I189" s="137"/>
      <c r="J189" s="33"/>
      <c r="K189" s="34"/>
      <c r="L189" s="128">
        <f>IF(Dommere!$C$12&gt;4,ROUND(SUM(E189:K189)-Q189-R189,1)/(Dommere!$C$12-2),(SUM(E189:K189)/Dommere!$C$12))</f>
        <v>6.666666666666667</v>
      </c>
      <c r="M189" s="129">
        <f>IF(B189="",,'Final 1'!L189+L189)</f>
        <v>13</v>
      </c>
      <c r="N189" s="57" t="str">
        <f t="shared" si="37"/>
        <v/>
      </c>
      <c r="O189" s="33"/>
      <c r="P189" s="33"/>
      <c r="Q189" s="19">
        <f t="shared" si="38"/>
        <v>6.9</v>
      </c>
      <c r="R189" s="19">
        <f t="shared" si="39"/>
        <v>6.4</v>
      </c>
      <c r="S189" s="19">
        <f t="shared" si="40"/>
        <v>20</v>
      </c>
    </row>
    <row r="190" spans="1:19" x14ac:dyDescent="0.2">
      <c r="A190" s="20">
        <f>+Oversikt!A190</f>
        <v>5</v>
      </c>
      <c r="B190" s="16" t="str">
        <f>IF('Final 1'!B190="", "",+Oversikt!B190)</f>
        <v xml:space="preserve">Khoa Le Dahn </v>
      </c>
      <c r="C190" s="16" t="str">
        <f>IF(Oversikt!E190="","",Oversikt!E190)</f>
        <v>Oslo Nord Taekwondo klubb</v>
      </c>
      <c r="D190" s="17" t="str">
        <f>IF('Final 1'!N190="","",IF(Oversikt!B190="","",VLOOKUP(Oversikt!#REF!,Mønster!$A$4:$B$21,2)))</f>
        <v/>
      </c>
      <c r="E190" s="32">
        <v>7.1</v>
      </c>
      <c r="F190" s="33">
        <v>7</v>
      </c>
      <c r="G190" s="33">
        <v>7.3</v>
      </c>
      <c r="H190" s="33"/>
      <c r="I190" s="137"/>
      <c r="J190" s="33"/>
      <c r="K190" s="34"/>
      <c r="L190" s="128">
        <f>IF(Dommere!$C$12&gt;4,ROUND(SUM(E190:K190)-Q190-R190,1)/(Dommere!$C$12-2),(SUM(E190:K190)/Dommere!$C$12))</f>
        <v>7.1333333333333329</v>
      </c>
      <c r="M190" s="129">
        <f>IF(B190="",,'Final 1'!L190+L190)</f>
        <v>14.066666666666666</v>
      </c>
      <c r="N190" s="57">
        <f t="shared" si="37"/>
        <v>1</v>
      </c>
      <c r="O190" s="33"/>
      <c r="P190" s="33"/>
      <c r="Q190" s="19">
        <f t="shared" si="38"/>
        <v>7.3</v>
      </c>
      <c r="R190" s="19">
        <f t="shared" si="39"/>
        <v>7</v>
      </c>
      <c r="S190" s="19">
        <f t="shared" si="40"/>
        <v>21.4</v>
      </c>
    </row>
    <row r="191" spans="1:19" x14ac:dyDescent="0.2">
      <c r="A191" s="20">
        <f>+Oversikt!A191</f>
        <v>6</v>
      </c>
      <c r="B191" s="16" t="str">
        <f>IF('Final 1'!B191="", "",+Oversikt!B191)</f>
        <v/>
      </c>
      <c r="C191" s="16" t="str">
        <f>IF(Oversikt!E191="","",Oversikt!E191)</f>
        <v>Mudo Lørenskog</v>
      </c>
      <c r="D191" s="17" t="str">
        <f>IF('Final 1'!N191="","",IF(Oversikt!B191="","",VLOOKUP(Oversikt!#REF!,Mønster!$A$4:$B$21,2)))</f>
        <v/>
      </c>
      <c r="E191" s="32"/>
      <c r="F191" s="33"/>
      <c r="G191" s="33"/>
      <c r="H191" s="33"/>
      <c r="I191" s="137"/>
      <c r="J191" s="33"/>
      <c r="K191" s="34"/>
      <c r="L191" s="128">
        <f>IF(Dommere!$C$12&gt;4,ROUND(SUM(E191:K191)-Q191-R191,1)/(Dommere!$C$12-2),(SUM(E191:K191)/Dommere!$C$12))</f>
        <v>0</v>
      </c>
      <c r="M191" s="129">
        <f>IF(B191="",,'Final 1'!L191+L191)</f>
        <v>0</v>
      </c>
      <c r="N191" s="57" t="str">
        <f t="shared" si="37"/>
        <v/>
      </c>
      <c r="O191" s="33"/>
      <c r="P191" s="33"/>
      <c r="Q191" s="19">
        <f t="shared" si="38"/>
        <v>0</v>
      </c>
      <c r="R191" s="19">
        <f t="shared" si="39"/>
        <v>0</v>
      </c>
      <c r="S191" s="19">
        <f t="shared" si="40"/>
        <v>0</v>
      </c>
    </row>
    <row r="192" spans="1:19" x14ac:dyDescent="0.2">
      <c r="A192" s="20">
        <f>+Oversikt!A192</f>
        <v>7</v>
      </c>
      <c r="B192" s="16" t="str">
        <f>IF('Final 1'!B192="", "",+Oversikt!B192)</f>
        <v>Brage Moberg</v>
      </c>
      <c r="C192" s="16" t="str">
        <f>IF(Oversikt!E192="","",Oversikt!E192)</f>
        <v/>
      </c>
      <c r="D192" s="17" t="str">
        <f>IF('Final 1'!N192="","",IF(Oversikt!B192="","",VLOOKUP(Oversikt!#REF!,Mønster!$A$4:$B$21,2)))</f>
        <v/>
      </c>
      <c r="E192" s="32">
        <v>7</v>
      </c>
      <c r="F192" s="33">
        <v>6.6</v>
      </c>
      <c r="G192" s="33">
        <v>6.9</v>
      </c>
      <c r="H192" s="33"/>
      <c r="I192" s="137"/>
      <c r="J192" s="33"/>
      <c r="K192" s="34"/>
      <c r="L192" s="128">
        <f>IF(Dommere!$C$12&gt;4,ROUND(SUM(E192:K192)-Q192-R192,1)/(Dommere!$C$12-2),(SUM(E192:K192)/Dommere!$C$12))</f>
        <v>6.833333333333333</v>
      </c>
      <c r="M192" s="129">
        <f>IF(B192="",,'Final 1'!L192+L192)</f>
        <v>13.6</v>
      </c>
      <c r="N192" s="57">
        <f t="shared" si="37"/>
        <v>2</v>
      </c>
      <c r="O192" s="33"/>
      <c r="P192" s="33"/>
      <c r="Q192" s="19">
        <f t="shared" si="38"/>
        <v>7</v>
      </c>
      <c r="R192" s="19">
        <f t="shared" si="39"/>
        <v>6.6</v>
      </c>
      <c r="S192" s="19">
        <f t="shared" si="40"/>
        <v>20.5</v>
      </c>
    </row>
    <row r="193" spans="1:19" x14ac:dyDescent="0.2">
      <c r="A193" s="20">
        <f>+Oversikt!A193</f>
        <v>8</v>
      </c>
      <c r="B193" s="16" t="str">
        <f>IF('Final 1'!B193="", "",+Oversikt!B193)</f>
        <v/>
      </c>
      <c r="C193" s="16" t="str">
        <f>IF(Oversikt!E193="","",Oversikt!E193)</f>
        <v/>
      </c>
      <c r="D193" s="17" t="str">
        <f>IF('Final 1'!N193="","",IF(Oversikt!B193="","",VLOOKUP(Oversikt!#REF!,Mønster!$A$4:$B$21,2)))</f>
        <v/>
      </c>
      <c r="E193" s="32"/>
      <c r="F193" s="33"/>
      <c r="G193" s="33"/>
      <c r="H193" s="33"/>
      <c r="I193" s="137"/>
      <c r="J193" s="33"/>
      <c r="K193" s="34"/>
      <c r="L193" s="128">
        <f>IF(Dommere!$C$12&gt;4,ROUND(SUM(E193:K193)-Q193-R193,1)/(Dommere!$C$12-2),(SUM(E193:K193)/Dommere!$C$12))</f>
        <v>0</v>
      </c>
      <c r="M193" s="129">
        <f>IF(B193="",,'Final 1'!L193+L193)</f>
        <v>0</v>
      </c>
      <c r="N193" s="57" t="str">
        <f t="shared" si="37"/>
        <v/>
      </c>
      <c r="O193" s="33"/>
      <c r="P193" s="33"/>
      <c r="Q193" s="19">
        <f t="shared" si="38"/>
        <v>0</v>
      </c>
      <c r="R193" s="19">
        <f t="shared" si="39"/>
        <v>0</v>
      </c>
      <c r="S193" s="19">
        <f t="shared" si="40"/>
        <v>0</v>
      </c>
    </row>
    <row r="194" spans="1:19" x14ac:dyDescent="0.2">
      <c r="A194" s="20">
        <f>+Oversikt!A194</f>
        <v>9</v>
      </c>
      <c r="B194" s="16" t="str">
        <f>IF('Final 1'!B194="", "",+Oversikt!B194)</f>
        <v/>
      </c>
      <c r="C194" s="16" t="str">
        <f>IF(Oversikt!E194="","",Oversikt!E194)</f>
        <v/>
      </c>
      <c r="D194" s="17" t="str">
        <f>IF('Final 1'!N194="","",IF(Oversikt!B194="","",VLOOKUP(Oversikt!#REF!,Mønster!$A$4:$B$21,2)))</f>
        <v/>
      </c>
      <c r="E194" s="32"/>
      <c r="F194" s="33"/>
      <c r="G194" s="33"/>
      <c r="H194" s="33"/>
      <c r="I194" s="137"/>
      <c r="J194" s="33"/>
      <c r="K194" s="34"/>
      <c r="L194" s="128">
        <f>IF(Dommere!$C$12&gt;4,ROUND(SUM(E194:K194)-Q194-R194,1)/(Dommere!$C$12-2),(SUM(E194:K194)/Dommere!$C$12))</f>
        <v>0</v>
      </c>
      <c r="M194" s="129">
        <f>IF(B194="",,'Final 1'!L194+L194)</f>
        <v>0</v>
      </c>
      <c r="N194" s="57" t="str">
        <f t="shared" si="37"/>
        <v/>
      </c>
      <c r="O194" s="33"/>
      <c r="P194" s="33"/>
      <c r="Q194" s="19">
        <f t="shared" si="38"/>
        <v>0</v>
      </c>
      <c r="R194" s="19">
        <f t="shared" si="39"/>
        <v>0</v>
      </c>
      <c r="S194" s="19">
        <f t="shared" si="40"/>
        <v>0</v>
      </c>
    </row>
    <row r="195" spans="1:19" x14ac:dyDescent="0.2">
      <c r="A195" s="20">
        <f>+Oversikt!A195</f>
        <v>10</v>
      </c>
      <c r="B195" s="16" t="str">
        <f>IF('Final 1'!B195="", "",+Oversikt!B195)</f>
        <v/>
      </c>
      <c r="C195" s="16" t="str">
        <f>IF(Oversikt!E195="","",Oversikt!E195)</f>
        <v/>
      </c>
      <c r="D195" s="17" t="str">
        <f>IF('Final 1'!N195="","",IF(Oversikt!B195="","",VLOOKUP(Oversikt!#REF!,Mønster!$A$4:$B$21,2)))</f>
        <v/>
      </c>
      <c r="E195" s="32"/>
      <c r="F195" s="33"/>
      <c r="G195" s="33"/>
      <c r="H195" s="33"/>
      <c r="I195" s="137"/>
      <c r="J195" s="33"/>
      <c r="K195" s="34"/>
      <c r="L195" s="128">
        <f>IF(Dommere!$C$12&gt;4,ROUND(SUM(E195:K195)-Q195-R195,1)/(Dommere!$C$12-2),(SUM(E195:K195)/Dommere!$C$12))</f>
        <v>0</v>
      </c>
      <c r="M195" s="129">
        <f>IF(B195="",,'Final 1'!L195+L195)</f>
        <v>0</v>
      </c>
      <c r="N195" s="57" t="str">
        <f t="shared" si="37"/>
        <v/>
      </c>
      <c r="O195" s="33"/>
      <c r="P195" s="33"/>
      <c r="Q195" s="19">
        <f t="shared" si="38"/>
        <v>0</v>
      </c>
      <c r="R195" s="19">
        <f t="shared" si="39"/>
        <v>0</v>
      </c>
      <c r="S195" s="19">
        <f t="shared" si="40"/>
        <v>0</v>
      </c>
    </row>
    <row r="196" spans="1:19" x14ac:dyDescent="0.2">
      <c r="A196" s="20">
        <f>+Oversikt!A196</f>
        <v>11</v>
      </c>
      <c r="B196" s="16" t="str">
        <f>IF('Final 1'!B196="", "",+Oversikt!B196)</f>
        <v/>
      </c>
      <c r="C196" s="16" t="str">
        <f>IF(Oversikt!E196="","",Oversikt!E196)</f>
        <v/>
      </c>
      <c r="D196" s="17" t="str">
        <f>IF('Final 1'!N196="","",IF(Oversikt!B196="","",VLOOKUP(Oversikt!#REF!,Mønster!$A$4:$B$21,2)))</f>
        <v/>
      </c>
      <c r="E196" s="32"/>
      <c r="F196" s="33"/>
      <c r="G196" s="33"/>
      <c r="H196" s="33"/>
      <c r="I196" s="137"/>
      <c r="J196" s="33"/>
      <c r="K196" s="34"/>
      <c r="L196" s="128">
        <f>IF(Dommere!$C$12&gt;4,ROUND(SUM(E196:K196)-Q196-R196,1)/(Dommere!$C$12-2),(SUM(E196:K196)/Dommere!$C$12))</f>
        <v>0</v>
      </c>
      <c r="M196" s="129">
        <f>IF(B196="",,'Final 1'!L196+L196)</f>
        <v>0</v>
      </c>
      <c r="N196" s="57" t="str">
        <f t="shared" si="37"/>
        <v/>
      </c>
      <c r="O196" s="33"/>
      <c r="P196" s="33"/>
      <c r="Q196" s="19">
        <f t="shared" si="38"/>
        <v>0</v>
      </c>
      <c r="R196" s="19">
        <f t="shared" si="39"/>
        <v>0</v>
      </c>
      <c r="S196" s="19">
        <f t="shared" si="40"/>
        <v>0</v>
      </c>
    </row>
    <row r="197" spans="1:19" x14ac:dyDescent="0.2">
      <c r="A197" s="20">
        <f>+Oversikt!A197</f>
        <v>12</v>
      </c>
      <c r="B197" s="16" t="str">
        <f>IF('Final 1'!B197="", "",+Oversikt!B197)</f>
        <v/>
      </c>
      <c r="C197" s="16" t="str">
        <f>IF(Oversikt!E197="","",Oversikt!E197)</f>
        <v/>
      </c>
      <c r="D197" s="17" t="str">
        <f>IF('Final 1'!N197="","",IF(Oversikt!B197="","",VLOOKUP(Oversikt!#REF!,Mønster!$A$4:$B$21,2)))</f>
        <v/>
      </c>
      <c r="E197" s="32"/>
      <c r="F197" s="33"/>
      <c r="G197" s="33"/>
      <c r="H197" s="33"/>
      <c r="I197" s="137"/>
      <c r="J197" s="33"/>
      <c r="K197" s="34"/>
      <c r="L197" s="128">
        <f>IF(Dommere!$C$12&gt;4,ROUND(SUM(E197:K197)-Q197-R197,1)/(Dommere!$C$12-2),(SUM(E197:K197)/Dommere!$C$12))</f>
        <v>0</v>
      </c>
      <c r="M197" s="129">
        <f>IF(B197="",,'Final 1'!L197+L197)</f>
        <v>0</v>
      </c>
      <c r="N197" s="57" t="str">
        <f t="shared" si="37"/>
        <v/>
      </c>
      <c r="O197" s="33"/>
      <c r="P197" s="33"/>
      <c r="Q197" s="19">
        <f t="shared" si="38"/>
        <v>0</v>
      </c>
      <c r="R197" s="19">
        <f t="shared" si="39"/>
        <v>0</v>
      </c>
      <c r="S197" s="19">
        <f t="shared" si="40"/>
        <v>0</v>
      </c>
    </row>
    <row r="198" spans="1:19" x14ac:dyDescent="0.2">
      <c r="A198" s="20">
        <f>+Oversikt!A198</f>
        <v>13</v>
      </c>
      <c r="B198" s="16" t="str">
        <f>IF('Final 1'!B198="", "",+Oversikt!B198)</f>
        <v/>
      </c>
      <c r="C198" s="16" t="str">
        <f>IF(Oversikt!E198="","",Oversikt!E198)</f>
        <v/>
      </c>
      <c r="D198" s="17" t="str">
        <f>IF('Final 1'!N198="","",IF(Oversikt!B198="","",VLOOKUP(Oversikt!#REF!,Mønster!$A$4:$B$21,2)))</f>
        <v/>
      </c>
      <c r="E198" s="32"/>
      <c r="F198" s="33"/>
      <c r="G198" s="33"/>
      <c r="H198" s="33"/>
      <c r="I198" s="137"/>
      <c r="J198" s="33"/>
      <c r="K198" s="34"/>
      <c r="L198" s="128">
        <f>IF(Dommere!$C$12&gt;4,ROUND(SUM(E198:K198)-Q198-R198,1)/(Dommere!$C$12-2),(SUM(E198:K198)/Dommere!$C$12))</f>
        <v>0</v>
      </c>
      <c r="M198" s="129">
        <f>IF(B198="",,'Final 1'!L198+L198)</f>
        <v>0</v>
      </c>
      <c r="N198" s="57" t="str">
        <f t="shared" si="37"/>
        <v/>
      </c>
      <c r="O198" s="33"/>
      <c r="P198" s="33"/>
      <c r="Q198" s="19">
        <f t="shared" si="38"/>
        <v>0</v>
      </c>
      <c r="R198" s="19">
        <f t="shared" si="39"/>
        <v>0</v>
      </c>
      <c r="S198" s="19">
        <f t="shared" si="40"/>
        <v>0</v>
      </c>
    </row>
    <row r="199" spans="1:19" x14ac:dyDescent="0.2">
      <c r="A199" s="20">
        <f>+Oversikt!A199</f>
        <v>14</v>
      </c>
      <c r="B199" s="16" t="str">
        <f>IF('Final 1'!B199="", "",+Oversikt!B199)</f>
        <v/>
      </c>
      <c r="C199" s="16" t="str">
        <f>IF(Oversikt!E199="","",Oversikt!E199)</f>
        <v/>
      </c>
      <c r="D199" s="17" t="str">
        <f>IF('Final 1'!N199="","",IF(Oversikt!B199="","",VLOOKUP(Oversikt!#REF!,Mønster!$A$4:$B$21,2)))</f>
        <v/>
      </c>
      <c r="E199" s="32"/>
      <c r="F199" s="33"/>
      <c r="G199" s="33"/>
      <c r="H199" s="33"/>
      <c r="I199" s="137"/>
      <c r="J199" s="33"/>
      <c r="K199" s="34"/>
      <c r="L199" s="128">
        <f>IF(Dommere!$C$12&gt;4,ROUND(SUM(E199:K199)-Q199-R199,1)/(Dommere!$C$12-2),(SUM(E199:K199)/Dommere!$C$12))</f>
        <v>0</v>
      </c>
      <c r="M199" s="129">
        <f>IF(B199="",,'Final 1'!L199+L199)</f>
        <v>0</v>
      </c>
      <c r="N199" s="57" t="str">
        <f t="shared" si="37"/>
        <v/>
      </c>
      <c r="O199" s="33"/>
      <c r="P199" s="33"/>
      <c r="Q199" s="19">
        <f t="shared" si="38"/>
        <v>0</v>
      </c>
      <c r="R199" s="19">
        <f t="shared" si="39"/>
        <v>0</v>
      </c>
      <c r="S199" s="19">
        <f t="shared" si="40"/>
        <v>0</v>
      </c>
    </row>
    <row r="200" spans="1:19" x14ac:dyDescent="0.2">
      <c r="A200" s="20">
        <f>+Oversikt!A200</f>
        <v>15</v>
      </c>
      <c r="B200" s="16" t="str">
        <f>IF('Final 1'!B200="", "",+Oversikt!B200)</f>
        <v/>
      </c>
      <c r="C200" s="16" t="str">
        <f>IF(Oversikt!E200="","",Oversikt!E200)</f>
        <v/>
      </c>
      <c r="D200" s="17" t="str">
        <f>IF('Final 1'!N200="","",IF(Oversikt!B200="","",VLOOKUP(Oversikt!#REF!,Mønster!$A$4:$B$21,2)))</f>
        <v/>
      </c>
      <c r="E200" s="32"/>
      <c r="F200" s="33"/>
      <c r="G200" s="33"/>
      <c r="H200" s="33"/>
      <c r="I200" s="137"/>
      <c r="J200" s="33"/>
      <c r="K200" s="34"/>
      <c r="L200" s="128">
        <f>IF(Dommere!$C$12&gt;4,ROUND(SUM(E200:K200)-Q200-R200,1)/(Dommere!$C$12-2),(SUM(E200:K200)/Dommere!$C$12))</f>
        <v>0</v>
      </c>
      <c r="M200" s="129">
        <f>IF(B200="",,'Final 1'!L200+L200)</f>
        <v>0</v>
      </c>
      <c r="N200" s="57" t="str">
        <f t="shared" si="37"/>
        <v/>
      </c>
      <c r="O200" s="33"/>
      <c r="P200" s="33"/>
      <c r="Q200" s="19">
        <f t="shared" si="38"/>
        <v>0</v>
      </c>
      <c r="R200" s="19">
        <f t="shared" si="39"/>
        <v>0</v>
      </c>
      <c r="S200" s="19">
        <f t="shared" si="40"/>
        <v>0</v>
      </c>
    </row>
    <row r="201" spans="1:19" x14ac:dyDescent="0.2">
      <c r="A201" s="20">
        <f>+Oversikt!A201</f>
        <v>16</v>
      </c>
      <c r="B201" s="16" t="str">
        <f>IF('Final 1'!B201="", "",+Oversikt!B201)</f>
        <v/>
      </c>
      <c r="C201" s="16" t="str">
        <f>IF(Oversikt!E201="","",Oversikt!E201)</f>
        <v/>
      </c>
      <c r="D201" s="17" t="str">
        <f>IF('Final 1'!N201="","",IF(Oversikt!B201="","",VLOOKUP(Oversikt!#REF!,Mønster!$A$4:$B$21,2)))</f>
        <v/>
      </c>
      <c r="E201" s="32"/>
      <c r="F201" s="33"/>
      <c r="G201" s="33"/>
      <c r="H201" s="33"/>
      <c r="I201" s="137"/>
      <c r="J201" s="33"/>
      <c r="K201" s="34"/>
      <c r="L201" s="128">
        <f>IF(Dommere!$C$12&gt;4,ROUND(SUM(E201:K201)-Q201-R201,1)/(Dommere!$C$12-2),(SUM(E201:K201)/Dommere!$C$12))</f>
        <v>0</v>
      </c>
      <c r="M201" s="129">
        <f>IF(B201="",,'Final 1'!L201+L201)</f>
        <v>0</v>
      </c>
      <c r="N201" s="57" t="str">
        <f t="shared" si="37"/>
        <v/>
      </c>
      <c r="O201" s="33"/>
      <c r="P201" s="33"/>
      <c r="Q201" s="19">
        <f t="shared" si="38"/>
        <v>0</v>
      </c>
      <c r="R201" s="19">
        <f t="shared" si="39"/>
        <v>0</v>
      </c>
      <c r="S201" s="19">
        <f t="shared" si="40"/>
        <v>0</v>
      </c>
    </row>
    <row r="202" spans="1:19" x14ac:dyDescent="0.2">
      <c r="A202" s="20">
        <f>+Oversikt!A202</f>
        <v>17</v>
      </c>
      <c r="B202" s="16" t="str">
        <f>IF('Final 1'!B202="", "",+Oversikt!B202)</f>
        <v/>
      </c>
      <c r="C202" s="16" t="str">
        <f>IF(Oversikt!E202="","",Oversikt!E202)</f>
        <v/>
      </c>
      <c r="D202" s="17" t="str">
        <f>IF('Final 1'!N202="","",IF(Oversikt!B202="","",VLOOKUP(Oversikt!#REF!,Mønster!$A$4:$B$21,2)))</f>
        <v/>
      </c>
      <c r="E202" s="32"/>
      <c r="F202" s="33"/>
      <c r="G202" s="33"/>
      <c r="H202" s="33"/>
      <c r="I202" s="137"/>
      <c r="J202" s="33"/>
      <c r="K202" s="34"/>
      <c r="L202" s="128">
        <f>IF(Dommere!$C$12&gt;4,ROUND(SUM(E202:K202)-Q202-R202,1)/(Dommere!$C$12-2),(SUM(E202:K202)/Dommere!$C$12))</f>
        <v>0</v>
      </c>
      <c r="M202" s="129">
        <f>IF(B202="",,'Final 1'!L202+L202)</f>
        <v>0</v>
      </c>
      <c r="N202" s="57" t="str">
        <f t="shared" si="37"/>
        <v/>
      </c>
      <c r="O202" s="33"/>
      <c r="P202" s="33"/>
      <c r="Q202" s="19">
        <f t="shared" si="38"/>
        <v>0</v>
      </c>
      <c r="R202" s="19">
        <f t="shared" si="39"/>
        <v>0</v>
      </c>
      <c r="S202" s="19">
        <f t="shared" si="40"/>
        <v>0</v>
      </c>
    </row>
    <row r="203" spans="1:19" x14ac:dyDescent="0.2">
      <c r="A203" s="20">
        <f>+Oversikt!A203</f>
        <v>18</v>
      </c>
      <c r="B203" s="16" t="str">
        <f>IF('Final 1'!B203="", "",+Oversikt!B203)</f>
        <v/>
      </c>
      <c r="C203" s="16" t="str">
        <f>IF(Oversikt!E203="","",Oversikt!E203)</f>
        <v/>
      </c>
      <c r="D203" s="17" t="str">
        <f>IF('Final 1'!N203="","",IF(Oversikt!B203="","",VLOOKUP(Oversikt!#REF!,Mønster!$A$4:$B$21,2)))</f>
        <v/>
      </c>
      <c r="E203" s="32"/>
      <c r="F203" s="33"/>
      <c r="G203" s="33"/>
      <c r="H203" s="33"/>
      <c r="I203" s="137"/>
      <c r="J203" s="33"/>
      <c r="K203" s="34"/>
      <c r="L203" s="128">
        <f>IF(Dommere!$C$12&gt;4,ROUND(SUM(E203:K203)-Q203-R203,1)/(Dommere!$C$12-2),(SUM(E203:K203)/Dommere!$C$12))</f>
        <v>0</v>
      </c>
      <c r="M203" s="129">
        <f>IF(B203="",,'Final 1'!L203+L203)</f>
        <v>0</v>
      </c>
      <c r="N203" s="57" t="str">
        <f t="shared" si="37"/>
        <v/>
      </c>
      <c r="O203" s="33"/>
      <c r="P203" s="33"/>
      <c r="Q203" s="19">
        <f t="shared" si="38"/>
        <v>0</v>
      </c>
      <c r="R203" s="19">
        <f t="shared" si="39"/>
        <v>0</v>
      </c>
      <c r="S203" s="19">
        <f t="shared" si="40"/>
        <v>0</v>
      </c>
    </row>
    <row r="204" spans="1:19" x14ac:dyDescent="0.2">
      <c r="A204" s="20">
        <f>+Oversikt!A204</f>
        <v>19</v>
      </c>
      <c r="B204" s="16" t="str">
        <f>IF('Final 1'!B204="", "",+Oversikt!B204)</f>
        <v/>
      </c>
      <c r="C204" s="16" t="str">
        <f>IF(Oversikt!E204="","",Oversikt!E204)</f>
        <v/>
      </c>
      <c r="D204" s="17" t="str">
        <f>IF('Final 1'!N204="","",IF(Oversikt!B204="","",VLOOKUP(Oversikt!#REF!,Mønster!$A$4:$B$21,2)))</f>
        <v/>
      </c>
      <c r="E204" s="32"/>
      <c r="F204" s="33"/>
      <c r="G204" s="33"/>
      <c r="H204" s="33"/>
      <c r="I204" s="137"/>
      <c r="J204" s="33"/>
      <c r="K204" s="34"/>
      <c r="L204" s="128">
        <f>IF(Dommere!$C$12&gt;4,ROUND(SUM(E204:K204)-Q204-R204,1)/(Dommere!$C$12-2),(SUM(E204:K204)/Dommere!$C$12))</f>
        <v>0</v>
      </c>
      <c r="M204" s="129">
        <f>IF(B204="",,'Final 1'!L204+L204)</f>
        <v>0</v>
      </c>
      <c r="N204" s="57" t="str">
        <f t="shared" si="37"/>
        <v/>
      </c>
      <c r="O204" s="33"/>
      <c r="P204" s="33"/>
      <c r="Q204" s="19">
        <f t="shared" si="38"/>
        <v>0</v>
      </c>
      <c r="R204" s="19">
        <f t="shared" si="39"/>
        <v>0</v>
      </c>
      <c r="S204" s="19">
        <f t="shared" si="40"/>
        <v>0</v>
      </c>
    </row>
    <row r="205" spans="1:19" x14ac:dyDescent="0.2">
      <c r="A205" s="20">
        <f>+Oversikt!A205</f>
        <v>20</v>
      </c>
      <c r="B205" s="16" t="str">
        <f>IF('Final 1'!B205="", "",+Oversikt!B205)</f>
        <v/>
      </c>
      <c r="C205" s="16" t="str">
        <f>IF(Oversikt!E205="","",Oversikt!E205)</f>
        <v/>
      </c>
      <c r="D205" s="17" t="str">
        <f>IF('Final 1'!N205="","",IF(Oversikt!B205="","",VLOOKUP(Oversikt!#REF!,Mønster!$A$4:$B$21,2)))</f>
        <v/>
      </c>
      <c r="E205" s="32"/>
      <c r="F205" s="33"/>
      <c r="G205" s="33"/>
      <c r="H205" s="33"/>
      <c r="I205" s="137"/>
      <c r="J205" s="33"/>
      <c r="K205" s="34"/>
      <c r="L205" s="128">
        <f>IF(Dommere!$C$12&gt;4,ROUND(SUM(E205:K205)-Q205-R205,1)/(Dommere!$C$12-2),(SUM(E205:K205)/Dommere!$C$12))</f>
        <v>0</v>
      </c>
      <c r="M205" s="129">
        <f>IF(B205="",,'Final 1'!L205+L205)</f>
        <v>0</v>
      </c>
      <c r="N205" s="57" t="str">
        <f t="shared" si="37"/>
        <v/>
      </c>
      <c r="O205" s="33"/>
      <c r="P205" s="33"/>
      <c r="Q205" s="19">
        <f t="shared" si="38"/>
        <v>0</v>
      </c>
      <c r="R205" s="19">
        <f t="shared" si="39"/>
        <v>0</v>
      </c>
      <c r="S205" s="19">
        <f t="shared" si="40"/>
        <v>0</v>
      </c>
    </row>
    <row r="206" spans="1:19" x14ac:dyDescent="0.2">
      <c r="A206" s="20">
        <f>+Oversikt!A206</f>
        <v>21</v>
      </c>
      <c r="B206" s="16" t="str">
        <f>IF('Final 1'!B206="", "",+Oversikt!B206)</f>
        <v/>
      </c>
      <c r="C206" s="16" t="str">
        <f>IF(Oversikt!E206="","",Oversikt!E206)</f>
        <v/>
      </c>
      <c r="D206" s="17" t="str">
        <f>IF('Final 1'!N206="","",IF(Oversikt!B206="","",VLOOKUP(Oversikt!#REF!,Mønster!$A$4:$B$21,2)))</f>
        <v/>
      </c>
      <c r="E206" s="32"/>
      <c r="F206" s="33"/>
      <c r="G206" s="33"/>
      <c r="H206" s="33"/>
      <c r="I206" s="137"/>
      <c r="J206" s="33"/>
      <c r="K206" s="34"/>
      <c r="L206" s="128">
        <f>IF(Dommere!$C$12&gt;4,ROUND(SUM(E206:K206)-Q206-R206,1)/(Dommere!$C$12-2),(SUM(E206:K206)/Dommere!$C$12))</f>
        <v>0</v>
      </c>
      <c r="M206" s="129">
        <f>IF(B206="",,'Final 1'!L206+L206)</f>
        <v>0</v>
      </c>
      <c r="N206" s="57" t="str">
        <f t="shared" si="37"/>
        <v/>
      </c>
      <c r="O206" s="33"/>
      <c r="P206" s="33"/>
      <c r="Q206" s="19">
        <f t="shared" si="38"/>
        <v>0</v>
      </c>
      <c r="R206" s="19">
        <f t="shared" si="39"/>
        <v>0</v>
      </c>
      <c r="S206" s="19">
        <f t="shared" si="40"/>
        <v>0</v>
      </c>
    </row>
    <row r="207" spans="1:19" x14ac:dyDescent="0.2">
      <c r="A207" s="20">
        <f>+Oversikt!A207</f>
        <v>22</v>
      </c>
      <c r="B207" s="16" t="str">
        <f>IF('Final 1'!B207="", "",+Oversikt!B207)</f>
        <v/>
      </c>
      <c r="C207" s="16" t="str">
        <f>IF(Oversikt!E207="","",Oversikt!E207)</f>
        <v/>
      </c>
      <c r="D207" s="17" t="str">
        <f>IF('Final 1'!N207="","",IF(Oversikt!B207="","",VLOOKUP(Oversikt!#REF!,Mønster!$A$4:$B$21,2)))</f>
        <v/>
      </c>
      <c r="E207" s="32"/>
      <c r="F207" s="33"/>
      <c r="G207" s="33"/>
      <c r="H207" s="33"/>
      <c r="I207" s="137"/>
      <c r="J207" s="33"/>
      <c r="K207" s="34"/>
      <c r="L207" s="128">
        <f>IF(Dommere!$C$12&gt;4,ROUND(SUM(E207:K207)-Q207-R207,1)/(Dommere!$C$12-2),(SUM(E207:K207)/Dommere!$C$12))</f>
        <v>0</v>
      </c>
      <c r="M207" s="129">
        <f>IF(B207="",,'Final 1'!L207+L207)</f>
        <v>0</v>
      </c>
      <c r="N207" s="57" t="str">
        <f t="shared" si="37"/>
        <v/>
      </c>
      <c r="O207" s="33"/>
      <c r="P207" s="33"/>
      <c r="Q207" s="19">
        <f t="shared" si="38"/>
        <v>0</v>
      </c>
      <c r="R207" s="19">
        <f t="shared" si="39"/>
        <v>0</v>
      </c>
      <c r="S207" s="19">
        <f t="shared" si="40"/>
        <v>0</v>
      </c>
    </row>
    <row r="208" spans="1:19" x14ac:dyDescent="0.2">
      <c r="A208" s="20">
        <f>+Oversikt!A208</f>
        <v>23</v>
      </c>
      <c r="B208" s="16" t="str">
        <f>IF('Final 1'!B208="", "",+Oversikt!B208)</f>
        <v/>
      </c>
      <c r="C208" s="16" t="str">
        <f>IF(Oversikt!E208="","",Oversikt!E208)</f>
        <v/>
      </c>
      <c r="D208" s="17" t="str">
        <f>IF('Final 1'!N208="","",IF(Oversikt!B208="","",VLOOKUP(Oversikt!#REF!,Mønster!$A$4:$B$21,2)))</f>
        <v/>
      </c>
      <c r="E208" s="32"/>
      <c r="F208" s="33"/>
      <c r="G208" s="33"/>
      <c r="H208" s="33"/>
      <c r="I208" s="137"/>
      <c r="J208" s="33"/>
      <c r="K208" s="34"/>
      <c r="L208" s="128">
        <f>IF(Dommere!$C$12&gt;4,ROUND(SUM(E208:K208)-Q208-R208,1)/(Dommere!$C$12-2),(SUM(E208:K208)/Dommere!$C$12))</f>
        <v>0</v>
      </c>
      <c r="M208" s="129">
        <f>IF(B208="",,'Final 1'!L208+L208)</f>
        <v>0</v>
      </c>
      <c r="N208" s="57" t="str">
        <f t="shared" si="37"/>
        <v/>
      </c>
      <c r="O208" s="33"/>
      <c r="P208" s="33"/>
      <c r="Q208" s="19">
        <f t="shared" si="38"/>
        <v>0</v>
      </c>
      <c r="R208" s="19">
        <f t="shared" si="39"/>
        <v>0</v>
      </c>
      <c r="S208" s="19">
        <f t="shared" si="40"/>
        <v>0</v>
      </c>
    </row>
    <row r="209" spans="1:19" x14ac:dyDescent="0.2">
      <c r="A209" s="20">
        <f>+Oversikt!A209</f>
        <v>24</v>
      </c>
      <c r="B209" s="16" t="str">
        <f>IF('Final 1'!B209="", "",+Oversikt!B209)</f>
        <v/>
      </c>
      <c r="C209" s="16" t="str">
        <f>IF(Oversikt!E209="","",Oversikt!E209)</f>
        <v/>
      </c>
      <c r="D209" s="17" t="str">
        <f>IF('Final 1'!N209="","",IF(Oversikt!B209="","",VLOOKUP(Oversikt!#REF!,Mønster!$A$4:$B$21,2)))</f>
        <v/>
      </c>
      <c r="E209" s="32"/>
      <c r="F209" s="33"/>
      <c r="G209" s="33"/>
      <c r="H209" s="33"/>
      <c r="I209" s="137"/>
      <c r="J209" s="33"/>
      <c r="K209" s="34"/>
      <c r="L209" s="128">
        <f>IF(Dommere!$C$12&gt;4,ROUND(SUM(E209:K209)-Q209-R209,1)/(Dommere!$C$12-2),(SUM(E209:K209)/Dommere!$C$12))</f>
        <v>0</v>
      </c>
      <c r="M209" s="129">
        <f>IF(B209="",,'Final 1'!L209+L209)</f>
        <v>0</v>
      </c>
      <c r="N209" s="57" t="str">
        <f t="shared" si="37"/>
        <v/>
      </c>
      <c r="O209" s="33"/>
      <c r="P209" s="33"/>
      <c r="Q209" s="19">
        <f t="shared" si="38"/>
        <v>0</v>
      </c>
      <c r="R209" s="19">
        <f t="shared" si="39"/>
        <v>0</v>
      </c>
      <c r="S209" s="19">
        <f t="shared" si="40"/>
        <v>0</v>
      </c>
    </row>
    <row r="210" spans="1:19" x14ac:dyDescent="0.2">
      <c r="A210" s="20">
        <f>+Oversikt!A210</f>
        <v>25</v>
      </c>
      <c r="B210" s="16" t="str">
        <f>IF('Final 1'!B210="", "",+Oversikt!B210)</f>
        <v/>
      </c>
      <c r="C210" s="16" t="str">
        <f>IF(Oversikt!E210="","",Oversikt!E210)</f>
        <v/>
      </c>
      <c r="D210" s="17" t="str">
        <f>IF('Final 1'!N210="","",IF(Oversikt!B210="","",VLOOKUP(Oversikt!#REF!,Mønster!$A$4:$B$21,2)))</f>
        <v/>
      </c>
      <c r="E210" s="32"/>
      <c r="F210" s="33"/>
      <c r="G210" s="33"/>
      <c r="H210" s="33"/>
      <c r="I210" s="137"/>
      <c r="J210" s="33"/>
      <c r="K210" s="34"/>
      <c r="L210" s="128">
        <f>IF(Dommere!$C$12&gt;4,ROUND(SUM(E210:K210)-Q210-R210,1)/(Dommere!$C$12-2),(SUM(E210:K210)/Dommere!$C$12))</f>
        <v>0</v>
      </c>
      <c r="M210" s="129">
        <f>IF(B210="",,'Final 1'!L210+L210)</f>
        <v>0</v>
      </c>
      <c r="N210" s="57" t="str">
        <f t="shared" si="37"/>
        <v/>
      </c>
      <c r="O210" s="33"/>
      <c r="P210" s="33"/>
      <c r="Q210" s="19">
        <f t="shared" si="38"/>
        <v>0</v>
      </c>
      <c r="R210" s="19">
        <f t="shared" si="39"/>
        <v>0</v>
      </c>
      <c r="S210" s="19">
        <f t="shared" si="40"/>
        <v>0</v>
      </c>
    </row>
    <row r="211" spans="1:19" ht="21" customHeight="1" x14ac:dyDescent="0.2">
      <c r="A211" s="21" t="str">
        <f>+Oversikt!A211</f>
        <v>Klasse 340/360 -  Senior I og Senior III - Kvinner dan</v>
      </c>
      <c r="B211" s="16"/>
      <c r="C211" s="16"/>
      <c r="D211" s="17"/>
      <c r="E211" s="32"/>
      <c r="F211" s="33"/>
      <c r="G211" s="33"/>
      <c r="H211" s="33"/>
      <c r="I211" s="137"/>
      <c r="J211" s="33"/>
      <c r="K211" s="34"/>
      <c r="L211" s="128">
        <f>IF(Dommere!$C$12&gt;4,ROUND(SUM(E211:K211)-Q211-R211,1)/(Dommere!$C$12-2),(SUM(E211:K211)/Dommere!$C$12))</f>
        <v>0</v>
      </c>
      <c r="M211" s="129"/>
      <c r="N211" s="53"/>
      <c r="O211" s="33"/>
      <c r="P211" s="33"/>
      <c r="Q211" s="19"/>
      <c r="R211" s="19"/>
      <c r="S211" s="19"/>
    </row>
    <row r="212" spans="1:19" x14ac:dyDescent="0.2">
      <c r="A212" s="20">
        <f>+Oversikt!A212</f>
        <v>1</v>
      </c>
      <c r="B212" s="16" t="str">
        <f>IF('Final 1'!B212="", "",+Oversikt!B212)</f>
        <v/>
      </c>
      <c r="C212" s="16" t="str">
        <f>IF(Oversikt!E212="","",Oversikt!E212)</f>
        <v/>
      </c>
      <c r="D212" s="17" t="str">
        <f>IF('Final 1'!N212="","",IF(Oversikt!B212="","",VLOOKUP(Oversikt!#REF!,Mønster!$A$4:$B$21,2)))</f>
        <v/>
      </c>
      <c r="E212" s="32"/>
      <c r="F212" s="33"/>
      <c r="G212" s="33"/>
      <c r="H212" s="33"/>
      <c r="I212" s="137"/>
      <c r="J212" s="33"/>
      <c r="K212" s="34"/>
      <c r="L212" s="128">
        <f>IF(Dommere!$C$12&gt;4,ROUND(SUM(E212:K212)-Q212-R212,1)/(Dommere!$C$12-2),(SUM(E212:K212)/Dommere!$C$12))</f>
        <v>0</v>
      </c>
      <c r="M212" s="129">
        <f>IF(B212="",,'Final 1'!L212+L212)</f>
        <v>0</v>
      </c>
      <c r="N212" s="57" t="str">
        <f t="shared" ref="N212:N236" si="41">IF(M212=LARGE($M$212:$M$236,1),1,IF(M212=LARGE($M$212:$M$236,2),2,IF(M212=LARGE($M$212:$M$236,3),3,"")))</f>
        <v/>
      </c>
      <c r="O212" s="33"/>
      <c r="P212" s="33"/>
      <c r="Q212" s="19">
        <f t="shared" ref="Q212:Q236" si="42">MAX(E212:K212)</f>
        <v>0</v>
      </c>
      <c r="R212" s="19">
        <f t="shared" ref="R212:R236" si="43">MIN(E212:K212)</f>
        <v>0</v>
      </c>
      <c r="S212" s="19">
        <f t="shared" ref="S212:S236" si="44">SUM(E212:K212)</f>
        <v>0</v>
      </c>
    </row>
    <row r="213" spans="1:19" x14ac:dyDescent="0.2">
      <c r="A213" s="20">
        <f>+Oversikt!A213</f>
        <v>2</v>
      </c>
      <c r="B213" s="16" t="str">
        <f>IF('Final 1'!B213="", "",+Oversikt!B213)</f>
        <v xml:space="preserve">Nina Bansal </v>
      </c>
      <c r="C213" s="16" t="str">
        <f>IF(Oversikt!E213="","",Oversikt!E213)</f>
        <v>Oslo Mudo Klubb - hovedkontor</v>
      </c>
      <c r="D213" s="17" t="str">
        <f>IF('Final 1'!N213="","",IF(Oversikt!B213="","",VLOOKUP(Oversikt!#REF!,Mønster!$A$4:$B$21,2)))</f>
        <v/>
      </c>
      <c r="E213" s="32"/>
      <c r="F213" s="33"/>
      <c r="G213" s="33"/>
      <c r="H213" s="33"/>
      <c r="I213" s="137">
        <v>8</v>
      </c>
      <c r="J213" s="33">
        <v>8.1</v>
      </c>
      <c r="K213" s="34">
        <v>8.4</v>
      </c>
      <c r="L213" s="128">
        <f>IF(Dommere!$C$12&gt;4,ROUND(SUM(E213:K213)-Q213-R213,1)/(Dommere!$C$12-2),(SUM(E213:K213)/Dommere!$C$12))</f>
        <v>8.1666666666666661</v>
      </c>
      <c r="M213" s="129">
        <f>IF(B213="",,'Final 1'!L213+L213)</f>
        <v>16.166666666666664</v>
      </c>
      <c r="N213" s="57">
        <f t="shared" si="41"/>
        <v>1</v>
      </c>
      <c r="O213" s="33"/>
      <c r="P213" s="33"/>
      <c r="Q213" s="19">
        <f t="shared" si="42"/>
        <v>8.4</v>
      </c>
      <c r="R213" s="19">
        <f t="shared" si="43"/>
        <v>8</v>
      </c>
      <c r="S213" s="19">
        <f t="shared" si="44"/>
        <v>24.5</v>
      </c>
    </row>
    <row r="214" spans="1:19" x14ac:dyDescent="0.2">
      <c r="A214" s="20">
        <f>+Oversikt!A214</f>
        <v>3</v>
      </c>
      <c r="B214" s="16" t="str">
        <f>IF('Final 1'!B214="", "",+Oversikt!B214)</f>
        <v xml:space="preserve">Nathalie Holum </v>
      </c>
      <c r="C214" s="16" t="str">
        <f>IF(Oversikt!E214="","",Oversikt!E214)</f>
        <v>Ski Tae Kwon-Do Klubb</v>
      </c>
      <c r="D214" s="17" t="str">
        <f>IF('Final 1'!N214="","",IF(Oversikt!B214="","",VLOOKUP(Oversikt!#REF!,Mønster!$A$4:$B$21,2)))</f>
        <v/>
      </c>
      <c r="E214" s="32"/>
      <c r="F214" s="33"/>
      <c r="G214" s="33"/>
      <c r="H214" s="33"/>
      <c r="I214" s="137">
        <v>7.8</v>
      </c>
      <c r="J214" s="33">
        <v>7.6</v>
      </c>
      <c r="K214" s="34">
        <v>7.5</v>
      </c>
      <c r="L214" s="128">
        <f>IF(Dommere!$C$12&gt;4,ROUND(SUM(E214:K214)-Q214-R214,1)/(Dommere!$C$12-2),(SUM(E214:K214)/Dommere!$C$12))</f>
        <v>7.6333333333333329</v>
      </c>
      <c r="M214" s="129">
        <f>IF(B214="",,'Final 1'!L214+L214)</f>
        <v>15.366666666666667</v>
      </c>
      <c r="N214" s="57">
        <f t="shared" si="41"/>
        <v>2</v>
      </c>
      <c r="O214" s="33"/>
      <c r="P214" s="33"/>
      <c r="Q214" s="19">
        <f t="shared" si="42"/>
        <v>7.8</v>
      </c>
      <c r="R214" s="19">
        <f t="shared" si="43"/>
        <v>7.5</v>
      </c>
      <c r="S214" s="19">
        <f t="shared" si="44"/>
        <v>22.9</v>
      </c>
    </row>
    <row r="215" spans="1:19" x14ac:dyDescent="0.2">
      <c r="A215" s="20">
        <f>+Oversikt!A215</f>
        <v>4</v>
      </c>
      <c r="B215" s="16" t="str">
        <f>IF('Final 1'!B215="", "",+Oversikt!B215)</f>
        <v xml:space="preserve">Lillian Fossum </v>
      </c>
      <c r="C215" s="16" t="str">
        <f>IF(Oversikt!E215="","",Oversikt!E215)</f>
        <v>Hwa Rang Team Drammen</v>
      </c>
      <c r="D215" s="17" t="str">
        <f>IF('Final 1'!N215="","",IF(Oversikt!B215="","",VLOOKUP(Oversikt!#REF!,Mønster!$A$4:$B$21,2)))</f>
        <v/>
      </c>
      <c r="E215" s="32"/>
      <c r="F215" s="33"/>
      <c r="G215" s="33"/>
      <c r="H215" s="33"/>
      <c r="I215" s="137">
        <v>7.5</v>
      </c>
      <c r="J215" s="33">
        <v>7.2</v>
      </c>
      <c r="K215" s="34">
        <v>7.1</v>
      </c>
      <c r="L215" s="128">
        <f>IF(Dommere!$C$12&gt;4,ROUND(SUM(E215:K215)-Q215-R215,1)/(Dommere!$C$12-2),(SUM(E215:K215)/Dommere!$C$12))</f>
        <v>7.2666666666666657</v>
      </c>
      <c r="M215" s="129">
        <f>IF(B215="",,'Final 1'!L215+L215)</f>
        <v>14.399999999999999</v>
      </c>
      <c r="N215" s="57">
        <f t="shared" si="41"/>
        <v>3</v>
      </c>
      <c r="O215" s="33"/>
      <c r="P215" s="33"/>
      <c r="Q215" s="19">
        <f t="shared" si="42"/>
        <v>7.5</v>
      </c>
      <c r="R215" s="19">
        <f t="shared" si="43"/>
        <v>7.1</v>
      </c>
      <c r="S215" s="19">
        <f t="shared" si="44"/>
        <v>21.799999999999997</v>
      </c>
    </row>
    <row r="216" spans="1:19" x14ac:dyDescent="0.2">
      <c r="A216" s="20">
        <f>+Oversikt!A216</f>
        <v>5</v>
      </c>
      <c r="B216" s="16" t="str">
        <f>IF('Final 1'!B216="", "",+Oversikt!B216)</f>
        <v/>
      </c>
      <c r="C216" s="16" t="str">
        <f>IF(Oversikt!E216="","",Oversikt!E216)</f>
        <v/>
      </c>
      <c r="D216" s="17" t="str">
        <f>IF('Final 1'!N216="","",IF(Oversikt!B216="","",VLOOKUP(Oversikt!#REF!,Mønster!$A$4:$B$21,2)))</f>
        <v/>
      </c>
      <c r="E216" s="32"/>
      <c r="F216" s="33"/>
      <c r="G216" s="33"/>
      <c r="H216" s="33"/>
      <c r="I216" s="137"/>
      <c r="J216" s="33"/>
      <c r="K216" s="34"/>
      <c r="L216" s="128">
        <f>IF(Dommere!$C$12&gt;4,ROUND(SUM(E216:K216)-Q216-R216,1)/(Dommere!$C$12-2),(SUM(E216:K216)/Dommere!$C$12))</f>
        <v>0</v>
      </c>
      <c r="M216" s="129">
        <f>IF(B216="",,'Final 1'!L216+L216)</f>
        <v>0</v>
      </c>
      <c r="N216" s="57" t="str">
        <f t="shared" si="41"/>
        <v/>
      </c>
      <c r="O216" s="33"/>
      <c r="P216" s="33"/>
      <c r="Q216" s="19">
        <f t="shared" si="42"/>
        <v>0</v>
      </c>
      <c r="R216" s="19">
        <f t="shared" si="43"/>
        <v>0</v>
      </c>
      <c r="S216" s="19">
        <f t="shared" si="44"/>
        <v>0</v>
      </c>
    </row>
    <row r="217" spans="1:19" x14ac:dyDescent="0.2">
      <c r="A217" s="20">
        <f>+Oversikt!A217</f>
        <v>6</v>
      </c>
      <c r="B217" s="16" t="str">
        <f>IF('Final 1'!B217="", "",+Oversikt!B217)</f>
        <v/>
      </c>
      <c r="C217" s="16" t="str">
        <f>IF(Oversikt!E217="","",Oversikt!E217)</f>
        <v/>
      </c>
      <c r="D217" s="17" t="str">
        <f>IF('Final 1'!N217="","",IF(Oversikt!B217="","",VLOOKUP(Oversikt!#REF!,Mønster!$A$4:$B$21,2)))</f>
        <v/>
      </c>
      <c r="E217" s="32"/>
      <c r="F217" s="33"/>
      <c r="G217" s="33"/>
      <c r="H217" s="33"/>
      <c r="I217" s="137"/>
      <c r="J217" s="33"/>
      <c r="K217" s="34"/>
      <c r="L217" s="128">
        <f>IF(Dommere!$C$12&gt;4,ROUND(SUM(E217:K217)-Q217-R217,1)/(Dommere!$C$12-2),(SUM(E217:K217)/Dommere!$C$12))</f>
        <v>0</v>
      </c>
      <c r="M217" s="129">
        <f>IF(B217="",,'Final 1'!L217+L217)</f>
        <v>0</v>
      </c>
      <c r="N217" s="57" t="str">
        <f t="shared" si="41"/>
        <v/>
      </c>
      <c r="O217" s="33"/>
      <c r="P217" s="33"/>
      <c r="Q217" s="19">
        <f t="shared" si="42"/>
        <v>0</v>
      </c>
      <c r="R217" s="19">
        <f t="shared" si="43"/>
        <v>0</v>
      </c>
      <c r="S217" s="19">
        <f t="shared" si="44"/>
        <v>0</v>
      </c>
    </row>
    <row r="218" spans="1:19" x14ac:dyDescent="0.2">
      <c r="A218" s="20">
        <f>+Oversikt!A218</f>
        <v>7</v>
      </c>
      <c r="B218" s="16" t="str">
        <f>IF('Final 1'!B218="", "",+Oversikt!B218)</f>
        <v/>
      </c>
      <c r="C218" s="16" t="str">
        <f>IF(Oversikt!E218="","",Oversikt!E218)</f>
        <v/>
      </c>
      <c r="D218" s="17" t="str">
        <f>IF('Final 1'!N218="","",IF(Oversikt!B218="","",VLOOKUP(Oversikt!#REF!,Mønster!$A$4:$B$21,2)))</f>
        <v/>
      </c>
      <c r="E218" s="32"/>
      <c r="F218" s="33"/>
      <c r="G218" s="33"/>
      <c r="H218" s="33"/>
      <c r="I218" s="137"/>
      <c r="J218" s="33"/>
      <c r="K218" s="34"/>
      <c r="L218" s="128">
        <f>IF(Dommere!$C$12&gt;4,ROUND(SUM(E218:K218)-Q218-R218,1)/(Dommere!$C$12-2),(SUM(E218:K218)/Dommere!$C$12))</f>
        <v>0</v>
      </c>
      <c r="M218" s="129">
        <f>IF(B218="",,'Final 1'!L218+L218)</f>
        <v>0</v>
      </c>
      <c r="N218" s="57" t="str">
        <f t="shared" si="41"/>
        <v/>
      </c>
      <c r="O218" s="33"/>
      <c r="P218" s="33"/>
      <c r="Q218" s="19">
        <f t="shared" si="42"/>
        <v>0</v>
      </c>
      <c r="R218" s="19">
        <f t="shared" si="43"/>
        <v>0</v>
      </c>
      <c r="S218" s="19">
        <f t="shared" si="44"/>
        <v>0</v>
      </c>
    </row>
    <row r="219" spans="1:19" x14ac:dyDescent="0.2">
      <c r="A219" s="20">
        <f>+Oversikt!A219</f>
        <v>8</v>
      </c>
      <c r="B219" s="16" t="str">
        <f>IF('Final 1'!B219="", "",+Oversikt!B219)</f>
        <v/>
      </c>
      <c r="C219" s="16" t="str">
        <f>IF(Oversikt!E219="","",Oversikt!E219)</f>
        <v/>
      </c>
      <c r="D219" s="17" t="str">
        <f>IF('Final 1'!N219="","",IF(Oversikt!B219="","",VLOOKUP(Oversikt!#REF!,Mønster!$A$4:$B$21,2)))</f>
        <v/>
      </c>
      <c r="E219" s="32"/>
      <c r="F219" s="33"/>
      <c r="G219" s="33"/>
      <c r="H219" s="33"/>
      <c r="I219" s="137"/>
      <c r="J219" s="33"/>
      <c r="K219" s="34"/>
      <c r="L219" s="128">
        <f>IF(Dommere!$C$12&gt;4,ROUND(SUM(E219:K219)-Q219-R219,1)/(Dommere!$C$12-2),(SUM(E219:K219)/Dommere!$C$12))</f>
        <v>0</v>
      </c>
      <c r="M219" s="129">
        <f>IF(B219="",,'Final 1'!L219+L219)</f>
        <v>0</v>
      </c>
      <c r="N219" s="57" t="str">
        <f t="shared" si="41"/>
        <v/>
      </c>
      <c r="O219" s="33"/>
      <c r="P219" s="33"/>
      <c r="Q219" s="19">
        <f t="shared" si="42"/>
        <v>0</v>
      </c>
      <c r="R219" s="19">
        <f t="shared" si="43"/>
        <v>0</v>
      </c>
      <c r="S219" s="19">
        <f t="shared" si="44"/>
        <v>0</v>
      </c>
    </row>
    <row r="220" spans="1:19" x14ac:dyDescent="0.2">
      <c r="A220" s="20">
        <f>+Oversikt!A220</f>
        <v>9</v>
      </c>
      <c r="B220" s="16" t="str">
        <f>IF('Final 1'!B220="", "",+Oversikt!B220)</f>
        <v/>
      </c>
      <c r="C220" s="16" t="str">
        <f>IF(Oversikt!E220="","",Oversikt!E220)</f>
        <v/>
      </c>
      <c r="D220" s="17" t="str">
        <f>IF('Final 1'!N220="","",IF(Oversikt!B220="","",VLOOKUP(Oversikt!#REF!,Mønster!$A$4:$B$21,2)))</f>
        <v/>
      </c>
      <c r="E220" s="32"/>
      <c r="F220" s="33"/>
      <c r="G220" s="33"/>
      <c r="H220" s="33"/>
      <c r="I220" s="137"/>
      <c r="J220" s="33"/>
      <c r="K220" s="34"/>
      <c r="L220" s="128">
        <f>IF(Dommere!$C$12&gt;4,ROUND(SUM(E220:K220)-Q220-R220,1)/(Dommere!$C$12-2),(SUM(E220:K220)/Dommere!$C$12))</f>
        <v>0</v>
      </c>
      <c r="M220" s="129">
        <f>IF(B220="",,'Final 1'!L220+L220)</f>
        <v>0</v>
      </c>
      <c r="N220" s="57" t="str">
        <f t="shared" si="41"/>
        <v/>
      </c>
      <c r="O220" s="33"/>
      <c r="P220" s="33"/>
      <c r="Q220" s="19">
        <f t="shared" si="42"/>
        <v>0</v>
      </c>
      <c r="R220" s="19">
        <f t="shared" si="43"/>
        <v>0</v>
      </c>
      <c r="S220" s="19">
        <f t="shared" si="44"/>
        <v>0</v>
      </c>
    </row>
    <row r="221" spans="1:19" x14ac:dyDescent="0.2">
      <c r="A221" s="20">
        <f>+Oversikt!A221</f>
        <v>10</v>
      </c>
      <c r="B221" s="16" t="str">
        <f>IF('Final 1'!B221="", "",+Oversikt!B221)</f>
        <v/>
      </c>
      <c r="C221" s="16" t="str">
        <f>IF(Oversikt!E221="","",Oversikt!E221)</f>
        <v/>
      </c>
      <c r="D221" s="17" t="str">
        <f>IF('Final 1'!N221="","",IF(Oversikt!B221="","",VLOOKUP(Oversikt!#REF!,Mønster!$A$4:$B$21,2)))</f>
        <v/>
      </c>
      <c r="E221" s="32"/>
      <c r="F221" s="33"/>
      <c r="G221" s="33"/>
      <c r="H221" s="33"/>
      <c r="I221" s="137"/>
      <c r="J221" s="33"/>
      <c r="K221" s="34"/>
      <c r="L221" s="128">
        <f>IF(Dommere!$C$12&gt;4,ROUND(SUM(E221:K221)-Q221-R221,1)/(Dommere!$C$12-2),(SUM(E221:K221)/Dommere!$C$12))</f>
        <v>0</v>
      </c>
      <c r="M221" s="129">
        <f>IF(B221="",,'Final 1'!L221+L221)</f>
        <v>0</v>
      </c>
      <c r="N221" s="57" t="str">
        <f t="shared" si="41"/>
        <v/>
      </c>
      <c r="O221" s="33"/>
      <c r="P221" s="33"/>
      <c r="Q221" s="19">
        <f t="shared" si="42"/>
        <v>0</v>
      </c>
      <c r="R221" s="19">
        <f t="shared" si="43"/>
        <v>0</v>
      </c>
      <c r="S221" s="19">
        <f t="shared" si="44"/>
        <v>0</v>
      </c>
    </row>
    <row r="222" spans="1:19" x14ac:dyDescent="0.2">
      <c r="A222" s="20">
        <f>+Oversikt!A222</f>
        <v>11</v>
      </c>
      <c r="B222" s="16" t="str">
        <f>IF('Final 1'!B222="", "",+Oversikt!B222)</f>
        <v/>
      </c>
      <c r="C222" s="16" t="str">
        <f>IF(Oversikt!E222="","",Oversikt!E222)</f>
        <v/>
      </c>
      <c r="D222" s="17" t="str">
        <f>IF('Final 1'!N222="","",IF(Oversikt!B222="","",VLOOKUP(Oversikt!#REF!,Mønster!$A$4:$B$21,2)))</f>
        <v/>
      </c>
      <c r="E222" s="32"/>
      <c r="F222" s="33"/>
      <c r="G222" s="33"/>
      <c r="H222" s="33"/>
      <c r="I222" s="137"/>
      <c r="J222" s="33"/>
      <c r="K222" s="34"/>
      <c r="L222" s="128">
        <f>IF(Dommere!$C$12&gt;4,ROUND(SUM(E222:K222)-Q222-R222,1)/(Dommere!$C$12-2),(SUM(E222:K222)/Dommere!$C$12))</f>
        <v>0</v>
      </c>
      <c r="M222" s="129">
        <f>IF(B222="",,'Final 1'!L222+L222)</f>
        <v>0</v>
      </c>
      <c r="N222" s="57" t="str">
        <f t="shared" si="41"/>
        <v/>
      </c>
      <c r="O222" s="33"/>
      <c r="P222" s="33"/>
      <c r="Q222" s="19">
        <f t="shared" si="42"/>
        <v>0</v>
      </c>
      <c r="R222" s="19">
        <f t="shared" si="43"/>
        <v>0</v>
      </c>
      <c r="S222" s="19">
        <f t="shared" si="44"/>
        <v>0</v>
      </c>
    </row>
    <row r="223" spans="1:19" x14ac:dyDescent="0.2">
      <c r="A223" s="20">
        <f>+Oversikt!A223</f>
        <v>12</v>
      </c>
      <c r="B223" s="16" t="str">
        <f>IF('Final 1'!B223="", "",+Oversikt!B223)</f>
        <v/>
      </c>
      <c r="C223" s="16" t="str">
        <f>IF(Oversikt!E223="","",Oversikt!E223)</f>
        <v/>
      </c>
      <c r="D223" s="17" t="str">
        <f>IF('Final 1'!N223="","",IF(Oversikt!B223="","",VLOOKUP(Oversikt!#REF!,Mønster!$A$4:$B$21,2)))</f>
        <v/>
      </c>
      <c r="E223" s="32"/>
      <c r="F223" s="33"/>
      <c r="G223" s="33"/>
      <c r="H223" s="33"/>
      <c r="I223" s="137"/>
      <c r="J223" s="33"/>
      <c r="K223" s="34"/>
      <c r="L223" s="128">
        <f>IF(Dommere!$C$12&gt;4,ROUND(SUM(E223:K223)-Q223-R223,1)/(Dommere!$C$12-2),(SUM(E223:K223)/Dommere!$C$12))</f>
        <v>0</v>
      </c>
      <c r="M223" s="129">
        <f>IF(B223="",,'Final 1'!L223+L223)</f>
        <v>0</v>
      </c>
      <c r="N223" s="57" t="str">
        <f t="shared" si="41"/>
        <v/>
      </c>
      <c r="O223" s="33"/>
      <c r="P223" s="33"/>
      <c r="Q223" s="19">
        <f t="shared" si="42"/>
        <v>0</v>
      </c>
      <c r="R223" s="19">
        <f t="shared" si="43"/>
        <v>0</v>
      </c>
      <c r="S223" s="19">
        <f t="shared" si="44"/>
        <v>0</v>
      </c>
    </row>
    <row r="224" spans="1:19" x14ac:dyDescent="0.2">
      <c r="A224" s="20">
        <f>+Oversikt!A224</f>
        <v>13</v>
      </c>
      <c r="B224" s="16" t="str">
        <f>IF('Final 1'!B224="", "",+Oversikt!B224)</f>
        <v/>
      </c>
      <c r="C224" s="16" t="str">
        <f>IF(Oversikt!E224="","",Oversikt!E224)</f>
        <v/>
      </c>
      <c r="D224" s="17" t="str">
        <f>IF('Final 1'!N224="","",IF(Oversikt!B224="","",VLOOKUP(Oversikt!#REF!,Mønster!$A$4:$B$21,2)))</f>
        <v/>
      </c>
      <c r="E224" s="32"/>
      <c r="F224" s="33"/>
      <c r="G224" s="33"/>
      <c r="H224" s="33"/>
      <c r="I224" s="137"/>
      <c r="J224" s="33"/>
      <c r="K224" s="34"/>
      <c r="L224" s="128">
        <f>IF(Dommere!$C$12&gt;4,ROUND(SUM(E224:K224)-Q224-R224,1)/(Dommere!$C$12-2),(SUM(E224:K224)/Dommere!$C$12))</f>
        <v>0</v>
      </c>
      <c r="M224" s="129">
        <f>IF(B224="",,'Final 1'!L224+L224)</f>
        <v>0</v>
      </c>
      <c r="N224" s="57" t="str">
        <f t="shared" si="41"/>
        <v/>
      </c>
      <c r="O224" s="33"/>
      <c r="P224" s="33"/>
      <c r="Q224" s="19">
        <f t="shared" si="42"/>
        <v>0</v>
      </c>
      <c r="R224" s="19">
        <f t="shared" si="43"/>
        <v>0</v>
      </c>
      <c r="S224" s="19">
        <f t="shared" si="44"/>
        <v>0</v>
      </c>
    </row>
    <row r="225" spans="1:19" x14ac:dyDescent="0.2">
      <c r="A225" s="20">
        <f>+Oversikt!A225</f>
        <v>14</v>
      </c>
      <c r="B225" s="16" t="str">
        <f>IF('Final 1'!B225="", "",+Oversikt!B225)</f>
        <v/>
      </c>
      <c r="C225" s="16" t="str">
        <f>IF(Oversikt!E225="","",Oversikt!E225)</f>
        <v/>
      </c>
      <c r="D225" s="17" t="str">
        <f>IF('Final 1'!N225="","",IF(Oversikt!B225="","",VLOOKUP(Oversikt!#REF!,Mønster!$A$4:$B$21,2)))</f>
        <v/>
      </c>
      <c r="E225" s="32"/>
      <c r="F225" s="33"/>
      <c r="G225" s="33"/>
      <c r="H225" s="33"/>
      <c r="I225" s="137"/>
      <c r="J225" s="33"/>
      <c r="K225" s="34"/>
      <c r="L225" s="128">
        <f>IF(Dommere!$C$12&gt;4,ROUND(SUM(E225:K225)-Q225-R225,1)/(Dommere!$C$12-2),(SUM(E225:K225)/Dommere!$C$12))</f>
        <v>0</v>
      </c>
      <c r="M225" s="129">
        <f>IF(B225="",,'Final 1'!L225+L225)</f>
        <v>0</v>
      </c>
      <c r="N225" s="57" t="str">
        <f t="shared" si="41"/>
        <v/>
      </c>
      <c r="O225" s="33"/>
      <c r="P225" s="33"/>
      <c r="Q225" s="19">
        <f t="shared" si="42"/>
        <v>0</v>
      </c>
      <c r="R225" s="19">
        <f t="shared" si="43"/>
        <v>0</v>
      </c>
      <c r="S225" s="19">
        <f t="shared" si="44"/>
        <v>0</v>
      </c>
    </row>
    <row r="226" spans="1:19" x14ac:dyDescent="0.2">
      <c r="A226" s="20">
        <f>+Oversikt!A226</f>
        <v>15</v>
      </c>
      <c r="B226" s="16" t="str">
        <f>IF('Final 1'!B226="", "",+Oversikt!B226)</f>
        <v/>
      </c>
      <c r="C226" s="16" t="str">
        <f>IF(Oversikt!E226="","",Oversikt!E226)</f>
        <v/>
      </c>
      <c r="D226" s="17" t="str">
        <f>IF('Final 1'!N226="","",IF(Oversikt!B226="","",VLOOKUP(Oversikt!#REF!,Mønster!$A$4:$B$21,2)))</f>
        <v/>
      </c>
      <c r="E226" s="32"/>
      <c r="F226" s="33"/>
      <c r="G226" s="33"/>
      <c r="H226" s="33"/>
      <c r="I226" s="137"/>
      <c r="J226" s="33"/>
      <c r="K226" s="34"/>
      <c r="L226" s="128">
        <f>IF(Dommere!$C$12&gt;4,ROUND(SUM(E226:K226)-Q226-R226,1)/(Dommere!$C$12-2),(SUM(E226:K226)/Dommere!$C$12))</f>
        <v>0</v>
      </c>
      <c r="M226" s="129">
        <f>IF(B226="",,'Final 1'!L226+L226)</f>
        <v>0</v>
      </c>
      <c r="N226" s="57" t="str">
        <f t="shared" si="41"/>
        <v/>
      </c>
      <c r="O226" s="33"/>
      <c r="P226" s="33"/>
      <c r="Q226" s="19">
        <f t="shared" si="42"/>
        <v>0</v>
      </c>
      <c r="R226" s="19">
        <f t="shared" si="43"/>
        <v>0</v>
      </c>
      <c r="S226" s="19">
        <f t="shared" si="44"/>
        <v>0</v>
      </c>
    </row>
    <row r="227" spans="1:19" x14ac:dyDescent="0.2">
      <c r="A227" s="20">
        <f>+Oversikt!A227</f>
        <v>16</v>
      </c>
      <c r="B227" s="16" t="str">
        <f>IF('Final 1'!B227="", "",+Oversikt!B227)</f>
        <v/>
      </c>
      <c r="C227" s="16" t="str">
        <f>IF(Oversikt!E227="","",Oversikt!E227)</f>
        <v/>
      </c>
      <c r="D227" s="17" t="str">
        <f>IF('Final 1'!N227="","",IF(Oversikt!B227="","",VLOOKUP(Oversikt!#REF!,Mønster!$A$4:$B$21,2)))</f>
        <v/>
      </c>
      <c r="E227" s="32"/>
      <c r="F227" s="33"/>
      <c r="G227" s="33"/>
      <c r="H227" s="33"/>
      <c r="I227" s="137"/>
      <c r="J227" s="33"/>
      <c r="K227" s="34"/>
      <c r="L227" s="128">
        <f>IF(Dommere!$C$12&gt;4,ROUND(SUM(E227:K227)-Q227-R227,1)/(Dommere!$C$12-2),(SUM(E227:K227)/Dommere!$C$12))</f>
        <v>0</v>
      </c>
      <c r="M227" s="129">
        <f>IF(B227="",,'Final 1'!L227+L227)</f>
        <v>0</v>
      </c>
      <c r="N227" s="57" t="str">
        <f t="shared" si="41"/>
        <v/>
      </c>
      <c r="O227" s="33"/>
      <c r="P227" s="33"/>
      <c r="Q227" s="19">
        <f t="shared" si="42"/>
        <v>0</v>
      </c>
      <c r="R227" s="19">
        <f t="shared" si="43"/>
        <v>0</v>
      </c>
      <c r="S227" s="19">
        <f t="shared" si="44"/>
        <v>0</v>
      </c>
    </row>
    <row r="228" spans="1:19" x14ac:dyDescent="0.2">
      <c r="A228" s="20">
        <f>+Oversikt!A228</f>
        <v>17</v>
      </c>
      <c r="B228" s="16" t="str">
        <f>IF('Final 1'!B228="", "",+Oversikt!B228)</f>
        <v/>
      </c>
      <c r="C228" s="16" t="str">
        <f>IF(Oversikt!E228="","",Oversikt!E228)</f>
        <v/>
      </c>
      <c r="D228" s="17" t="str">
        <f>IF('Final 1'!N228="","",IF(Oversikt!B228="","",VLOOKUP(Oversikt!#REF!,Mønster!$A$4:$B$21,2)))</f>
        <v/>
      </c>
      <c r="E228" s="32"/>
      <c r="F228" s="33"/>
      <c r="G228" s="33"/>
      <c r="H228" s="33"/>
      <c r="I228" s="137"/>
      <c r="J228" s="33"/>
      <c r="K228" s="34"/>
      <c r="L228" s="128">
        <f>IF(Dommere!$C$12&gt;4,ROUND(SUM(E228:K228)-Q228-R228,1)/(Dommere!$C$12-2),(SUM(E228:K228)/Dommere!$C$12))</f>
        <v>0</v>
      </c>
      <c r="M228" s="129">
        <f>IF(B228="",,'Final 1'!L228+L228)</f>
        <v>0</v>
      </c>
      <c r="N228" s="57" t="str">
        <f t="shared" si="41"/>
        <v/>
      </c>
      <c r="O228" s="33"/>
      <c r="P228" s="33"/>
      <c r="Q228" s="19">
        <f t="shared" si="42"/>
        <v>0</v>
      </c>
      <c r="R228" s="19">
        <f t="shared" si="43"/>
        <v>0</v>
      </c>
      <c r="S228" s="19">
        <f t="shared" si="44"/>
        <v>0</v>
      </c>
    </row>
    <row r="229" spans="1:19" x14ac:dyDescent="0.2">
      <c r="A229" s="20">
        <f>+Oversikt!A229</f>
        <v>18</v>
      </c>
      <c r="B229" s="16" t="str">
        <f>IF('Final 1'!B229="", "",+Oversikt!B229)</f>
        <v/>
      </c>
      <c r="C229" s="16" t="str">
        <f>IF(Oversikt!E229="","",Oversikt!E229)</f>
        <v/>
      </c>
      <c r="D229" s="17" t="str">
        <f>IF('Final 1'!N229="","",IF(Oversikt!B229="","",VLOOKUP(Oversikt!#REF!,Mønster!$A$4:$B$21,2)))</f>
        <v/>
      </c>
      <c r="E229" s="32"/>
      <c r="F229" s="33"/>
      <c r="G229" s="33"/>
      <c r="H229" s="33"/>
      <c r="I229" s="137"/>
      <c r="J229" s="33"/>
      <c r="K229" s="34"/>
      <c r="L229" s="128">
        <f>IF(Dommere!$C$12&gt;4,ROUND(SUM(E229:K229)-Q229-R229,1)/(Dommere!$C$12-2),(SUM(E229:K229)/Dommere!$C$12))</f>
        <v>0</v>
      </c>
      <c r="M229" s="129">
        <f>IF(B229="",,'Final 1'!L229+L229)</f>
        <v>0</v>
      </c>
      <c r="N229" s="57" t="str">
        <f t="shared" si="41"/>
        <v/>
      </c>
      <c r="O229" s="33"/>
      <c r="P229" s="33"/>
      <c r="Q229" s="19">
        <f t="shared" si="42"/>
        <v>0</v>
      </c>
      <c r="R229" s="19">
        <f t="shared" si="43"/>
        <v>0</v>
      </c>
      <c r="S229" s="19">
        <f t="shared" si="44"/>
        <v>0</v>
      </c>
    </row>
    <row r="230" spans="1:19" x14ac:dyDescent="0.2">
      <c r="A230" s="20">
        <f>+Oversikt!A230</f>
        <v>19</v>
      </c>
      <c r="B230" s="16" t="str">
        <f>IF('Final 1'!B230="", "",+Oversikt!B230)</f>
        <v/>
      </c>
      <c r="C230" s="16" t="str">
        <f>IF(Oversikt!E230="","",Oversikt!E230)</f>
        <v/>
      </c>
      <c r="D230" s="17" t="str">
        <f>IF('Final 1'!N230="","",IF(Oversikt!B230="","",VLOOKUP(Oversikt!#REF!,Mønster!$A$4:$B$21,2)))</f>
        <v/>
      </c>
      <c r="E230" s="32"/>
      <c r="F230" s="33"/>
      <c r="G230" s="33"/>
      <c r="H230" s="33"/>
      <c r="I230" s="137"/>
      <c r="J230" s="33"/>
      <c r="K230" s="34"/>
      <c r="L230" s="128">
        <f>IF(Dommere!$C$12&gt;4,ROUND(SUM(E230:K230)-Q230-R230,1)/(Dommere!$C$12-2),(SUM(E230:K230)/Dommere!$C$12))</f>
        <v>0</v>
      </c>
      <c r="M230" s="129">
        <f>IF(B230="",,'Final 1'!L230+L230)</f>
        <v>0</v>
      </c>
      <c r="N230" s="57" t="str">
        <f t="shared" si="41"/>
        <v/>
      </c>
      <c r="O230" s="33"/>
      <c r="P230" s="33"/>
      <c r="Q230" s="19">
        <f t="shared" si="42"/>
        <v>0</v>
      </c>
      <c r="R230" s="19">
        <f t="shared" si="43"/>
        <v>0</v>
      </c>
      <c r="S230" s="19">
        <f t="shared" si="44"/>
        <v>0</v>
      </c>
    </row>
    <row r="231" spans="1:19" x14ac:dyDescent="0.2">
      <c r="A231" s="20">
        <f>+Oversikt!A231</f>
        <v>20</v>
      </c>
      <c r="B231" s="16" t="str">
        <f>IF('Final 1'!B231="", "",+Oversikt!B231)</f>
        <v/>
      </c>
      <c r="C231" s="16" t="str">
        <f>IF(Oversikt!E231="","",Oversikt!E231)</f>
        <v/>
      </c>
      <c r="D231" s="17" t="str">
        <f>IF('Final 1'!N231="","",IF(Oversikt!B231="","",VLOOKUP(Oversikt!#REF!,Mønster!$A$4:$B$21,2)))</f>
        <v/>
      </c>
      <c r="E231" s="32"/>
      <c r="F231" s="33"/>
      <c r="G231" s="33"/>
      <c r="H231" s="33"/>
      <c r="I231" s="137"/>
      <c r="J231" s="33"/>
      <c r="K231" s="34"/>
      <c r="L231" s="128">
        <f>IF(Dommere!$C$12&gt;4,ROUND(SUM(E231:K231)-Q231-R231,1)/(Dommere!$C$12-2),(SUM(E231:K231)/Dommere!$C$12))</f>
        <v>0</v>
      </c>
      <c r="M231" s="129">
        <f>IF(B231="",,'Final 1'!L231+L231)</f>
        <v>0</v>
      </c>
      <c r="N231" s="57" t="str">
        <f t="shared" si="41"/>
        <v/>
      </c>
      <c r="O231" s="33"/>
      <c r="P231" s="33"/>
      <c r="Q231" s="19">
        <f t="shared" si="42"/>
        <v>0</v>
      </c>
      <c r="R231" s="19">
        <f t="shared" si="43"/>
        <v>0</v>
      </c>
      <c r="S231" s="19">
        <f t="shared" si="44"/>
        <v>0</v>
      </c>
    </row>
    <row r="232" spans="1:19" x14ac:dyDescent="0.2">
      <c r="A232" s="20">
        <f>+Oversikt!A232</f>
        <v>21</v>
      </c>
      <c r="B232" s="16" t="str">
        <f>IF('Final 1'!B232="", "",+Oversikt!B232)</f>
        <v/>
      </c>
      <c r="C232" s="16" t="str">
        <f>IF(Oversikt!E232="","",Oversikt!E232)</f>
        <v/>
      </c>
      <c r="D232" s="17" t="str">
        <f>IF('Final 1'!N232="","",IF(Oversikt!B232="","",VLOOKUP(Oversikt!#REF!,Mønster!$A$4:$B$21,2)))</f>
        <v/>
      </c>
      <c r="E232" s="32"/>
      <c r="F232" s="33"/>
      <c r="G232" s="33"/>
      <c r="H232" s="33"/>
      <c r="I232" s="137"/>
      <c r="J232" s="33"/>
      <c r="K232" s="34"/>
      <c r="L232" s="128">
        <f>IF(Dommere!$C$12&gt;4,ROUND(SUM(E232:K232)-Q232-R232,1)/(Dommere!$C$12-2),(SUM(E232:K232)/Dommere!$C$12))</f>
        <v>0</v>
      </c>
      <c r="M232" s="129">
        <f>IF(B232="",,'Final 1'!L232+L232)</f>
        <v>0</v>
      </c>
      <c r="N232" s="57" t="str">
        <f t="shared" si="41"/>
        <v/>
      </c>
      <c r="O232" s="33"/>
      <c r="P232" s="33"/>
      <c r="Q232" s="19">
        <f t="shared" si="42"/>
        <v>0</v>
      </c>
      <c r="R232" s="19">
        <f t="shared" si="43"/>
        <v>0</v>
      </c>
      <c r="S232" s="19">
        <f t="shared" si="44"/>
        <v>0</v>
      </c>
    </row>
    <row r="233" spans="1:19" x14ac:dyDescent="0.2">
      <c r="A233" s="20">
        <f>+Oversikt!A233</f>
        <v>22</v>
      </c>
      <c r="B233" s="16" t="str">
        <f>IF('Final 1'!B233="", "",+Oversikt!B233)</f>
        <v/>
      </c>
      <c r="C233" s="16" t="str">
        <f>IF(Oversikt!E233="","",Oversikt!E233)</f>
        <v/>
      </c>
      <c r="D233" s="17" t="str">
        <f>IF('Final 1'!N233="","",IF(Oversikt!B233="","",VLOOKUP(Oversikt!#REF!,Mønster!$A$4:$B$21,2)))</f>
        <v/>
      </c>
      <c r="E233" s="32"/>
      <c r="F233" s="33"/>
      <c r="G233" s="33"/>
      <c r="H233" s="33"/>
      <c r="I233" s="137"/>
      <c r="J233" s="33"/>
      <c r="K233" s="34"/>
      <c r="L233" s="128">
        <f>IF(Dommere!$C$12&gt;4,ROUND(SUM(E233:K233)-Q233-R233,1)/(Dommere!$C$12-2),(SUM(E233:K233)/Dommere!$C$12))</f>
        <v>0</v>
      </c>
      <c r="M233" s="129">
        <f>IF(B233="",,'Final 1'!L233+L233)</f>
        <v>0</v>
      </c>
      <c r="N233" s="57" t="str">
        <f t="shared" si="41"/>
        <v/>
      </c>
      <c r="O233" s="33"/>
      <c r="P233" s="33"/>
      <c r="Q233" s="19">
        <f t="shared" si="42"/>
        <v>0</v>
      </c>
      <c r="R233" s="19">
        <f t="shared" si="43"/>
        <v>0</v>
      </c>
      <c r="S233" s="19">
        <f t="shared" si="44"/>
        <v>0</v>
      </c>
    </row>
    <row r="234" spans="1:19" x14ac:dyDescent="0.2">
      <c r="A234" s="20">
        <f>+Oversikt!A234</f>
        <v>23</v>
      </c>
      <c r="B234" s="16" t="str">
        <f>IF('Final 1'!B234="", "",+Oversikt!B234)</f>
        <v/>
      </c>
      <c r="C234" s="16" t="str">
        <f>IF(Oversikt!E234="","",Oversikt!E234)</f>
        <v/>
      </c>
      <c r="D234" s="17" t="str">
        <f>IF('Final 1'!N234="","",IF(Oversikt!B234="","",VLOOKUP(Oversikt!#REF!,Mønster!$A$4:$B$21,2)))</f>
        <v/>
      </c>
      <c r="E234" s="32"/>
      <c r="F234" s="33"/>
      <c r="G234" s="33"/>
      <c r="H234" s="33"/>
      <c r="I234" s="137"/>
      <c r="J234" s="33"/>
      <c r="K234" s="34"/>
      <c r="L234" s="128">
        <f>IF(Dommere!$C$12&gt;4,ROUND(SUM(E234:K234)-Q234-R234,1)/(Dommere!$C$12-2),(SUM(E234:K234)/Dommere!$C$12))</f>
        <v>0</v>
      </c>
      <c r="M234" s="129">
        <f>IF(B234="",,'Final 1'!L234+L234)</f>
        <v>0</v>
      </c>
      <c r="N234" s="57" t="str">
        <f t="shared" si="41"/>
        <v/>
      </c>
      <c r="O234" s="33"/>
      <c r="P234" s="33"/>
      <c r="Q234" s="19">
        <f t="shared" si="42"/>
        <v>0</v>
      </c>
      <c r="R234" s="19">
        <f t="shared" si="43"/>
        <v>0</v>
      </c>
      <c r="S234" s="19">
        <f t="shared" si="44"/>
        <v>0</v>
      </c>
    </row>
    <row r="235" spans="1:19" x14ac:dyDescent="0.2">
      <c r="A235" s="20">
        <f>+Oversikt!A235</f>
        <v>24</v>
      </c>
      <c r="B235" s="16" t="str">
        <f>IF('Final 1'!B235="", "",+Oversikt!B235)</f>
        <v/>
      </c>
      <c r="C235" s="16" t="str">
        <f>IF(Oversikt!E235="","",Oversikt!E235)</f>
        <v/>
      </c>
      <c r="D235" s="17" t="str">
        <f>IF('Final 1'!N235="","",IF(Oversikt!B235="","",VLOOKUP(Oversikt!#REF!,Mønster!$A$4:$B$21,2)))</f>
        <v/>
      </c>
      <c r="E235" s="32"/>
      <c r="F235" s="33"/>
      <c r="G235" s="33"/>
      <c r="H235" s="33"/>
      <c r="I235" s="137"/>
      <c r="J235" s="33"/>
      <c r="K235" s="34"/>
      <c r="L235" s="128">
        <f>IF(Dommere!$C$12&gt;4,ROUND(SUM(E235:K235)-Q235-R235,1)/(Dommere!$C$12-2),(SUM(E235:K235)/Dommere!$C$12))</f>
        <v>0</v>
      </c>
      <c r="M235" s="129">
        <f>IF(B235="",,'Final 1'!L235+L235)</f>
        <v>0</v>
      </c>
      <c r="N235" s="57" t="str">
        <f t="shared" si="41"/>
        <v/>
      </c>
      <c r="O235" s="33"/>
      <c r="P235" s="33"/>
      <c r="Q235" s="19">
        <f t="shared" si="42"/>
        <v>0</v>
      </c>
      <c r="R235" s="19">
        <f t="shared" si="43"/>
        <v>0</v>
      </c>
      <c r="S235" s="19">
        <f t="shared" si="44"/>
        <v>0</v>
      </c>
    </row>
    <row r="236" spans="1:19" x14ac:dyDescent="0.2">
      <c r="A236" s="20">
        <f>+Oversikt!A236</f>
        <v>25</v>
      </c>
      <c r="B236" s="16" t="str">
        <f>IF('Final 1'!B236="", "",+Oversikt!B236)</f>
        <v/>
      </c>
      <c r="C236" s="16" t="str">
        <f>IF(Oversikt!E236="","",Oversikt!E236)</f>
        <v/>
      </c>
      <c r="D236" s="17" t="str">
        <f>IF('Final 1'!N236="","",IF(Oversikt!B236="","",VLOOKUP(Oversikt!#REF!,Mønster!$A$4:$B$21,2)))</f>
        <v/>
      </c>
      <c r="E236" s="32"/>
      <c r="F236" s="33"/>
      <c r="G236" s="33"/>
      <c r="H236" s="33"/>
      <c r="I236" s="137"/>
      <c r="J236" s="33"/>
      <c r="K236" s="34"/>
      <c r="L236" s="128">
        <f>IF(Dommere!$C$12&gt;4,ROUND(SUM(E236:K236)-Q236-R236,1)/(Dommere!$C$12-2),(SUM(E236:K236)/Dommere!$C$12))</f>
        <v>0</v>
      </c>
      <c r="M236" s="129">
        <f>IF(B236="",,'Final 1'!L236+L236)</f>
        <v>0</v>
      </c>
      <c r="N236" s="57" t="str">
        <f t="shared" si="41"/>
        <v/>
      </c>
      <c r="O236" s="33"/>
      <c r="P236" s="33"/>
      <c r="Q236" s="19">
        <f t="shared" si="42"/>
        <v>0</v>
      </c>
      <c r="R236" s="19">
        <f t="shared" si="43"/>
        <v>0</v>
      </c>
      <c r="S236" s="19">
        <f t="shared" si="44"/>
        <v>0</v>
      </c>
    </row>
    <row r="237" spans="1:19" ht="21" customHeight="1" x14ac:dyDescent="0.2">
      <c r="A237" s="21" t="str">
        <f>+Oversikt!A237</f>
        <v>Klasse 370 / 380 / 390 - Senior I, II og III - Menn dan</v>
      </c>
      <c r="B237" s="16"/>
      <c r="C237" s="16"/>
      <c r="D237" s="17"/>
      <c r="E237" s="32"/>
      <c r="F237" s="33"/>
      <c r="G237" s="33"/>
      <c r="H237" s="33"/>
      <c r="I237" s="137"/>
      <c r="J237" s="33"/>
      <c r="K237" s="34"/>
      <c r="L237" s="128">
        <f>IF(Dommere!$C$12&gt;4,ROUND(SUM(E237:K237)-Q237-R237,1)/(Dommere!$C$12-2),(SUM(E237:K237)/Dommere!$C$12))</f>
        <v>0</v>
      </c>
      <c r="M237" s="129"/>
      <c r="N237" s="53"/>
      <c r="O237" s="33"/>
      <c r="P237" s="33"/>
      <c r="Q237" s="19"/>
      <c r="R237" s="19"/>
      <c r="S237" s="19"/>
    </row>
    <row r="238" spans="1:19" x14ac:dyDescent="0.2">
      <c r="A238" s="20">
        <f>+Oversikt!A238</f>
        <v>1</v>
      </c>
      <c r="B238" s="16" t="str">
        <f>IF('Final 1'!B238="", "",+Oversikt!B238)</f>
        <v>Joakim Nilsen</v>
      </c>
      <c r="C238" s="16" t="str">
        <f>IF(Oversikt!E238="","",Oversikt!E238)</f>
        <v>Hwa Rang Team Drammen</v>
      </c>
      <c r="D238" s="17" t="str">
        <f>IF('Final 1'!N238="","",IF(Oversikt!B238="","",VLOOKUP(Oversikt!#REF!,Mønster!$A$4:$B$21,2)))</f>
        <v/>
      </c>
      <c r="E238" s="32">
        <v>6.4</v>
      </c>
      <c r="F238" s="33">
        <v>6.6</v>
      </c>
      <c r="G238" s="33">
        <v>6.6</v>
      </c>
      <c r="H238" s="33"/>
      <c r="I238" s="137"/>
      <c r="J238" s="33"/>
      <c r="K238" s="34"/>
      <c r="L238" s="128">
        <f>IF(Dommere!$C$12&gt;4,ROUND(SUM(E238:K238)-Q238-R238,1)/(Dommere!$C$12-2),(SUM(E238:K238)/Dommere!$C$12))</f>
        <v>6.5333333333333341</v>
      </c>
      <c r="M238" s="129">
        <f>IF(B238="",,'Final 1'!L238+L238)</f>
        <v>13.133333333333333</v>
      </c>
      <c r="N238" s="57" t="str">
        <f>IF(M238=LARGE($M$238:$M$262,1),1,IF(M238=LARGE($M$238:$M$262,2),2,IF(M238=LARGE($M$238:$M$262,3),3,"")))</f>
        <v/>
      </c>
      <c r="O238" s="33"/>
      <c r="P238" s="33"/>
      <c r="Q238" s="19">
        <f t="shared" ref="Q238:Q262" si="45">MAX(E238:K238)</f>
        <v>6.6</v>
      </c>
      <c r="R238" s="19">
        <f t="shared" ref="R238:R262" si="46">MIN(E238:K238)</f>
        <v>6.4</v>
      </c>
      <c r="S238" s="19">
        <f t="shared" ref="S238:S262" si="47">SUM(E238:K238)</f>
        <v>19.600000000000001</v>
      </c>
    </row>
    <row r="239" spans="1:19" x14ac:dyDescent="0.2">
      <c r="A239" s="20">
        <f>+Oversikt!A239</f>
        <v>2</v>
      </c>
      <c r="B239" s="16" t="str">
        <f>IF('Final 1'!B239="", "",+Oversikt!B239)</f>
        <v xml:space="preserve">Joachim Wien </v>
      </c>
      <c r="C239" s="16" t="str">
        <f>IF(Oversikt!E239="","",Oversikt!E239)</f>
        <v>Hwa Rang Team Drammen</v>
      </c>
      <c r="D239" s="17" t="str">
        <f>IF('Final 1'!N239="","",IF(Oversikt!B239="","",VLOOKUP(Oversikt!#REF!,Mønster!$A$4:$B$21,2)))</f>
        <v/>
      </c>
      <c r="E239" s="32">
        <v>8.3000000000000007</v>
      </c>
      <c r="F239" s="33">
        <v>8.3000000000000007</v>
      </c>
      <c r="G239" s="33">
        <v>8.3000000000000007</v>
      </c>
      <c r="H239" s="33"/>
      <c r="I239" s="137"/>
      <c r="J239" s="33"/>
      <c r="K239" s="34"/>
      <c r="L239" s="128">
        <f>IF(Dommere!$C$12&gt;4,ROUND(SUM(E239:K239)-Q239-R239,1)/(Dommere!$C$12-2),(SUM(E239:K239)/Dommere!$C$12))</f>
        <v>8.3000000000000007</v>
      </c>
      <c r="M239" s="129">
        <f>IF(B239="",,'Final 1'!L239+L239)</f>
        <v>16.600000000000001</v>
      </c>
      <c r="N239" s="57">
        <f t="shared" ref="N239:N261" si="48">IF(M239=LARGE($M$238:$M$262,1),1,IF(M239=LARGE($M$238:$M$262,2),2,IF(M239=LARGE($M$238:$M$262,3),3,"")))</f>
        <v>1</v>
      </c>
      <c r="O239" s="33"/>
      <c r="P239" s="33"/>
      <c r="Q239" s="19">
        <f t="shared" si="45"/>
        <v>8.3000000000000007</v>
      </c>
      <c r="R239" s="19">
        <f t="shared" si="46"/>
        <v>8.3000000000000007</v>
      </c>
      <c r="S239" s="19">
        <f t="shared" si="47"/>
        <v>24.900000000000002</v>
      </c>
    </row>
    <row r="240" spans="1:19" x14ac:dyDescent="0.2">
      <c r="A240" s="20">
        <f>+Oversikt!A240</f>
        <v>3</v>
      </c>
      <c r="B240" s="16" t="str">
        <f>IF('Final 1'!B240="", "",+Oversikt!B240)</f>
        <v xml:space="preserve">Ferhat Cabar </v>
      </c>
      <c r="C240" s="16" t="str">
        <f>IF(Oversikt!E240="","",Oversikt!E240)</f>
        <v>Chonkwon Vestli Taekwondo Klubb</v>
      </c>
      <c r="D240" s="17" t="str">
        <f>IF('Final 1'!N240="","",IF(Oversikt!B240="","",VLOOKUP(Oversikt!#REF!,Mønster!$A$4:$B$21,2)))</f>
        <v/>
      </c>
      <c r="E240" s="32">
        <v>7.9</v>
      </c>
      <c r="F240" s="33">
        <v>8</v>
      </c>
      <c r="G240" s="33">
        <v>7.2</v>
      </c>
      <c r="H240" s="33"/>
      <c r="I240" s="137"/>
      <c r="J240" s="33"/>
      <c r="K240" s="34"/>
      <c r="L240" s="128">
        <f>IF(Dommere!$C$12&gt;4,ROUND(SUM(E240:K240)-Q240-R240,1)/(Dommere!$C$12-2),(SUM(E240:K240)/Dommere!$C$12))</f>
        <v>7.7</v>
      </c>
      <c r="M240" s="129">
        <f>IF(B240="",,'Final 1'!L240+L240)</f>
        <v>15.8</v>
      </c>
      <c r="N240" s="57">
        <f t="shared" si="48"/>
        <v>2</v>
      </c>
      <c r="O240" s="33"/>
      <c r="P240" s="33"/>
      <c r="Q240" s="19">
        <f t="shared" si="45"/>
        <v>8</v>
      </c>
      <c r="R240" s="19">
        <f t="shared" si="46"/>
        <v>7.2</v>
      </c>
      <c r="S240" s="19">
        <f t="shared" si="47"/>
        <v>23.1</v>
      </c>
    </row>
    <row r="241" spans="1:19" x14ac:dyDescent="0.2">
      <c r="A241" s="20">
        <f>+Oversikt!A241</f>
        <v>4</v>
      </c>
      <c r="B241" s="16" t="str">
        <f>IF('Final 1'!B241="", "",+Oversikt!B241)</f>
        <v xml:space="preserve">Thien Hoang Phi </v>
      </c>
      <c r="C241" s="16" t="str">
        <f>IF(Oversikt!E241="","",Oversikt!E241)</f>
        <v>Oslo Nord Taekwondo klubb</v>
      </c>
      <c r="D241" s="17" t="str">
        <f>IF('Final 1'!N241="","",IF(Oversikt!B241="","",VLOOKUP(Oversikt!#REF!,Mønster!$A$4:$B$21,2)))</f>
        <v/>
      </c>
      <c r="E241" s="32">
        <v>7.2</v>
      </c>
      <c r="F241" s="33">
        <v>7.2</v>
      </c>
      <c r="G241" s="33">
        <v>7</v>
      </c>
      <c r="H241" s="33"/>
      <c r="I241" s="137"/>
      <c r="J241" s="33"/>
      <c r="K241" s="34"/>
      <c r="L241" s="128">
        <f>IF(Dommere!$C$12&gt;4,ROUND(SUM(E241:K241)-Q241-R241,1)/(Dommere!$C$12-2),(SUM(E241:K241)/Dommere!$C$12))</f>
        <v>7.1333333333333329</v>
      </c>
      <c r="M241" s="129">
        <f>IF(B241="",,'Final 1'!L241+L241)</f>
        <v>14.2</v>
      </c>
      <c r="N241" s="57">
        <f t="shared" si="48"/>
        <v>3</v>
      </c>
      <c r="O241" s="33"/>
      <c r="P241" s="33"/>
      <c r="Q241" s="19">
        <f t="shared" si="45"/>
        <v>7.2</v>
      </c>
      <c r="R241" s="19">
        <f t="shared" si="46"/>
        <v>7</v>
      </c>
      <c r="S241" s="19">
        <f t="shared" si="47"/>
        <v>21.4</v>
      </c>
    </row>
    <row r="242" spans="1:19" x14ac:dyDescent="0.2">
      <c r="A242" s="20">
        <f>+Oversikt!A242</f>
        <v>5</v>
      </c>
      <c r="B242" s="16" t="str">
        <f>IF('Final 1'!B242="", "",+Oversikt!B242)</f>
        <v/>
      </c>
      <c r="C242" s="16" t="str">
        <f>IF(Oversikt!E242="","",Oversikt!E242)</f>
        <v>Chonkwon Vestli Taekwondo Klubb</v>
      </c>
      <c r="D242" s="17" t="str">
        <f>IF('Final 1'!N242="","",IF(Oversikt!B242="","",VLOOKUP(Oversikt!#REF!,Mønster!$A$4:$B$21,2)))</f>
        <v/>
      </c>
      <c r="E242" s="32"/>
      <c r="F242" s="33"/>
      <c r="G242" s="33"/>
      <c r="H242" s="33"/>
      <c r="I242" s="137"/>
      <c r="J242" s="33"/>
      <c r="K242" s="34"/>
      <c r="L242" s="128">
        <f>IF(Dommere!$C$12&gt;4,ROUND(SUM(E242:K242)-Q242-R242,1)/(Dommere!$C$12-2),(SUM(E242:K242)/Dommere!$C$12))</f>
        <v>0</v>
      </c>
      <c r="M242" s="129">
        <f>IF(B242="",,'Final 1'!L242+L242)</f>
        <v>0</v>
      </c>
      <c r="N242" s="57" t="str">
        <f t="shared" si="48"/>
        <v/>
      </c>
      <c r="O242" s="33"/>
      <c r="P242" s="33"/>
      <c r="Q242" s="19">
        <f t="shared" si="45"/>
        <v>0</v>
      </c>
      <c r="R242" s="19">
        <f t="shared" si="46"/>
        <v>0</v>
      </c>
      <c r="S242" s="19">
        <f t="shared" si="47"/>
        <v>0</v>
      </c>
    </row>
    <row r="243" spans="1:19" x14ac:dyDescent="0.2">
      <c r="A243" s="20">
        <f>+Oversikt!A243</f>
        <v>6</v>
      </c>
      <c r="B243" s="16" t="str">
        <f>IF('Final 1'!B243="", "",+Oversikt!B243)</f>
        <v>Evald Nergaard</v>
      </c>
      <c r="C243" s="16" t="str">
        <f>IF(Oversikt!E243="","",Oversikt!E243)</f>
        <v>Solør Tae Kwondoklubb</v>
      </c>
      <c r="D243" s="17" t="str">
        <f>IF('Final 1'!N243="","",IF(Oversikt!B243="","",VLOOKUP(Oversikt!#REF!,Mønster!$A$4:$B$21,2)))</f>
        <v/>
      </c>
      <c r="E243" s="32">
        <v>6.9</v>
      </c>
      <c r="F243" s="33">
        <v>6.3</v>
      </c>
      <c r="G243" s="33">
        <v>7.9</v>
      </c>
      <c r="H243" s="33"/>
      <c r="I243" s="137"/>
      <c r="J243" s="33"/>
      <c r="K243" s="34"/>
      <c r="L243" s="128">
        <f>IF(Dommere!$C$12&gt;4,ROUND(SUM(E243:K243)-Q243-R243,1)/(Dommere!$C$12-2),(SUM(E243:K243)/Dommere!$C$12))</f>
        <v>7.0333333333333341</v>
      </c>
      <c r="M243" s="129">
        <f>IF(B243="",,'Final 1'!L243+L243)</f>
        <v>13.533333333333335</v>
      </c>
      <c r="N243" s="57" t="str">
        <f t="shared" si="48"/>
        <v/>
      </c>
      <c r="O243" s="33"/>
      <c r="P243" s="33"/>
      <c r="Q243" s="19">
        <f t="shared" si="45"/>
        <v>7.9</v>
      </c>
      <c r="R243" s="19">
        <f t="shared" si="46"/>
        <v>6.3</v>
      </c>
      <c r="S243" s="19">
        <f t="shared" si="47"/>
        <v>21.1</v>
      </c>
    </row>
    <row r="244" spans="1:19" x14ac:dyDescent="0.2">
      <c r="A244" s="20">
        <f>+Oversikt!A244</f>
        <v>7</v>
      </c>
      <c r="B244" s="16" t="str">
        <f>IF('Final 1'!B244="", "",+Oversikt!B244)</f>
        <v/>
      </c>
      <c r="C244" s="16" t="str">
        <f>IF(Oversikt!E244="","",Oversikt!E244)</f>
        <v/>
      </c>
      <c r="D244" s="17" t="str">
        <f>IF('Final 1'!N244="","",IF(Oversikt!B244="","",VLOOKUP(Oversikt!#REF!,Mønster!$A$4:$B$21,2)))</f>
        <v/>
      </c>
      <c r="E244" s="32"/>
      <c r="F244" s="33"/>
      <c r="G244" s="33"/>
      <c r="H244" s="33"/>
      <c r="I244" s="137"/>
      <c r="J244" s="33"/>
      <c r="K244" s="34"/>
      <c r="L244" s="128">
        <f>IF(Dommere!$C$12&gt;4,ROUND(SUM(E244:K244)-Q244-R244,1)/(Dommere!$C$12-2),(SUM(E244:K244)/Dommere!$C$12))</f>
        <v>0</v>
      </c>
      <c r="M244" s="129">
        <f>IF(B244="",,'Final 1'!L244+L244)</f>
        <v>0</v>
      </c>
      <c r="N244" s="57" t="str">
        <f t="shared" si="48"/>
        <v/>
      </c>
      <c r="O244" s="33"/>
      <c r="P244" s="33"/>
      <c r="Q244" s="19">
        <f t="shared" si="45"/>
        <v>0</v>
      </c>
      <c r="R244" s="19">
        <f t="shared" si="46"/>
        <v>0</v>
      </c>
      <c r="S244" s="19">
        <f t="shared" si="47"/>
        <v>0</v>
      </c>
    </row>
    <row r="245" spans="1:19" x14ac:dyDescent="0.2">
      <c r="A245" s="20">
        <f>+Oversikt!A245</f>
        <v>8</v>
      </c>
      <c r="B245" s="16" t="str">
        <f>IF('Final 1'!B245="", "",+Oversikt!B245)</f>
        <v/>
      </c>
      <c r="C245" s="16" t="str">
        <f>IF(Oversikt!E245="","",Oversikt!E245)</f>
        <v/>
      </c>
      <c r="D245" s="17" t="str">
        <f>IF('Final 1'!N245="","",IF(Oversikt!B245="","",VLOOKUP(Oversikt!#REF!,Mønster!$A$4:$B$21,2)))</f>
        <v/>
      </c>
      <c r="E245" s="32"/>
      <c r="F245" s="33"/>
      <c r="G245" s="33"/>
      <c r="H245" s="33"/>
      <c r="I245" s="137"/>
      <c r="J245" s="33"/>
      <c r="K245" s="34"/>
      <c r="L245" s="128">
        <f>IF(Dommere!$C$12&gt;4,ROUND(SUM(E245:K245)-Q245-R245,1)/(Dommere!$C$12-2),(SUM(E245:K245)/Dommere!$C$12))</f>
        <v>0</v>
      </c>
      <c r="M245" s="129">
        <f>IF(B245="",,'Final 1'!L245+L245)</f>
        <v>0</v>
      </c>
      <c r="N245" s="57" t="str">
        <f t="shared" si="48"/>
        <v/>
      </c>
      <c r="O245" s="33"/>
      <c r="P245" s="33"/>
      <c r="Q245" s="19">
        <f t="shared" si="45"/>
        <v>0</v>
      </c>
      <c r="R245" s="19">
        <f t="shared" si="46"/>
        <v>0</v>
      </c>
      <c r="S245" s="19">
        <f t="shared" si="47"/>
        <v>0</v>
      </c>
    </row>
    <row r="246" spans="1:19" x14ac:dyDescent="0.2">
      <c r="A246" s="20">
        <f>+Oversikt!A246</f>
        <v>9</v>
      </c>
      <c r="B246" s="16" t="str">
        <f>IF('Final 1'!B246="", "",+Oversikt!B246)</f>
        <v/>
      </c>
      <c r="C246" s="16" t="str">
        <f>IF(Oversikt!E246="","",Oversikt!E246)</f>
        <v/>
      </c>
      <c r="D246" s="17" t="str">
        <f>IF('Final 1'!N246="","",IF(Oversikt!B246="","",VLOOKUP(Oversikt!#REF!,Mønster!$A$4:$B$21,2)))</f>
        <v/>
      </c>
      <c r="E246" s="32"/>
      <c r="F246" s="33"/>
      <c r="G246" s="33"/>
      <c r="H246" s="33"/>
      <c r="I246" s="137"/>
      <c r="J246" s="33"/>
      <c r="K246" s="34"/>
      <c r="L246" s="128">
        <f>IF(Dommere!$C$12&gt;4,ROUND(SUM(E246:K246)-Q246-R246,1)/(Dommere!$C$12-2),(SUM(E246:K246)/Dommere!$C$12))</f>
        <v>0</v>
      </c>
      <c r="M246" s="129">
        <f>IF(B246="",,'Final 1'!L246+L246)</f>
        <v>0</v>
      </c>
      <c r="N246" s="57" t="str">
        <f t="shared" si="48"/>
        <v/>
      </c>
      <c r="O246" s="33"/>
      <c r="P246" s="33"/>
      <c r="Q246" s="19">
        <f t="shared" si="45"/>
        <v>0</v>
      </c>
      <c r="R246" s="19">
        <f t="shared" si="46"/>
        <v>0</v>
      </c>
      <c r="S246" s="19">
        <f t="shared" si="47"/>
        <v>0</v>
      </c>
    </row>
    <row r="247" spans="1:19" x14ac:dyDescent="0.2">
      <c r="A247" s="20">
        <f>+Oversikt!A247</f>
        <v>10</v>
      </c>
      <c r="B247" s="16" t="str">
        <f>IF('Final 1'!B247="", "",+Oversikt!B247)</f>
        <v/>
      </c>
      <c r="C247" s="16" t="str">
        <f>IF(Oversikt!E247="","",Oversikt!E247)</f>
        <v/>
      </c>
      <c r="D247" s="17" t="str">
        <f>IF('Final 1'!N247="","",IF(Oversikt!B247="","",VLOOKUP(Oversikt!#REF!,Mønster!$A$4:$B$21,2)))</f>
        <v/>
      </c>
      <c r="E247" s="32"/>
      <c r="F247" s="33"/>
      <c r="G247" s="33"/>
      <c r="H247" s="33"/>
      <c r="I247" s="137"/>
      <c r="J247" s="33"/>
      <c r="K247" s="34"/>
      <c r="L247" s="128">
        <f>IF(Dommere!$C$12&gt;4,ROUND(SUM(E247:K247)-Q247-R247,1)/(Dommere!$C$12-2),(SUM(E247:K247)/Dommere!$C$12))</f>
        <v>0</v>
      </c>
      <c r="M247" s="129">
        <f>IF(B247="",,'Final 1'!L247+L247)</f>
        <v>0</v>
      </c>
      <c r="N247" s="57" t="str">
        <f t="shared" si="48"/>
        <v/>
      </c>
      <c r="O247" s="33"/>
      <c r="P247" s="33"/>
      <c r="Q247" s="19">
        <f t="shared" si="45"/>
        <v>0</v>
      </c>
      <c r="R247" s="19">
        <f t="shared" si="46"/>
        <v>0</v>
      </c>
      <c r="S247" s="19">
        <f t="shared" si="47"/>
        <v>0</v>
      </c>
    </row>
    <row r="248" spans="1:19" x14ac:dyDescent="0.2">
      <c r="A248" s="20">
        <f>+Oversikt!A248</f>
        <v>11</v>
      </c>
      <c r="B248" s="16" t="str">
        <f>IF('Final 1'!B248="", "",+Oversikt!B248)</f>
        <v/>
      </c>
      <c r="C248" s="16" t="str">
        <f>IF(Oversikt!E248="","",Oversikt!E248)</f>
        <v/>
      </c>
      <c r="D248" s="17" t="str">
        <f>IF('Final 1'!N248="","",IF(Oversikt!B248="","",VLOOKUP(Oversikt!#REF!,Mønster!$A$4:$B$21,2)))</f>
        <v/>
      </c>
      <c r="E248" s="32"/>
      <c r="F248" s="33"/>
      <c r="G248" s="33"/>
      <c r="H248" s="33"/>
      <c r="I248" s="137"/>
      <c r="J248" s="33"/>
      <c r="K248" s="34"/>
      <c r="L248" s="128">
        <f>IF(Dommere!$C$12&gt;4,ROUND(SUM(E248:K248)-Q248-R248,1)/(Dommere!$C$12-2),(SUM(E248:K248)/Dommere!$C$12))</f>
        <v>0</v>
      </c>
      <c r="M248" s="129">
        <f>IF(B248="",,'Final 1'!L248+L248)</f>
        <v>0</v>
      </c>
      <c r="N248" s="57" t="str">
        <f t="shared" si="48"/>
        <v/>
      </c>
      <c r="O248" s="33"/>
      <c r="P248" s="33"/>
      <c r="Q248" s="19">
        <f t="shared" si="45"/>
        <v>0</v>
      </c>
      <c r="R248" s="19">
        <f t="shared" si="46"/>
        <v>0</v>
      </c>
      <c r="S248" s="19">
        <f t="shared" si="47"/>
        <v>0</v>
      </c>
    </row>
    <row r="249" spans="1:19" x14ac:dyDescent="0.2">
      <c r="A249" s="20">
        <f>+Oversikt!A249</f>
        <v>12</v>
      </c>
      <c r="B249" s="16" t="str">
        <f>IF('Final 1'!B249="", "",+Oversikt!B249)</f>
        <v/>
      </c>
      <c r="C249" s="16" t="str">
        <f>IF(Oversikt!E249="","",Oversikt!E249)</f>
        <v/>
      </c>
      <c r="D249" s="17" t="str">
        <f>IF('Final 1'!N249="","",IF(Oversikt!B249="","",VLOOKUP(Oversikt!#REF!,Mønster!$A$4:$B$21,2)))</f>
        <v/>
      </c>
      <c r="E249" s="32"/>
      <c r="F249" s="33"/>
      <c r="G249" s="33"/>
      <c r="H249" s="33"/>
      <c r="I249" s="137"/>
      <c r="J249" s="33"/>
      <c r="K249" s="34"/>
      <c r="L249" s="128">
        <f>IF(Dommere!$C$12&gt;4,ROUND(SUM(E249:K249)-Q249-R249,1)/(Dommere!$C$12-2),(SUM(E249:K249)/Dommere!$C$12))</f>
        <v>0</v>
      </c>
      <c r="M249" s="129">
        <f>IF(B249="",,'Final 1'!L249+L249)</f>
        <v>0</v>
      </c>
      <c r="N249" s="57" t="str">
        <f t="shared" si="48"/>
        <v/>
      </c>
      <c r="O249" s="33"/>
      <c r="P249" s="33"/>
      <c r="Q249" s="19">
        <f t="shared" si="45"/>
        <v>0</v>
      </c>
      <c r="R249" s="19">
        <f t="shared" si="46"/>
        <v>0</v>
      </c>
      <c r="S249" s="19">
        <f t="shared" si="47"/>
        <v>0</v>
      </c>
    </row>
    <row r="250" spans="1:19" x14ac:dyDescent="0.2">
      <c r="A250" s="20">
        <f>+Oversikt!A250</f>
        <v>13</v>
      </c>
      <c r="B250" s="16" t="str">
        <f>IF('Final 1'!B250="", "",+Oversikt!B250)</f>
        <v/>
      </c>
      <c r="C250" s="16" t="str">
        <f>IF(Oversikt!E250="","",Oversikt!E250)</f>
        <v/>
      </c>
      <c r="D250" s="17" t="str">
        <f>IF('Final 1'!N250="","",IF(Oversikt!B250="","",VLOOKUP(Oversikt!#REF!,Mønster!$A$4:$B$21,2)))</f>
        <v/>
      </c>
      <c r="E250" s="32"/>
      <c r="F250" s="33"/>
      <c r="G250" s="33"/>
      <c r="H250" s="33"/>
      <c r="I250" s="137"/>
      <c r="J250" s="33"/>
      <c r="K250" s="34"/>
      <c r="L250" s="128">
        <f>IF(Dommere!$C$12&gt;4,ROUND(SUM(E250:K250)-Q250-R250,1)/(Dommere!$C$12-2),(SUM(E250:K250)/Dommere!$C$12))</f>
        <v>0</v>
      </c>
      <c r="M250" s="129">
        <f>IF(B250="",,'Final 1'!L250+L250)</f>
        <v>0</v>
      </c>
      <c r="N250" s="57" t="str">
        <f t="shared" si="48"/>
        <v/>
      </c>
      <c r="O250" s="33"/>
      <c r="P250" s="33"/>
      <c r="Q250" s="19">
        <f t="shared" si="45"/>
        <v>0</v>
      </c>
      <c r="R250" s="19">
        <f t="shared" si="46"/>
        <v>0</v>
      </c>
      <c r="S250" s="19">
        <f t="shared" si="47"/>
        <v>0</v>
      </c>
    </row>
    <row r="251" spans="1:19" x14ac:dyDescent="0.2">
      <c r="A251" s="20">
        <f>+Oversikt!A251</f>
        <v>14</v>
      </c>
      <c r="B251" s="16" t="str">
        <f>IF('Final 1'!B251="", "",+Oversikt!B251)</f>
        <v/>
      </c>
      <c r="C251" s="16" t="str">
        <f>IF(Oversikt!E251="","",Oversikt!E251)</f>
        <v/>
      </c>
      <c r="D251" s="17" t="str">
        <f>IF('Final 1'!N251="","",IF(Oversikt!B251="","",VLOOKUP(Oversikt!#REF!,Mønster!$A$4:$B$21,2)))</f>
        <v/>
      </c>
      <c r="E251" s="32"/>
      <c r="F251" s="33"/>
      <c r="G251" s="33"/>
      <c r="H251" s="33"/>
      <c r="I251" s="137"/>
      <c r="J251" s="33"/>
      <c r="K251" s="34"/>
      <c r="L251" s="128">
        <f>IF(Dommere!$C$12&gt;4,ROUND(SUM(E251:K251)-Q251-R251,1)/(Dommere!$C$12-2),(SUM(E251:K251)/Dommere!$C$12))</f>
        <v>0</v>
      </c>
      <c r="M251" s="129">
        <f>IF(B251="",,'Final 1'!L251+L251)</f>
        <v>0</v>
      </c>
      <c r="N251" s="57" t="str">
        <f t="shared" si="48"/>
        <v/>
      </c>
      <c r="O251" s="33"/>
      <c r="P251" s="33"/>
      <c r="Q251" s="19">
        <f t="shared" si="45"/>
        <v>0</v>
      </c>
      <c r="R251" s="19">
        <f t="shared" si="46"/>
        <v>0</v>
      </c>
      <c r="S251" s="19">
        <f t="shared" si="47"/>
        <v>0</v>
      </c>
    </row>
    <row r="252" spans="1:19" x14ac:dyDescent="0.2">
      <c r="A252" s="20">
        <f>+Oversikt!A252</f>
        <v>15</v>
      </c>
      <c r="B252" s="16" t="str">
        <f>IF('Final 1'!B252="", "",+Oversikt!B252)</f>
        <v/>
      </c>
      <c r="C252" s="16" t="str">
        <f>IF(Oversikt!E252="","",Oversikt!E252)</f>
        <v/>
      </c>
      <c r="D252" s="17" t="str">
        <f>IF('Final 1'!N252="","",IF(Oversikt!B252="","",VLOOKUP(Oversikt!#REF!,Mønster!$A$4:$B$21,2)))</f>
        <v/>
      </c>
      <c r="E252" s="32"/>
      <c r="F252" s="33"/>
      <c r="G252" s="33"/>
      <c r="H252" s="33"/>
      <c r="I252" s="137"/>
      <c r="J252" s="33"/>
      <c r="K252" s="34"/>
      <c r="L252" s="128">
        <f>IF(Dommere!$C$12&gt;4,ROUND(SUM(E252:K252)-Q252-R252,1)/(Dommere!$C$12-2),(SUM(E252:K252)/Dommere!$C$12))</f>
        <v>0</v>
      </c>
      <c r="M252" s="129">
        <f>IF(B252="",,'Final 1'!L252+L252)</f>
        <v>0</v>
      </c>
      <c r="N252" s="57" t="str">
        <f t="shared" si="48"/>
        <v/>
      </c>
      <c r="O252" s="33"/>
      <c r="P252" s="33"/>
      <c r="Q252" s="19">
        <f t="shared" si="45"/>
        <v>0</v>
      </c>
      <c r="R252" s="19">
        <f t="shared" si="46"/>
        <v>0</v>
      </c>
      <c r="S252" s="19">
        <f t="shared" si="47"/>
        <v>0</v>
      </c>
    </row>
    <row r="253" spans="1:19" x14ac:dyDescent="0.2">
      <c r="A253" s="20">
        <f>+Oversikt!A253</f>
        <v>16</v>
      </c>
      <c r="B253" s="16" t="str">
        <f>IF('Final 1'!B253="", "",+Oversikt!B253)</f>
        <v/>
      </c>
      <c r="C253" s="16" t="str">
        <f>IF(Oversikt!E253="","",Oversikt!E253)</f>
        <v/>
      </c>
      <c r="D253" s="17" t="str">
        <f>IF('Final 1'!N253="","",IF(Oversikt!B253="","",VLOOKUP(Oversikt!#REF!,Mønster!$A$4:$B$21,2)))</f>
        <v/>
      </c>
      <c r="E253" s="32"/>
      <c r="F253" s="33"/>
      <c r="G253" s="33"/>
      <c r="H253" s="33"/>
      <c r="I253" s="137"/>
      <c r="J253" s="33"/>
      <c r="K253" s="34"/>
      <c r="L253" s="128">
        <f>IF(Dommere!$C$12&gt;4,ROUND(SUM(E253:K253)-Q253-R253,1)/(Dommere!$C$12-2),(SUM(E253:K253)/Dommere!$C$12))</f>
        <v>0</v>
      </c>
      <c r="M253" s="129">
        <f>IF(B253="",,'Final 1'!L253+L253)</f>
        <v>0</v>
      </c>
      <c r="N253" s="57" t="str">
        <f t="shared" si="48"/>
        <v/>
      </c>
      <c r="O253" s="33"/>
      <c r="P253" s="33"/>
      <c r="Q253" s="19">
        <f t="shared" si="45"/>
        <v>0</v>
      </c>
      <c r="R253" s="19">
        <f t="shared" si="46"/>
        <v>0</v>
      </c>
      <c r="S253" s="19">
        <f t="shared" si="47"/>
        <v>0</v>
      </c>
    </row>
    <row r="254" spans="1:19" x14ac:dyDescent="0.2">
      <c r="A254" s="20">
        <f>+Oversikt!A254</f>
        <v>17</v>
      </c>
      <c r="B254" s="16" t="str">
        <f>IF('Final 1'!B254="", "",+Oversikt!B254)</f>
        <v/>
      </c>
      <c r="C254" s="16" t="str">
        <f>IF(Oversikt!E254="","",Oversikt!E254)</f>
        <v/>
      </c>
      <c r="D254" s="17" t="str">
        <f>IF('Final 1'!N254="","",IF(Oversikt!B254="","",VLOOKUP(Oversikt!#REF!,Mønster!$A$4:$B$21,2)))</f>
        <v/>
      </c>
      <c r="E254" s="32"/>
      <c r="F254" s="33"/>
      <c r="G254" s="33"/>
      <c r="H254" s="33"/>
      <c r="I254" s="137"/>
      <c r="J254" s="33"/>
      <c r="K254" s="34"/>
      <c r="L254" s="128">
        <f>IF(Dommere!$C$12&gt;4,ROUND(SUM(E254:K254)-Q254-R254,1)/(Dommere!$C$12-2),(SUM(E254:K254)/Dommere!$C$12))</f>
        <v>0</v>
      </c>
      <c r="M254" s="129">
        <f>IF(B254="",,'Final 1'!L254+L254)</f>
        <v>0</v>
      </c>
      <c r="N254" s="57" t="str">
        <f t="shared" si="48"/>
        <v/>
      </c>
      <c r="O254" s="33"/>
      <c r="P254" s="33"/>
      <c r="Q254" s="19">
        <f t="shared" si="45"/>
        <v>0</v>
      </c>
      <c r="R254" s="19">
        <f t="shared" si="46"/>
        <v>0</v>
      </c>
      <c r="S254" s="19">
        <f t="shared" si="47"/>
        <v>0</v>
      </c>
    </row>
    <row r="255" spans="1:19" x14ac:dyDescent="0.2">
      <c r="A255" s="20">
        <f>+Oversikt!A255</f>
        <v>18</v>
      </c>
      <c r="B255" s="16" t="str">
        <f>IF('Final 1'!B255="", "",+Oversikt!B255)</f>
        <v/>
      </c>
      <c r="C255" s="16" t="str">
        <f>IF(Oversikt!E255="","",Oversikt!E255)</f>
        <v/>
      </c>
      <c r="D255" s="17" t="str">
        <f>IF('Final 1'!N255="","",IF(Oversikt!B255="","",VLOOKUP(Oversikt!#REF!,Mønster!$A$4:$B$21,2)))</f>
        <v/>
      </c>
      <c r="E255" s="32"/>
      <c r="F255" s="33"/>
      <c r="G255" s="33"/>
      <c r="H255" s="33"/>
      <c r="I255" s="137"/>
      <c r="J255" s="33"/>
      <c r="K255" s="34"/>
      <c r="L255" s="128">
        <f>IF(Dommere!$C$12&gt;4,ROUND(SUM(E255:K255)-Q255-R255,1)/(Dommere!$C$12-2),(SUM(E255:K255)/Dommere!$C$12))</f>
        <v>0</v>
      </c>
      <c r="M255" s="129">
        <f>IF(B255="",,'Final 1'!L255+L255)</f>
        <v>0</v>
      </c>
      <c r="N255" s="57" t="str">
        <f t="shared" si="48"/>
        <v/>
      </c>
      <c r="O255" s="33"/>
      <c r="P255" s="33"/>
      <c r="Q255" s="19">
        <f t="shared" si="45"/>
        <v>0</v>
      </c>
      <c r="R255" s="19">
        <f t="shared" si="46"/>
        <v>0</v>
      </c>
      <c r="S255" s="19">
        <f t="shared" si="47"/>
        <v>0</v>
      </c>
    </row>
    <row r="256" spans="1:19" x14ac:dyDescent="0.2">
      <c r="A256" s="20">
        <f>+Oversikt!A256</f>
        <v>19</v>
      </c>
      <c r="B256" s="16" t="str">
        <f>IF('Final 1'!B256="", "",+Oversikt!B256)</f>
        <v/>
      </c>
      <c r="C256" s="16" t="str">
        <f>IF(Oversikt!E256="","",Oversikt!E256)</f>
        <v/>
      </c>
      <c r="D256" s="17" t="str">
        <f>IF('Final 1'!N256="","",IF(Oversikt!B256="","",VLOOKUP(Oversikt!#REF!,Mønster!$A$4:$B$21,2)))</f>
        <v/>
      </c>
      <c r="E256" s="32"/>
      <c r="F256" s="33"/>
      <c r="G256" s="33"/>
      <c r="H256" s="33"/>
      <c r="I256" s="137"/>
      <c r="J256" s="33"/>
      <c r="K256" s="34"/>
      <c r="L256" s="128">
        <f>IF(Dommere!$C$12&gt;4,ROUND(SUM(E256:K256)-Q256-R256,1)/(Dommere!$C$12-2),(SUM(E256:K256)/Dommere!$C$12))</f>
        <v>0</v>
      </c>
      <c r="M256" s="129">
        <f>IF(B256="",,'Final 1'!L256+L256)</f>
        <v>0</v>
      </c>
      <c r="N256" s="57" t="str">
        <f t="shared" si="48"/>
        <v/>
      </c>
      <c r="O256" s="33"/>
      <c r="P256" s="33"/>
      <c r="Q256" s="19">
        <f t="shared" si="45"/>
        <v>0</v>
      </c>
      <c r="R256" s="19">
        <f t="shared" si="46"/>
        <v>0</v>
      </c>
      <c r="S256" s="19">
        <f t="shared" si="47"/>
        <v>0</v>
      </c>
    </row>
    <row r="257" spans="1:19" x14ac:dyDescent="0.2">
      <c r="A257" s="20">
        <f>+Oversikt!A257</f>
        <v>20</v>
      </c>
      <c r="B257" s="16" t="str">
        <f>IF('Final 1'!B257="", "",+Oversikt!B257)</f>
        <v/>
      </c>
      <c r="C257" s="16" t="str">
        <f>IF(Oversikt!E257="","",Oversikt!E257)</f>
        <v/>
      </c>
      <c r="D257" s="17" t="str">
        <f>IF('Final 1'!N257="","",IF(Oversikt!B257="","",VLOOKUP(Oversikt!#REF!,Mønster!$A$4:$B$21,2)))</f>
        <v/>
      </c>
      <c r="E257" s="32"/>
      <c r="F257" s="33"/>
      <c r="G257" s="33"/>
      <c r="H257" s="33"/>
      <c r="I257" s="137"/>
      <c r="J257" s="33"/>
      <c r="K257" s="34"/>
      <c r="L257" s="128">
        <f>IF(Dommere!$C$12&gt;4,ROUND(SUM(E257:K257)-Q257-R257,1)/(Dommere!$C$12-2),(SUM(E257:K257)/Dommere!$C$12))</f>
        <v>0</v>
      </c>
      <c r="M257" s="129">
        <f>IF(B257="",,'Final 1'!L257+L257)</f>
        <v>0</v>
      </c>
      <c r="N257" s="57" t="str">
        <f t="shared" si="48"/>
        <v/>
      </c>
      <c r="O257" s="33"/>
      <c r="P257" s="33"/>
      <c r="Q257" s="19">
        <f t="shared" si="45"/>
        <v>0</v>
      </c>
      <c r="R257" s="19">
        <f t="shared" si="46"/>
        <v>0</v>
      </c>
      <c r="S257" s="19">
        <f t="shared" si="47"/>
        <v>0</v>
      </c>
    </row>
    <row r="258" spans="1:19" x14ac:dyDescent="0.2">
      <c r="A258" s="20">
        <f>+Oversikt!A258</f>
        <v>21</v>
      </c>
      <c r="B258" s="16" t="str">
        <f>IF('Final 1'!B258="", "",+Oversikt!B258)</f>
        <v/>
      </c>
      <c r="C258" s="16" t="str">
        <f>IF(Oversikt!E258="","",Oversikt!E258)</f>
        <v/>
      </c>
      <c r="D258" s="17" t="str">
        <f>IF('Final 1'!N258="","",IF(Oversikt!B258="","",VLOOKUP(Oversikt!#REF!,Mønster!$A$4:$B$21,2)))</f>
        <v/>
      </c>
      <c r="E258" s="32"/>
      <c r="F258" s="33"/>
      <c r="G258" s="33"/>
      <c r="H258" s="33"/>
      <c r="I258" s="137"/>
      <c r="J258" s="33"/>
      <c r="K258" s="34"/>
      <c r="L258" s="128">
        <f>IF(Dommere!$C$12&gt;4,ROUND(SUM(E258:K258)-Q258-R258,1)/(Dommere!$C$12-2),(SUM(E258:K258)/Dommere!$C$12))</f>
        <v>0</v>
      </c>
      <c r="M258" s="129">
        <f>IF(B258="",,'Final 1'!L258+L258)</f>
        <v>0</v>
      </c>
      <c r="N258" s="57" t="str">
        <f t="shared" si="48"/>
        <v/>
      </c>
      <c r="O258" s="33"/>
      <c r="P258" s="33"/>
      <c r="Q258" s="19">
        <f t="shared" si="45"/>
        <v>0</v>
      </c>
      <c r="R258" s="19">
        <f t="shared" si="46"/>
        <v>0</v>
      </c>
      <c r="S258" s="19">
        <f t="shared" si="47"/>
        <v>0</v>
      </c>
    </row>
    <row r="259" spans="1:19" x14ac:dyDescent="0.2">
      <c r="A259" s="20">
        <f>+Oversikt!A259</f>
        <v>22</v>
      </c>
      <c r="B259" s="16" t="str">
        <f>IF('Final 1'!B259="", "",+Oversikt!B259)</f>
        <v/>
      </c>
      <c r="C259" s="16" t="str">
        <f>IF(Oversikt!E259="","",Oversikt!E259)</f>
        <v/>
      </c>
      <c r="D259" s="17" t="str">
        <f>IF('Final 1'!N259="","",IF(Oversikt!B259="","",VLOOKUP(Oversikt!#REF!,Mønster!$A$4:$B$21,2)))</f>
        <v/>
      </c>
      <c r="E259" s="32"/>
      <c r="F259" s="33"/>
      <c r="G259" s="33"/>
      <c r="H259" s="33"/>
      <c r="I259" s="137"/>
      <c r="J259" s="33"/>
      <c r="K259" s="34"/>
      <c r="L259" s="128">
        <f>IF(Dommere!$C$12&gt;4,ROUND(SUM(E259:K259)-Q259-R259,1)/(Dommere!$C$12-2),(SUM(E259:K259)/Dommere!$C$12))</f>
        <v>0</v>
      </c>
      <c r="M259" s="129">
        <f>IF(B259="",,'Final 1'!L259+L259)</f>
        <v>0</v>
      </c>
      <c r="N259" s="57" t="str">
        <f t="shared" si="48"/>
        <v/>
      </c>
      <c r="O259" s="33"/>
      <c r="P259" s="33"/>
      <c r="Q259" s="19">
        <f t="shared" si="45"/>
        <v>0</v>
      </c>
      <c r="R259" s="19">
        <f t="shared" si="46"/>
        <v>0</v>
      </c>
      <c r="S259" s="19">
        <f t="shared" si="47"/>
        <v>0</v>
      </c>
    </row>
    <row r="260" spans="1:19" x14ac:dyDescent="0.2">
      <c r="A260" s="20">
        <f>+Oversikt!A260</f>
        <v>23</v>
      </c>
      <c r="B260" s="16" t="str">
        <f>IF('Final 1'!B260="", "",+Oversikt!B260)</f>
        <v/>
      </c>
      <c r="C260" s="16" t="str">
        <f>IF(Oversikt!E260="","",Oversikt!E260)</f>
        <v/>
      </c>
      <c r="D260" s="17" t="str">
        <f>IF('Final 1'!N260="","",IF(Oversikt!B260="","",VLOOKUP(Oversikt!#REF!,Mønster!$A$4:$B$21,2)))</f>
        <v/>
      </c>
      <c r="E260" s="32"/>
      <c r="F260" s="33"/>
      <c r="G260" s="33"/>
      <c r="H260" s="33"/>
      <c r="I260" s="137"/>
      <c r="J260" s="33"/>
      <c r="K260" s="34"/>
      <c r="L260" s="128">
        <f>IF(Dommere!$C$12&gt;4,ROUND(SUM(E260:K260)-Q260-R260,1)/(Dommere!$C$12-2),(SUM(E260:K260)/Dommere!$C$12))</f>
        <v>0</v>
      </c>
      <c r="M260" s="129">
        <f>IF(B260="",,'Final 1'!L260+L260)</f>
        <v>0</v>
      </c>
      <c r="N260" s="57" t="str">
        <f t="shared" si="48"/>
        <v/>
      </c>
      <c r="O260" s="33"/>
      <c r="P260" s="33"/>
      <c r="Q260" s="19">
        <f t="shared" si="45"/>
        <v>0</v>
      </c>
      <c r="R260" s="19">
        <f t="shared" si="46"/>
        <v>0</v>
      </c>
      <c r="S260" s="19">
        <f t="shared" si="47"/>
        <v>0</v>
      </c>
    </row>
    <row r="261" spans="1:19" x14ac:dyDescent="0.2">
      <c r="A261" s="20">
        <f>+Oversikt!A261</f>
        <v>24</v>
      </c>
      <c r="B261" s="16" t="str">
        <f>IF('Final 1'!B261="", "",+Oversikt!B261)</f>
        <v/>
      </c>
      <c r="C261" s="16" t="str">
        <f>IF(Oversikt!E261="","",Oversikt!E261)</f>
        <v/>
      </c>
      <c r="D261" s="17" t="str">
        <f>IF('Final 1'!N261="","",IF(Oversikt!B261="","",VLOOKUP(Oversikt!#REF!,Mønster!$A$4:$B$21,2)))</f>
        <v/>
      </c>
      <c r="E261" s="32"/>
      <c r="F261" s="33"/>
      <c r="G261" s="33"/>
      <c r="H261" s="33"/>
      <c r="I261" s="137"/>
      <c r="J261" s="33"/>
      <c r="K261" s="34"/>
      <c r="L261" s="128">
        <f>IF(Dommere!$C$12&gt;4,ROUND(SUM(E261:K261)-Q261-R261,1)/(Dommere!$C$12-2),(SUM(E261:K261)/Dommere!$C$12))</f>
        <v>0</v>
      </c>
      <c r="M261" s="129">
        <f>IF(B261="",,'Final 1'!L261+L261)</f>
        <v>0</v>
      </c>
      <c r="N261" s="57" t="str">
        <f t="shared" si="48"/>
        <v/>
      </c>
      <c r="O261" s="33"/>
      <c r="P261" s="33"/>
      <c r="Q261" s="19">
        <f t="shared" si="45"/>
        <v>0</v>
      </c>
      <c r="R261" s="19">
        <f t="shared" si="46"/>
        <v>0</v>
      </c>
      <c r="S261" s="19">
        <f t="shared" si="47"/>
        <v>0</v>
      </c>
    </row>
    <row r="262" spans="1:19" x14ac:dyDescent="0.2">
      <c r="A262" s="20">
        <f>+Oversikt!A262</f>
        <v>25</v>
      </c>
      <c r="B262" s="16" t="str">
        <f>IF('Final 1'!B262="", "",+Oversikt!B262)</f>
        <v/>
      </c>
      <c r="C262" s="16" t="str">
        <f>IF(Oversikt!E262="","",Oversikt!E262)</f>
        <v/>
      </c>
      <c r="D262" s="17" t="str">
        <f>IF('Final 1'!N262="","",IF(Oversikt!B262="","",VLOOKUP(Oversikt!#REF!,Mønster!$A$4:$B$21,2)))</f>
        <v/>
      </c>
      <c r="E262" s="32"/>
      <c r="F262" s="33"/>
      <c r="G262" s="33"/>
      <c r="H262" s="33"/>
      <c r="I262" s="137"/>
      <c r="J262" s="33"/>
      <c r="K262" s="34"/>
      <c r="L262" s="128">
        <f>IF(Dommere!$C$12&gt;4,ROUND(SUM(E262:K262)-Q262-R262,1)/(Dommere!$C$12-2),(SUM(E262:K262)/Dommere!$C$12))</f>
        <v>0</v>
      </c>
      <c r="M262" s="129">
        <f>IF(B262="",,'Final 1'!L262+L262)</f>
        <v>0</v>
      </c>
      <c r="N262" s="57" t="str">
        <f>IF(M262=LARGE($M$238:$M$262,1),1,IF(M262=LARGE($M$238:$M$262,2),2,IF(M262=LARGE($M$238:$M$262,3),3,"")))</f>
        <v/>
      </c>
      <c r="O262" s="33"/>
      <c r="P262" s="33"/>
      <c r="Q262" s="19">
        <f t="shared" si="45"/>
        <v>0</v>
      </c>
      <c r="R262" s="19">
        <f t="shared" si="46"/>
        <v>0</v>
      </c>
      <c r="S262" s="19">
        <f t="shared" si="47"/>
        <v>0</v>
      </c>
    </row>
    <row r="263" spans="1:19" ht="21" customHeight="1" x14ac:dyDescent="0.2">
      <c r="A263" s="21" t="str">
        <f>+Oversikt!A263</f>
        <v>Klasse 400 / 450 - Mix Par</v>
      </c>
      <c r="B263" s="16"/>
      <c r="C263" s="16"/>
      <c r="D263" s="17"/>
      <c r="E263" s="32"/>
      <c r="F263" s="33"/>
      <c r="G263" s="33"/>
      <c r="H263" s="33"/>
      <c r="I263" s="137"/>
      <c r="J263" s="33"/>
      <c r="K263" s="34"/>
      <c r="L263" s="128">
        <f>IF(Dommere!$C$12&gt;4,ROUND(SUM(E263:K263)-Q263-R263,1)/(Dommere!$C$12-2),(SUM(E263:K263)/Dommere!$C$12))</f>
        <v>0</v>
      </c>
      <c r="M263" s="129"/>
      <c r="N263" s="53"/>
      <c r="O263" s="33"/>
      <c r="P263" s="33"/>
      <c r="Q263" s="19"/>
      <c r="R263" s="19"/>
      <c r="S263" s="19"/>
    </row>
    <row r="264" spans="1:19" x14ac:dyDescent="0.2">
      <c r="A264" s="20">
        <f>+Oversikt!A264</f>
        <v>1</v>
      </c>
      <c r="B264" s="16" t="str">
        <f>IF('Final 1'!B264="", "",+Oversikt!B264)</f>
        <v xml:space="preserve">Nilsen og Tellnes </v>
      </c>
      <c r="C264" s="16" t="str">
        <f>IF(Oversikt!E264="","",Oversikt!E264)</f>
        <v>Keum Gang Taekwondo - St.hanshaugen</v>
      </c>
      <c r="D264" s="17" t="str">
        <f>IF('Final 1'!N264="","",IF(Oversikt!B264="","",VLOOKUP(Oversikt!#REF!,Mønster!$A$4:$B$21,2)))</f>
        <v/>
      </c>
      <c r="E264" s="32">
        <v>6.5</v>
      </c>
      <c r="F264" s="33">
        <v>6.1</v>
      </c>
      <c r="G264" s="33">
        <v>6.5</v>
      </c>
      <c r="H264" s="33"/>
      <c r="I264" s="137"/>
      <c r="J264" s="33"/>
      <c r="K264" s="34"/>
      <c r="L264" s="128">
        <f>IF(Dommere!$C$12&gt;4,ROUND(SUM(E264:K264)-Q264-R264,1)/(Dommere!$C$12-2),(SUM(E264:K264)/Dommere!$C$12))</f>
        <v>6.3666666666666671</v>
      </c>
      <c r="M264" s="129">
        <f>IF(B264="",,'Final 1'!L264+L264)</f>
        <v>11.833333333333332</v>
      </c>
      <c r="N264" s="57" t="str">
        <f>IF(M264=LARGE($M$264:$M$288,1),1,IF(M264=LARGE($M$264:$M$288,2),2,IF(M264=LARGE($M$264:$M$288,3),3,"")))</f>
        <v/>
      </c>
      <c r="O264" s="33"/>
      <c r="P264" s="33"/>
      <c r="Q264" s="19">
        <f t="shared" ref="Q264:Q288" si="49">MAX(E264:K264)</f>
        <v>6.5</v>
      </c>
      <c r="R264" s="19">
        <f t="shared" ref="R264:R288" si="50">MIN(E264:K264)</f>
        <v>6.1</v>
      </c>
      <c r="S264" s="19">
        <f t="shared" ref="S264:S288" si="51">SUM(E264:K264)</f>
        <v>19.100000000000001</v>
      </c>
    </row>
    <row r="265" spans="1:19" x14ac:dyDescent="0.2">
      <c r="A265" s="20">
        <f>+Oversikt!A265</f>
        <v>2</v>
      </c>
      <c r="B265" s="16" t="str">
        <f>IF('Final 1'!B265="", "",+Oversikt!B265)</f>
        <v xml:space="preserve">Bibi og Tran </v>
      </c>
      <c r="C265" s="16" t="str">
        <f>IF(Oversikt!E265="","",Oversikt!E265)</f>
        <v>Oslo Nord Taekwondo klubb</v>
      </c>
      <c r="D265" s="17" t="str">
        <f>IF('Final 1'!N265="","",IF(Oversikt!B265="","",VLOOKUP(Oversikt!#REF!,Mønster!$A$4:$B$21,2)))</f>
        <v/>
      </c>
      <c r="E265" s="32">
        <v>6.6</v>
      </c>
      <c r="F265" s="33">
        <v>6.8</v>
      </c>
      <c r="G265" s="33">
        <v>7.1</v>
      </c>
      <c r="H265" s="33"/>
      <c r="I265" s="137"/>
      <c r="J265" s="33"/>
      <c r="K265" s="34"/>
      <c r="L265" s="128">
        <f>IF(Dommere!$C$12&gt;4,ROUND(SUM(E265:K265)-Q265-R265,1)/(Dommere!$C$12-2),(SUM(E265:K265)/Dommere!$C$12))</f>
        <v>6.833333333333333</v>
      </c>
      <c r="M265" s="129">
        <f>IF(B265="",,'Final 1'!L265+L265)</f>
        <v>13.333333333333332</v>
      </c>
      <c r="N265" s="57">
        <f t="shared" ref="N265:N288" si="52">IF(M265=LARGE($M$264:$M$288,1),1,IF(M265=LARGE($M$264:$M$288,2),2,IF(M265=LARGE($M$264:$M$288,3),3,"")))</f>
        <v>2</v>
      </c>
      <c r="O265" s="33"/>
      <c r="P265" s="33"/>
      <c r="Q265" s="19">
        <f t="shared" si="49"/>
        <v>7.1</v>
      </c>
      <c r="R265" s="19">
        <f t="shared" si="50"/>
        <v>6.6</v>
      </c>
      <c r="S265" s="19">
        <f t="shared" si="51"/>
        <v>20.5</v>
      </c>
    </row>
    <row r="266" spans="1:19" x14ac:dyDescent="0.2">
      <c r="A266" s="20">
        <f>+Oversikt!A266</f>
        <v>3</v>
      </c>
      <c r="B266" s="16" t="str">
        <f>IF('Final 1'!B266="", "",+Oversikt!B266)</f>
        <v xml:space="preserve">Dang og Fossum </v>
      </c>
      <c r="C266" s="16" t="str">
        <f>IF(Oversikt!E266="","",Oversikt!E266)</f>
        <v>Hwa Rang Team Drammen</v>
      </c>
      <c r="D266" s="17" t="str">
        <f>IF('Final 1'!N266="","",IF(Oversikt!B266="","",VLOOKUP(Oversikt!#REF!,Mønster!$A$4:$B$21,2)))</f>
        <v/>
      </c>
      <c r="E266" s="32">
        <v>7</v>
      </c>
      <c r="F266" s="33">
        <v>6.7</v>
      </c>
      <c r="G266" s="33">
        <v>6.6</v>
      </c>
      <c r="H266" s="33"/>
      <c r="I266" s="137"/>
      <c r="J266" s="33"/>
      <c r="K266" s="34"/>
      <c r="L266" s="128">
        <f>IF(Dommere!$C$12&gt;4,ROUND(SUM(E266:K266)-Q266-R266,1)/(Dommere!$C$12-2),(SUM(E266:K266)/Dommere!$C$12))</f>
        <v>6.7666666666666657</v>
      </c>
      <c r="M266" s="129">
        <f>IF(B266="",,'Final 1'!L266+L266)</f>
        <v>13.433333333333334</v>
      </c>
      <c r="N266" s="57">
        <f t="shared" si="52"/>
        <v>1</v>
      </c>
      <c r="O266" s="33"/>
      <c r="P266" s="33"/>
      <c r="Q266" s="19">
        <f t="shared" si="49"/>
        <v>7</v>
      </c>
      <c r="R266" s="19">
        <f t="shared" si="50"/>
        <v>6.6</v>
      </c>
      <c r="S266" s="19">
        <f t="shared" si="51"/>
        <v>20.299999999999997</v>
      </c>
    </row>
    <row r="267" spans="1:19" x14ac:dyDescent="0.2">
      <c r="A267" s="20">
        <f>+Oversikt!A267</f>
        <v>4</v>
      </c>
      <c r="B267" s="16" t="str">
        <f>IF('Final 1'!B267="", "",+Oversikt!B267)</f>
        <v xml:space="preserve">Fossum og Nilsen </v>
      </c>
      <c r="C267" s="16" t="str">
        <f>IF(Oversikt!E267="","",Oversikt!E267)</f>
        <v>Hwa Rang Team Drammen</v>
      </c>
      <c r="D267" s="17" t="str">
        <f>IF('Final 1'!N267="","",IF(Oversikt!B267="","",VLOOKUP(Oversikt!#REF!,Mønster!$A$4:$B$21,2)))</f>
        <v/>
      </c>
      <c r="E267" s="32">
        <v>6.7</v>
      </c>
      <c r="F267" s="33">
        <v>6.5</v>
      </c>
      <c r="G267" s="33">
        <v>5.9</v>
      </c>
      <c r="H267" s="33"/>
      <c r="I267" s="137"/>
      <c r="J267" s="33"/>
      <c r="K267" s="34"/>
      <c r="L267" s="128">
        <f>IF(Dommere!$C$12&gt;4,ROUND(SUM(E267:K267)-Q267-R267,1)/(Dommere!$C$12-2),(SUM(E267:K267)/Dommere!$C$12))</f>
        <v>6.3666666666666671</v>
      </c>
      <c r="M267" s="129">
        <f>IF(B267="",,'Final 1'!L267+L267)</f>
        <v>13</v>
      </c>
      <c r="N267" s="57" t="str">
        <f t="shared" si="52"/>
        <v/>
      </c>
      <c r="O267" s="33"/>
      <c r="P267" s="33"/>
      <c r="Q267" s="19">
        <f t="shared" si="49"/>
        <v>6.7</v>
      </c>
      <c r="R267" s="19">
        <f t="shared" si="50"/>
        <v>5.9</v>
      </c>
      <c r="S267" s="19">
        <f t="shared" si="51"/>
        <v>19.100000000000001</v>
      </c>
    </row>
    <row r="268" spans="1:19" x14ac:dyDescent="0.2">
      <c r="A268" s="20">
        <f>+Oversikt!A268</f>
        <v>5</v>
      </c>
      <c r="B268" s="16" t="str">
        <f>IF('Final 1'!B268="", "",+Oversikt!B268)</f>
        <v xml:space="preserve">Finsrud og Ngo </v>
      </c>
      <c r="C268" s="16" t="str">
        <f>IF(Oversikt!E268="","",Oversikt!E268)</f>
        <v>Hwa Rang Team Drammen</v>
      </c>
      <c r="D268" s="17" t="str">
        <f>IF('Final 1'!N268="","",IF(Oversikt!B268="","",VLOOKUP(Oversikt!#REF!,Mønster!$A$4:$B$21,2)))</f>
        <v/>
      </c>
      <c r="E268" s="32">
        <v>7.1</v>
      </c>
      <c r="F268" s="33">
        <v>6.7</v>
      </c>
      <c r="G268" s="33">
        <v>6.3</v>
      </c>
      <c r="H268" s="33"/>
      <c r="I268" s="137"/>
      <c r="J268" s="33"/>
      <c r="K268" s="34"/>
      <c r="L268" s="128">
        <f>IF(Dommere!$C$12&gt;4,ROUND(SUM(E268:K268)-Q268-R268,1)/(Dommere!$C$12-2),(SUM(E268:K268)/Dommere!$C$12))</f>
        <v>6.7</v>
      </c>
      <c r="M268" s="129">
        <f>IF(B268="",,'Final 1'!L268+L268)</f>
        <v>13.3</v>
      </c>
      <c r="N268" s="57">
        <f t="shared" si="52"/>
        <v>3</v>
      </c>
      <c r="O268" s="33"/>
      <c r="P268" s="33"/>
      <c r="Q268" s="19">
        <f t="shared" si="49"/>
        <v>7.1</v>
      </c>
      <c r="R268" s="19">
        <f t="shared" si="50"/>
        <v>6.3</v>
      </c>
      <c r="S268" s="19">
        <f t="shared" si="51"/>
        <v>20.100000000000001</v>
      </c>
    </row>
    <row r="269" spans="1:19" x14ac:dyDescent="0.2">
      <c r="A269" s="20">
        <f>+Oversikt!A269</f>
        <v>6</v>
      </c>
      <c r="B269" s="16" t="str">
        <f>IF('Final 1'!B269="", "",+Oversikt!B269)</f>
        <v/>
      </c>
      <c r="C269" s="16" t="str">
        <f>IF(Oversikt!E269="","",Oversikt!E269)</f>
        <v/>
      </c>
      <c r="D269" s="17" t="str">
        <f>IF('Final 1'!N269="","",IF(Oversikt!B269="","",VLOOKUP(Oversikt!#REF!,Mønster!$A$4:$B$21,2)))</f>
        <v/>
      </c>
      <c r="E269" s="32"/>
      <c r="F269" s="33"/>
      <c r="G269" s="33"/>
      <c r="H269" s="33"/>
      <c r="I269" s="137"/>
      <c r="J269" s="33"/>
      <c r="K269" s="34"/>
      <c r="L269" s="128">
        <f>IF(Dommere!$C$12&gt;4,ROUND(SUM(E269:K269)-Q269-R269,1)/(Dommere!$C$12-2),(SUM(E269:K269)/Dommere!$C$12))</f>
        <v>0</v>
      </c>
      <c r="M269" s="129">
        <f>IF(B269="",,'Final 1'!L269+L269)</f>
        <v>0</v>
      </c>
      <c r="N269" s="57" t="str">
        <f t="shared" si="52"/>
        <v/>
      </c>
      <c r="O269" s="33"/>
      <c r="P269" s="33"/>
      <c r="Q269" s="19">
        <f t="shared" si="49"/>
        <v>0</v>
      </c>
      <c r="R269" s="19">
        <f t="shared" si="50"/>
        <v>0</v>
      </c>
      <c r="S269" s="19">
        <f t="shared" si="51"/>
        <v>0</v>
      </c>
    </row>
    <row r="270" spans="1:19" x14ac:dyDescent="0.2">
      <c r="A270" s="20">
        <f>+Oversikt!A270</f>
        <v>7</v>
      </c>
      <c r="B270" s="16" t="str">
        <f>IF('Final 1'!B270="", "",+Oversikt!B270)</f>
        <v/>
      </c>
      <c r="C270" s="16" t="str">
        <f>IF(Oversikt!E270="","",Oversikt!E270)</f>
        <v/>
      </c>
      <c r="D270" s="17" t="str">
        <f>IF('Final 1'!N270="","",IF(Oversikt!B270="","",VLOOKUP(Oversikt!#REF!,Mønster!$A$4:$B$21,2)))</f>
        <v/>
      </c>
      <c r="E270" s="32"/>
      <c r="F270" s="33"/>
      <c r="G270" s="33"/>
      <c r="H270" s="33"/>
      <c r="I270" s="137"/>
      <c r="J270" s="33"/>
      <c r="K270" s="34"/>
      <c r="L270" s="128">
        <f>IF(Dommere!$C$12&gt;4,ROUND(SUM(E270:K270)-Q270-R270,1)/(Dommere!$C$12-2),(SUM(E270:K270)/Dommere!$C$12))</f>
        <v>0</v>
      </c>
      <c r="M270" s="129">
        <f>IF(B270="",,'Final 1'!L270+L270)</f>
        <v>0</v>
      </c>
      <c r="N270" s="57" t="str">
        <f t="shared" si="52"/>
        <v/>
      </c>
      <c r="O270" s="33"/>
      <c r="P270" s="33"/>
      <c r="Q270" s="19">
        <f t="shared" si="49"/>
        <v>0</v>
      </c>
      <c r="R270" s="19">
        <f t="shared" si="50"/>
        <v>0</v>
      </c>
      <c r="S270" s="19">
        <f t="shared" si="51"/>
        <v>0</v>
      </c>
    </row>
    <row r="271" spans="1:19" x14ac:dyDescent="0.2">
      <c r="A271" s="20">
        <f>+Oversikt!A271</f>
        <v>8</v>
      </c>
      <c r="B271" s="16" t="str">
        <f>IF('Final 1'!B271="", "",+Oversikt!B271)</f>
        <v/>
      </c>
      <c r="C271" s="16" t="str">
        <f>IF(Oversikt!E271="","",Oversikt!E271)</f>
        <v/>
      </c>
      <c r="D271" s="17" t="str">
        <f>IF('Final 1'!N271="","",IF(Oversikt!B271="","",VLOOKUP(Oversikt!#REF!,Mønster!$A$4:$B$21,2)))</f>
        <v/>
      </c>
      <c r="E271" s="32"/>
      <c r="F271" s="33"/>
      <c r="G271" s="33"/>
      <c r="H271" s="33"/>
      <c r="I271" s="137"/>
      <c r="J271" s="33"/>
      <c r="K271" s="34"/>
      <c r="L271" s="128">
        <f>IF(Dommere!$C$12&gt;4,ROUND(SUM(E271:K271)-Q271-R271,1)/(Dommere!$C$12-2),(SUM(E271:K271)/Dommere!$C$12))</f>
        <v>0</v>
      </c>
      <c r="M271" s="129">
        <f>IF(B271="",,'Final 1'!L271+L271)</f>
        <v>0</v>
      </c>
      <c r="N271" s="57" t="str">
        <f t="shared" si="52"/>
        <v/>
      </c>
      <c r="O271" s="33"/>
      <c r="P271" s="33"/>
      <c r="Q271" s="19">
        <f t="shared" si="49"/>
        <v>0</v>
      </c>
      <c r="R271" s="19">
        <f t="shared" si="50"/>
        <v>0</v>
      </c>
      <c r="S271" s="19">
        <f t="shared" si="51"/>
        <v>0</v>
      </c>
    </row>
    <row r="272" spans="1:19" x14ac:dyDescent="0.2">
      <c r="A272" s="20">
        <f>+Oversikt!A272</f>
        <v>9</v>
      </c>
      <c r="B272" s="16" t="str">
        <f>IF('Final 1'!B272="", "",+Oversikt!B272)</f>
        <v/>
      </c>
      <c r="C272" s="16" t="str">
        <f>IF(Oversikt!E272="","",Oversikt!E272)</f>
        <v/>
      </c>
      <c r="D272" s="17" t="str">
        <f>IF('Final 1'!N272="","",IF(Oversikt!B272="","",VLOOKUP(Oversikt!#REF!,Mønster!$A$4:$B$21,2)))</f>
        <v/>
      </c>
      <c r="E272" s="32"/>
      <c r="F272" s="33"/>
      <c r="G272" s="33"/>
      <c r="H272" s="33"/>
      <c r="I272" s="137"/>
      <c r="J272" s="33"/>
      <c r="K272" s="34"/>
      <c r="L272" s="128">
        <f>IF(Dommere!$C$12&gt;4,ROUND(SUM(E272:K272)-Q272-R272,1)/(Dommere!$C$12-2),(SUM(E272:K272)/Dommere!$C$12))</f>
        <v>0</v>
      </c>
      <c r="M272" s="129">
        <f>IF(B272="",,'Final 1'!L272+L272)</f>
        <v>0</v>
      </c>
      <c r="N272" s="57" t="str">
        <f t="shared" si="52"/>
        <v/>
      </c>
      <c r="O272" s="33"/>
      <c r="P272" s="33"/>
      <c r="Q272" s="19">
        <f t="shared" si="49"/>
        <v>0</v>
      </c>
      <c r="R272" s="19">
        <f t="shared" si="50"/>
        <v>0</v>
      </c>
      <c r="S272" s="19">
        <f t="shared" si="51"/>
        <v>0</v>
      </c>
    </row>
    <row r="273" spans="1:19" x14ac:dyDescent="0.2">
      <c r="A273" s="20">
        <f>+Oversikt!A273</f>
        <v>10</v>
      </c>
      <c r="B273" s="16" t="str">
        <f>IF('Final 1'!B273="", "",+Oversikt!B273)</f>
        <v/>
      </c>
      <c r="C273" s="16" t="str">
        <f>IF(Oversikt!E273="","",Oversikt!E273)</f>
        <v/>
      </c>
      <c r="D273" s="17" t="str">
        <f>IF('Final 1'!N273="","",IF(Oversikt!B273="","",VLOOKUP(Oversikt!#REF!,Mønster!$A$4:$B$21,2)))</f>
        <v/>
      </c>
      <c r="E273" s="32"/>
      <c r="F273" s="33"/>
      <c r="G273" s="33"/>
      <c r="H273" s="33"/>
      <c r="I273" s="137"/>
      <c r="J273" s="33"/>
      <c r="K273" s="34"/>
      <c r="L273" s="128">
        <f>IF(Dommere!$C$12&gt;4,ROUND(SUM(E273:K273)-Q273-R273,1)/(Dommere!$C$12-2),(SUM(E273:K273)/Dommere!$C$12))</f>
        <v>0</v>
      </c>
      <c r="M273" s="129">
        <f>IF(B273="",,'Final 1'!L273+L273)</f>
        <v>0</v>
      </c>
      <c r="N273" s="57" t="str">
        <f t="shared" si="52"/>
        <v/>
      </c>
      <c r="O273" s="33"/>
      <c r="P273" s="33"/>
      <c r="Q273" s="19">
        <f t="shared" si="49"/>
        <v>0</v>
      </c>
      <c r="R273" s="19">
        <f t="shared" si="50"/>
        <v>0</v>
      </c>
      <c r="S273" s="19">
        <f t="shared" si="51"/>
        <v>0</v>
      </c>
    </row>
    <row r="274" spans="1:19" x14ac:dyDescent="0.2">
      <c r="A274" s="20">
        <f>+Oversikt!A274</f>
        <v>11</v>
      </c>
      <c r="B274" s="16" t="str">
        <f>IF('Final 1'!B274="", "",+Oversikt!B274)</f>
        <v/>
      </c>
      <c r="C274" s="16" t="str">
        <f>IF(Oversikt!E274="","",Oversikt!E274)</f>
        <v/>
      </c>
      <c r="D274" s="17" t="str">
        <f>IF('Final 1'!N274="","",IF(Oversikt!B274="","",VLOOKUP(Oversikt!#REF!,Mønster!$A$4:$B$21,2)))</f>
        <v/>
      </c>
      <c r="E274" s="32"/>
      <c r="F274" s="33"/>
      <c r="G274" s="33"/>
      <c r="H274" s="33"/>
      <c r="I274" s="137"/>
      <c r="J274" s="33"/>
      <c r="K274" s="34"/>
      <c r="L274" s="128">
        <f>IF(Dommere!$C$12&gt;4,ROUND(SUM(E274:K274)-Q274-R274,1)/(Dommere!$C$12-2),(SUM(E274:K274)/Dommere!$C$12))</f>
        <v>0</v>
      </c>
      <c r="M274" s="129">
        <f>IF(B274="",,'Final 1'!L274+L274)</f>
        <v>0</v>
      </c>
      <c r="N274" s="57" t="str">
        <f t="shared" si="52"/>
        <v/>
      </c>
      <c r="O274" s="33"/>
      <c r="P274" s="33"/>
      <c r="Q274" s="19">
        <f t="shared" si="49"/>
        <v>0</v>
      </c>
      <c r="R274" s="19">
        <f t="shared" si="50"/>
        <v>0</v>
      </c>
      <c r="S274" s="19">
        <f t="shared" si="51"/>
        <v>0</v>
      </c>
    </row>
    <row r="275" spans="1:19" x14ac:dyDescent="0.2">
      <c r="A275" s="20">
        <f>+Oversikt!A275</f>
        <v>12</v>
      </c>
      <c r="B275" s="16" t="str">
        <f>IF('Final 1'!B275="", "",+Oversikt!B275)</f>
        <v/>
      </c>
      <c r="C275" s="16" t="str">
        <f>IF(Oversikt!E275="","",Oversikt!E275)</f>
        <v/>
      </c>
      <c r="D275" s="17" t="str">
        <f>IF('Final 1'!N275="","",IF(Oversikt!B275="","",VLOOKUP(Oversikt!#REF!,Mønster!$A$4:$B$21,2)))</f>
        <v/>
      </c>
      <c r="E275" s="32"/>
      <c r="F275" s="33"/>
      <c r="G275" s="33"/>
      <c r="H275" s="33"/>
      <c r="I275" s="137"/>
      <c r="J275" s="33"/>
      <c r="K275" s="34"/>
      <c r="L275" s="128">
        <f>IF(Dommere!$C$12&gt;4,ROUND(SUM(E275:K275)-Q275-R275,1)/(Dommere!$C$12-2),(SUM(E275:K275)/Dommere!$C$12))</f>
        <v>0</v>
      </c>
      <c r="M275" s="129">
        <f>IF(B275="",,'Final 1'!L275+L275)</f>
        <v>0</v>
      </c>
      <c r="N275" s="57" t="str">
        <f t="shared" si="52"/>
        <v/>
      </c>
      <c r="O275" s="33"/>
      <c r="P275" s="33"/>
      <c r="Q275" s="19">
        <f t="shared" si="49"/>
        <v>0</v>
      </c>
      <c r="R275" s="19">
        <f t="shared" si="50"/>
        <v>0</v>
      </c>
      <c r="S275" s="19">
        <f t="shared" si="51"/>
        <v>0</v>
      </c>
    </row>
    <row r="276" spans="1:19" x14ac:dyDescent="0.2">
      <c r="A276" s="20">
        <f>+Oversikt!A276</f>
        <v>13</v>
      </c>
      <c r="B276" s="16" t="str">
        <f>IF('Final 1'!B276="", "",+Oversikt!B276)</f>
        <v/>
      </c>
      <c r="C276" s="16" t="str">
        <f>IF(Oversikt!E276="","",Oversikt!E276)</f>
        <v/>
      </c>
      <c r="D276" s="17" t="str">
        <f>IF('Final 1'!N276="","",IF(Oversikt!B276="","",VLOOKUP(Oversikt!#REF!,Mønster!$A$4:$B$21,2)))</f>
        <v/>
      </c>
      <c r="E276" s="32"/>
      <c r="F276" s="33"/>
      <c r="G276" s="33"/>
      <c r="H276" s="33"/>
      <c r="I276" s="137"/>
      <c r="J276" s="33"/>
      <c r="K276" s="34"/>
      <c r="L276" s="128">
        <f>IF(Dommere!$C$12&gt;4,ROUND(SUM(E276:K276)-Q276-R276,1)/(Dommere!$C$12-2),(SUM(E276:K276)/Dommere!$C$12))</f>
        <v>0</v>
      </c>
      <c r="M276" s="129">
        <f>IF(B276="",,'Final 1'!L276+L276)</f>
        <v>0</v>
      </c>
      <c r="N276" s="57" t="str">
        <f t="shared" si="52"/>
        <v/>
      </c>
      <c r="O276" s="33"/>
      <c r="P276" s="33"/>
      <c r="Q276" s="19">
        <f t="shared" si="49"/>
        <v>0</v>
      </c>
      <c r="R276" s="19">
        <f t="shared" si="50"/>
        <v>0</v>
      </c>
      <c r="S276" s="19">
        <f t="shared" si="51"/>
        <v>0</v>
      </c>
    </row>
    <row r="277" spans="1:19" x14ac:dyDescent="0.2">
      <c r="A277" s="20">
        <f>+Oversikt!A277</f>
        <v>14</v>
      </c>
      <c r="B277" s="16" t="str">
        <f>IF('Final 1'!B277="", "",+Oversikt!B277)</f>
        <v/>
      </c>
      <c r="C277" s="16" t="str">
        <f>IF(Oversikt!E277="","",Oversikt!E277)</f>
        <v/>
      </c>
      <c r="D277" s="17" t="str">
        <f>IF('Final 1'!N277="","",IF(Oversikt!B277="","",VLOOKUP(Oversikt!#REF!,Mønster!$A$4:$B$21,2)))</f>
        <v/>
      </c>
      <c r="E277" s="32"/>
      <c r="F277" s="33"/>
      <c r="G277" s="33"/>
      <c r="H277" s="33"/>
      <c r="I277" s="137"/>
      <c r="J277" s="33"/>
      <c r="K277" s="34"/>
      <c r="L277" s="128">
        <f>IF(Dommere!$C$12&gt;4,ROUND(SUM(E277:K277)-Q277-R277,1)/(Dommere!$C$12-2),(SUM(E277:K277)/Dommere!$C$12))</f>
        <v>0</v>
      </c>
      <c r="M277" s="129">
        <f>IF(B277="",,'Final 1'!L277+L277)</f>
        <v>0</v>
      </c>
      <c r="N277" s="57" t="str">
        <f t="shared" si="52"/>
        <v/>
      </c>
      <c r="O277" s="33"/>
      <c r="P277" s="33"/>
      <c r="Q277" s="19">
        <f t="shared" si="49"/>
        <v>0</v>
      </c>
      <c r="R277" s="19">
        <f t="shared" si="50"/>
        <v>0</v>
      </c>
      <c r="S277" s="19">
        <f t="shared" si="51"/>
        <v>0</v>
      </c>
    </row>
    <row r="278" spans="1:19" x14ac:dyDescent="0.2">
      <c r="A278" s="20">
        <f>+Oversikt!A278</f>
        <v>15</v>
      </c>
      <c r="B278" s="16" t="str">
        <f>IF('Final 1'!B278="", "",+Oversikt!B278)</f>
        <v/>
      </c>
      <c r="C278" s="16" t="str">
        <f>IF(Oversikt!E278="","",Oversikt!E278)</f>
        <v/>
      </c>
      <c r="D278" s="17" t="str">
        <f>IF('Final 1'!N278="","",IF(Oversikt!B278="","",VLOOKUP(Oversikt!#REF!,Mønster!$A$4:$B$21,2)))</f>
        <v/>
      </c>
      <c r="E278" s="32"/>
      <c r="F278" s="33"/>
      <c r="G278" s="33"/>
      <c r="H278" s="33"/>
      <c r="I278" s="137"/>
      <c r="J278" s="33"/>
      <c r="K278" s="34"/>
      <c r="L278" s="128">
        <f>IF(Dommere!$C$12&gt;4,ROUND(SUM(E278:K278)-Q278-R278,1)/(Dommere!$C$12-2),(SUM(E278:K278)/Dommere!$C$12))</f>
        <v>0</v>
      </c>
      <c r="M278" s="129">
        <f>IF(B278="",,'Final 1'!L278+L278)</f>
        <v>0</v>
      </c>
      <c r="N278" s="57" t="str">
        <f t="shared" si="52"/>
        <v/>
      </c>
      <c r="O278" s="33"/>
      <c r="P278" s="33"/>
      <c r="Q278" s="19">
        <f t="shared" si="49"/>
        <v>0</v>
      </c>
      <c r="R278" s="19">
        <f t="shared" si="50"/>
        <v>0</v>
      </c>
      <c r="S278" s="19">
        <f t="shared" si="51"/>
        <v>0</v>
      </c>
    </row>
    <row r="279" spans="1:19" x14ac:dyDescent="0.2">
      <c r="A279" s="20">
        <f>+Oversikt!A279</f>
        <v>16</v>
      </c>
      <c r="B279" s="16" t="str">
        <f>IF('Final 1'!B279="", "",+Oversikt!B279)</f>
        <v/>
      </c>
      <c r="C279" s="16" t="str">
        <f>IF(Oversikt!E279="","",Oversikt!E279)</f>
        <v/>
      </c>
      <c r="D279" s="17" t="str">
        <f>IF('Final 1'!N279="","",IF(Oversikt!B279="","",VLOOKUP(Oversikt!#REF!,Mønster!$A$4:$B$21,2)))</f>
        <v/>
      </c>
      <c r="E279" s="32"/>
      <c r="F279" s="33"/>
      <c r="G279" s="33"/>
      <c r="H279" s="33"/>
      <c r="I279" s="137"/>
      <c r="J279" s="33"/>
      <c r="K279" s="34"/>
      <c r="L279" s="128">
        <f>IF(Dommere!$C$12&gt;4,ROUND(SUM(E279:K279)-Q279-R279,1)/(Dommere!$C$12-2),(SUM(E279:K279)/Dommere!$C$12))</f>
        <v>0</v>
      </c>
      <c r="M279" s="129">
        <f>IF(B279="",,'Final 1'!L279+L279)</f>
        <v>0</v>
      </c>
      <c r="N279" s="57" t="str">
        <f t="shared" si="52"/>
        <v/>
      </c>
      <c r="O279" s="33"/>
      <c r="P279" s="33"/>
      <c r="Q279" s="19">
        <f t="shared" si="49"/>
        <v>0</v>
      </c>
      <c r="R279" s="19">
        <f t="shared" si="50"/>
        <v>0</v>
      </c>
      <c r="S279" s="19">
        <f t="shared" si="51"/>
        <v>0</v>
      </c>
    </row>
    <row r="280" spans="1:19" x14ac:dyDescent="0.2">
      <c r="A280" s="20">
        <f>+Oversikt!A280</f>
        <v>17</v>
      </c>
      <c r="B280" s="16" t="str">
        <f>IF('Final 1'!B280="", "",+Oversikt!B280)</f>
        <v/>
      </c>
      <c r="C280" s="16" t="str">
        <f>IF(Oversikt!E280="","",Oversikt!E280)</f>
        <v/>
      </c>
      <c r="D280" s="17" t="str">
        <f>IF('Final 1'!N280="","",IF(Oversikt!B280="","",VLOOKUP(Oversikt!#REF!,Mønster!$A$4:$B$21,2)))</f>
        <v/>
      </c>
      <c r="E280" s="32"/>
      <c r="F280" s="33"/>
      <c r="G280" s="33"/>
      <c r="H280" s="33"/>
      <c r="I280" s="137"/>
      <c r="J280" s="33"/>
      <c r="K280" s="34"/>
      <c r="L280" s="128">
        <f>IF(Dommere!$C$12&gt;4,ROUND(SUM(E280:K280)-Q280-R280,1)/(Dommere!$C$12-2),(SUM(E280:K280)/Dommere!$C$12))</f>
        <v>0</v>
      </c>
      <c r="M280" s="129">
        <f>IF(B280="",,'Final 1'!L280+L280)</f>
        <v>0</v>
      </c>
      <c r="N280" s="57" t="str">
        <f t="shared" si="52"/>
        <v/>
      </c>
      <c r="O280" s="33"/>
      <c r="P280" s="33"/>
      <c r="Q280" s="19">
        <f t="shared" si="49"/>
        <v>0</v>
      </c>
      <c r="R280" s="19">
        <f t="shared" si="50"/>
        <v>0</v>
      </c>
      <c r="S280" s="19">
        <f t="shared" si="51"/>
        <v>0</v>
      </c>
    </row>
    <row r="281" spans="1:19" x14ac:dyDescent="0.2">
      <c r="A281" s="20">
        <f>+Oversikt!A281</f>
        <v>18</v>
      </c>
      <c r="B281" s="16" t="str">
        <f>IF('Final 1'!B281="", "",+Oversikt!B281)</f>
        <v/>
      </c>
      <c r="C281" s="16" t="str">
        <f>IF(Oversikt!E281="","",Oversikt!E281)</f>
        <v/>
      </c>
      <c r="D281" s="17" t="str">
        <f>IF('Final 1'!N281="","",IF(Oversikt!B281="","",VLOOKUP(Oversikt!#REF!,Mønster!$A$4:$B$21,2)))</f>
        <v/>
      </c>
      <c r="E281" s="32"/>
      <c r="F281" s="33"/>
      <c r="G281" s="33"/>
      <c r="H281" s="33"/>
      <c r="I281" s="137"/>
      <c r="J281" s="33"/>
      <c r="K281" s="34"/>
      <c r="L281" s="128">
        <f>IF(Dommere!$C$12&gt;4,ROUND(SUM(E281:K281)-Q281-R281,1)/(Dommere!$C$12-2),(SUM(E281:K281)/Dommere!$C$12))</f>
        <v>0</v>
      </c>
      <c r="M281" s="129">
        <f>IF(B281="",,'Final 1'!L281+L281)</f>
        <v>0</v>
      </c>
      <c r="N281" s="57" t="str">
        <f t="shared" si="52"/>
        <v/>
      </c>
      <c r="O281" s="33"/>
      <c r="P281" s="33"/>
      <c r="Q281" s="19">
        <f t="shared" si="49"/>
        <v>0</v>
      </c>
      <c r="R281" s="19">
        <f t="shared" si="50"/>
        <v>0</v>
      </c>
      <c r="S281" s="19">
        <f t="shared" si="51"/>
        <v>0</v>
      </c>
    </row>
    <row r="282" spans="1:19" x14ac:dyDescent="0.2">
      <c r="A282" s="20">
        <f>+Oversikt!A282</f>
        <v>19</v>
      </c>
      <c r="B282" s="16" t="str">
        <f>IF('Final 1'!B282="", "",+Oversikt!B282)</f>
        <v/>
      </c>
      <c r="C282" s="16" t="str">
        <f>IF(Oversikt!E282="","",Oversikt!E282)</f>
        <v/>
      </c>
      <c r="D282" s="17" t="str">
        <f>IF('Final 1'!N282="","",IF(Oversikt!B282="","",VLOOKUP(Oversikt!#REF!,Mønster!$A$4:$B$21,2)))</f>
        <v/>
      </c>
      <c r="E282" s="32"/>
      <c r="F282" s="33"/>
      <c r="G282" s="33"/>
      <c r="H282" s="33"/>
      <c r="I282" s="137"/>
      <c r="J282" s="33"/>
      <c r="K282" s="34"/>
      <c r="L282" s="128">
        <f>IF(Dommere!$C$12&gt;4,ROUND(SUM(E282:K282)-Q282-R282,1)/(Dommere!$C$12-2),(SUM(E282:K282)/Dommere!$C$12))</f>
        <v>0</v>
      </c>
      <c r="M282" s="129">
        <f>IF(B282="",,'Final 1'!L282+L282)</f>
        <v>0</v>
      </c>
      <c r="N282" s="57" t="str">
        <f t="shared" si="52"/>
        <v/>
      </c>
      <c r="O282" s="33"/>
      <c r="P282" s="33"/>
      <c r="Q282" s="19">
        <f t="shared" si="49"/>
        <v>0</v>
      </c>
      <c r="R282" s="19">
        <f t="shared" si="50"/>
        <v>0</v>
      </c>
      <c r="S282" s="19">
        <f t="shared" si="51"/>
        <v>0</v>
      </c>
    </row>
    <row r="283" spans="1:19" x14ac:dyDescent="0.2">
      <c r="A283" s="20">
        <f>+Oversikt!A283</f>
        <v>20</v>
      </c>
      <c r="B283" s="16" t="str">
        <f>IF('Final 1'!B283="", "",+Oversikt!B283)</f>
        <v/>
      </c>
      <c r="C283" s="16" t="str">
        <f>IF(Oversikt!E283="","",Oversikt!E283)</f>
        <v/>
      </c>
      <c r="D283" s="17" t="str">
        <f>IF('Final 1'!N283="","",IF(Oversikt!B283="","",VLOOKUP(Oversikt!#REF!,Mønster!$A$4:$B$21,2)))</f>
        <v/>
      </c>
      <c r="E283" s="32"/>
      <c r="F283" s="33"/>
      <c r="G283" s="33"/>
      <c r="H283" s="33"/>
      <c r="I283" s="137"/>
      <c r="J283" s="33"/>
      <c r="K283" s="34"/>
      <c r="L283" s="128">
        <f>IF(Dommere!$C$12&gt;4,ROUND(SUM(E283:K283)-Q283-R283,1)/(Dommere!$C$12-2),(SUM(E283:K283)/Dommere!$C$12))</f>
        <v>0</v>
      </c>
      <c r="M283" s="129">
        <f>IF(B283="",,'Final 1'!L283+L283)</f>
        <v>0</v>
      </c>
      <c r="N283" s="57" t="str">
        <f t="shared" si="52"/>
        <v/>
      </c>
      <c r="O283" s="33"/>
      <c r="P283" s="33"/>
      <c r="Q283" s="19">
        <f t="shared" si="49"/>
        <v>0</v>
      </c>
      <c r="R283" s="19">
        <f t="shared" si="50"/>
        <v>0</v>
      </c>
      <c r="S283" s="19">
        <f t="shared" si="51"/>
        <v>0</v>
      </c>
    </row>
    <row r="284" spans="1:19" x14ac:dyDescent="0.2">
      <c r="A284" s="20">
        <f>+Oversikt!A284</f>
        <v>21</v>
      </c>
      <c r="B284" s="16" t="str">
        <f>IF('Final 1'!B284="", "",+Oversikt!B284)</f>
        <v/>
      </c>
      <c r="C284" s="16" t="str">
        <f>IF(Oversikt!E284="","",Oversikt!E284)</f>
        <v/>
      </c>
      <c r="D284" s="17" t="str">
        <f>IF('Final 1'!N284="","",IF(Oversikt!B284="","",VLOOKUP(Oversikt!#REF!,Mønster!$A$4:$B$21,2)))</f>
        <v/>
      </c>
      <c r="E284" s="32"/>
      <c r="F284" s="33"/>
      <c r="G284" s="33"/>
      <c r="H284" s="33"/>
      <c r="I284" s="137"/>
      <c r="J284" s="33"/>
      <c r="K284" s="34"/>
      <c r="L284" s="128">
        <f>IF(Dommere!$C$12&gt;4,ROUND(SUM(E284:K284)-Q284-R284,1)/(Dommere!$C$12-2),(SUM(E284:K284)/Dommere!$C$12))</f>
        <v>0</v>
      </c>
      <c r="M284" s="129">
        <f>IF(B284="",,'Final 1'!L284+L284)</f>
        <v>0</v>
      </c>
      <c r="N284" s="57" t="str">
        <f t="shared" si="52"/>
        <v/>
      </c>
      <c r="O284" s="33"/>
      <c r="P284" s="33"/>
      <c r="Q284" s="19">
        <f t="shared" si="49"/>
        <v>0</v>
      </c>
      <c r="R284" s="19">
        <f t="shared" si="50"/>
        <v>0</v>
      </c>
      <c r="S284" s="19">
        <f t="shared" si="51"/>
        <v>0</v>
      </c>
    </row>
    <row r="285" spans="1:19" x14ac:dyDescent="0.2">
      <c r="A285" s="20">
        <f>+Oversikt!A285</f>
        <v>22</v>
      </c>
      <c r="B285" s="16" t="str">
        <f>IF('Final 1'!B285="", "",+Oversikt!B285)</f>
        <v/>
      </c>
      <c r="C285" s="16" t="str">
        <f>IF(Oversikt!E285="","",Oversikt!E285)</f>
        <v/>
      </c>
      <c r="D285" s="17" t="str">
        <f>IF('Final 1'!N285="","",IF(Oversikt!B285="","",VLOOKUP(Oversikt!#REF!,Mønster!$A$4:$B$21,2)))</f>
        <v/>
      </c>
      <c r="E285" s="32"/>
      <c r="F285" s="33"/>
      <c r="G285" s="33"/>
      <c r="H285" s="33"/>
      <c r="I285" s="137"/>
      <c r="J285" s="33"/>
      <c r="K285" s="34"/>
      <c r="L285" s="128">
        <f>IF(Dommere!$C$12&gt;4,ROUND(SUM(E285:K285)-Q285-R285,1)/(Dommere!$C$12-2),(SUM(E285:K285)/Dommere!$C$12))</f>
        <v>0</v>
      </c>
      <c r="M285" s="129">
        <f>IF(B285="",,'Final 1'!L285+L285)</f>
        <v>0</v>
      </c>
      <c r="N285" s="57" t="str">
        <f t="shared" si="52"/>
        <v/>
      </c>
      <c r="O285" s="33"/>
      <c r="P285" s="33"/>
      <c r="Q285" s="19">
        <f t="shared" si="49"/>
        <v>0</v>
      </c>
      <c r="R285" s="19">
        <f t="shared" si="50"/>
        <v>0</v>
      </c>
      <c r="S285" s="19">
        <f t="shared" si="51"/>
        <v>0</v>
      </c>
    </row>
    <row r="286" spans="1:19" x14ac:dyDescent="0.2">
      <c r="A286" s="20">
        <f>+Oversikt!A286</f>
        <v>23</v>
      </c>
      <c r="B286" s="16" t="str">
        <f>IF('Final 1'!B286="", "",+Oversikt!B286)</f>
        <v/>
      </c>
      <c r="C286" s="16" t="str">
        <f>IF(Oversikt!E286="","",Oversikt!E286)</f>
        <v/>
      </c>
      <c r="D286" s="17" t="str">
        <f>IF('Final 1'!N286="","",IF(Oversikt!B286="","",VLOOKUP(Oversikt!#REF!,Mønster!$A$4:$B$21,2)))</f>
        <v/>
      </c>
      <c r="E286" s="32"/>
      <c r="F286" s="33"/>
      <c r="G286" s="33"/>
      <c r="H286" s="33"/>
      <c r="I286" s="137"/>
      <c r="J286" s="33"/>
      <c r="K286" s="34"/>
      <c r="L286" s="128">
        <f>IF(Dommere!$C$12&gt;4,ROUND(SUM(E286:K286)-Q286-R286,1)/(Dommere!$C$12-2),(SUM(E286:K286)/Dommere!$C$12))</f>
        <v>0</v>
      </c>
      <c r="M286" s="129">
        <f>IF(B286="",,'Final 1'!L286+L286)</f>
        <v>0</v>
      </c>
      <c r="N286" s="57" t="str">
        <f t="shared" si="52"/>
        <v/>
      </c>
      <c r="O286" s="33"/>
      <c r="P286" s="33"/>
      <c r="Q286" s="19">
        <f t="shared" si="49"/>
        <v>0</v>
      </c>
      <c r="R286" s="19">
        <f t="shared" si="50"/>
        <v>0</v>
      </c>
      <c r="S286" s="19">
        <f t="shared" si="51"/>
        <v>0</v>
      </c>
    </row>
    <row r="287" spans="1:19" x14ac:dyDescent="0.2">
      <c r="A287" s="20">
        <f>+Oversikt!A287</f>
        <v>24</v>
      </c>
      <c r="B287" s="16" t="str">
        <f>IF('Final 1'!B287="", "",+Oversikt!B287)</f>
        <v/>
      </c>
      <c r="C287" s="16" t="str">
        <f>IF(Oversikt!E287="","",Oversikt!E287)</f>
        <v/>
      </c>
      <c r="D287" s="17" t="str">
        <f>IF('Final 1'!N287="","",IF(Oversikt!B287="","",VLOOKUP(Oversikt!#REF!,Mønster!$A$4:$B$21,2)))</f>
        <v/>
      </c>
      <c r="E287" s="32"/>
      <c r="F287" s="33"/>
      <c r="G287" s="33"/>
      <c r="H287" s="33"/>
      <c r="I287" s="137"/>
      <c r="J287" s="33"/>
      <c r="K287" s="34"/>
      <c r="L287" s="128">
        <f>IF(Dommere!$C$12&gt;4,ROUND(SUM(E287:K287)-Q287-R287,1)/(Dommere!$C$12-2),(SUM(E287:K287)/Dommere!$C$12))</f>
        <v>0</v>
      </c>
      <c r="M287" s="129">
        <f>IF(B287="",,'Final 1'!L287+L287)</f>
        <v>0</v>
      </c>
      <c r="N287" s="57" t="str">
        <f t="shared" si="52"/>
        <v/>
      </c>
      <c r="O287" s="33"/>
      <c r="P287" s="33"/>
      <c r="Q287" s="19">
        <f t="shared" si="49"/>
        <v>0</v>
      </c>
      <c r="R287" s="19">
        <f t="shared" si="50"/>
        <v>0</v>
      </c>
      <c r="S287" s="19">
        <f t="shared" si="51"/>
        <v>0</v>
      </c>
    </row>
    <row r="288" spans="1:19" x14ac:dyDescent="0.2">
      <c r="A288" s="20">
        <f>+Oversikt!A288</f>
        <v>25</v>
      </c>
      <c r="B288" s="16" t="str">
        <f>IF('Final 1'!B288="", "",+Oversikt!B288)</f>
        <v/>
      </c>
      <c r="C288" s="16" t="str">
        <f>IF(Oversikt!E288="","",Oversikt!E288)</f>
        <v/>
      </c>
      <c r="D288" s="17" t="str">
        <f>IF('Final 1'!N288="","",IF(Oversikt!B288="","",VLOOKUP(Oversikt!#REF!,Mønster!$A$4:$B$21,2)))</f>
        <v/>
      </c>
      <c r="E288" s="32"/>
      <c r="F288" s="33"/>
      <c r="G288" s="33"/>
      <c r="H288" s="33"/>
      <c r="I288" s="137"/>
      <c r="J288" s="33"/>
      <c r="K288" s="34"/>
      <c r="L288" s="128">
        <f>IF(Dommere!$C$12&gt;4,ROUND(SUM(E288:K288)-Q288-R288,1)/(Dommere!$C$12-2),(SUM(E288:K288)/Dommere!$C$12))</f>
        <v>0</v>
      </c>
      <c r="M288" s="129">
        <f>IF(B288="",,'Final 1'!L288+L288)</f>
        <v>0</v>
      </c>
      <c r="N288" s="57" t="str">
        <f t="shared" si="52"/>
        <v/>
      </c>
      <c r="O288" s="33"/>
      <c r="P288" s="33"/>
      <c r="Q288" s="19">
        <f t="shared" si="49"/>
        <v>0</v>
      </c>
      <c r="R288" s="19">
        <f t="shared" si="50"/>
        <v>0</v>
      </c>
      <c r="S288" s="19">
        <f t="shared" si="51"/>
        <v>0</v>
      </c>
    </row>
    <row r="289" spans="1:19" ht="21" customHeight="1" x14ac:dyDescent="0.2">
      <c r="A289" s="21" t="str">
        <f>+Oversikt!A289</f>
        <v>Klasse 200 / 210 - Junior - Jenter Cup</v>
      </c>
      <c r="B289" s="16"/>
      <c r="C289" s="16"/>
      <c r="D289" s="17"/>
      <c r="E289" s="32"/>
      <c r="F289" s="33"/>
      <c r="G289" s="33"/>
      <c r="H289" s="33"/>
      <c r="I289" s="137"/>
      <c r="J289" s="33"/>
      <c r="K289" s="34"/>
      <c r="L289" s="128">
        <f>IF(Dommere!$C$12&gt;4,ROUND(SUM(E289:K289)-Q289-R289,1)/(Dommere!$C$12-2),(SUM(E289:K289)/Dommere!$C$12))</f>
        <v>0</v>
      </c>
      <c r="M289" s="129"/>
      <c r="N289" s="53"/>
      <c r="O289" s="33"/>
      <c r="P289" s="33"/>
      <c r="Q289" s="19"/>
      <c r="R289" s="19"/>
      <c r="S289" s="19"/>
    </row>
    <row r="290" spans="1:19" x14ac:dyDescent="0.2">
      <c r="A290" s="20">
        <f>+Oversikt!A290</f>
        <v>1</v>
      </c>
      <c r="B290" s="16" t="str">
        <f>IF('Final 1'!B290="", "",+Oversikt!B290)</f>
        <v>Thi Trang Tran  Than</v>
      </c>
      <c r="C290" s="16" t="str">
        <f>IF(Oversikt!E290="","",Oversikt!E290)</f>
        <v>Chonkwon Vestli Taekwondo Klubb</v>
      </c>
      <c r="D290" s="17" t="str">
        <f>IF('Final 1'!N290="","",IF(Oversikt!B290="","",VLOOKUP(Oversikt!#REF!,Mønster!$A$4:$B$21,2)))</f>
        <v/>
      </c>
      <c r="E290" s="32">
        <v>6.5</v>
      </c>
      <c r="F290" s="33">
        <v>6.4</v>
      </c>
      <c r="G290" s="33">
        <v>7</v>
      </c>
      <c r="H290" s="33"/>
      <c r="I290" s="137"/>
      <c r="J290" s="33"/>
      <c r="K290" s="34"/>
      <c r="L290" s="128">
        <f>IF(Dommere!$C$12&gt;4,ROUND(SUM(E290:K290)-Q290-R290,1)/(Dommere!$C$12-2),(SUM(E290:K290)/Dommere!$C$12))</f>
        <v>6.6333333333333329</v>
      </c>
      <c r="M290" s="129">
        <f>IF(B290="",,'Final 1'!L290+L290)</f>
        <v>13.066666666666666</v>
      </c>
      <c r="N290" s="57">
        <f>IF(M290=LARGE($M$290:$M$314,1),1,IF(M290=LARGE($M$290:$M$314,2),2,IF(M290=LARGE($M$290:$M$314,3),3,"")))</f>
        <v>2</v>
      </c>
      <c r="O290" s="33"/>
      <c r="P290" s="33"/>
      <c r="Q290" s="19">
        <f t="shared" ref="Q290:Q314" si="53">MAX(E290:K290)</f>
        <v>7</v>
      </c>
      <c r="R290" s="19">
        <f t="shared" ref="R290:R314" si="54">MIN(E290:K290)</f>
        <v>6.4</v>
      </c>
      <c r="S290" s="19">
        <f t="shared" ref="S290:S314" si="55">SUM(E290:K290)</f>
        <v>19.899999999999999</v>
      </c>
    </row>
    <row r="291" spans="1:19" x14ac:dyDescent="0.2">
      <c r="A291" s="20">
        <f>+Oversikt!A291</f>
        <v>2</v>
      </c>
      <c r="B291" s="16" t="str">
        <f>IF('Final 1'!B291="", "",+Oversikt!B291)</f>
        <v>Heggedal  Rikke</v>
      </c>
      <c r="C291" s="16" t="str">
        <f>IF(Oversikt!E291="","",Oversikt!E291)</f>
        <v>Hamar Taekwondo Klubb</v>
      </c>
      <c r="D291" s="17" t="str">
        <f>IF('Final 1'!N291="","",IF(Oversikt!B291="","",VLOOKUP(Oversikt!#REF!,Mønster!$A$4:$B$21,2)))</f>
        <v/>
      </c>
      <c r="E291" s="32">
        <v>6.7</v>
      </c>
      <c r="F291" s="33">
        <v>6.3</v>
      </c>
      <c r="G291" s="33">
        <v>7.1</v>
      </c>
      <c r="H291" s="33"/>
      <c r="I291" s="137"/>
      <c r="J291" s="33"/>
      <c r="K291" s="34"/>
      <c r="L291" s="128">
        <f>IF(Dommere!$C$12&gt;4,ROUND(SUM(E291:K291)-Q291-R291,1)/(Dommere!$C$12-2),(SUM(E291:K291)/Dommere!$C$12))</f>
        <v>6.7</v>
      </c>
      <c r="M291" s="129">
        <f>IF(B291="",,'Final 1'!L291+L291)</f>
        <v>12.466666666666667</v>
      </c>
      <c r="N291" s="57">
        <f t="shared" ref="N291:N354" si="56">IF(M291=LARGE($M$290:$M$314,1),1,IF(M291=LARGE($M$290:$M$314,2),2,IF(M291=LARGE($M$290:$M$314,3),3,"")))</f>
        <v>3</v>
      </c>
      <c r="O291" s="33"/>
      <c r="P291" s="33"/>
      <c r="Q291" s="19">
        <f t="shared" si="53"/>
        <v>7.1</v>
      </c>
      <c r="R291" s="19">
        <f t="shared" si="54"/>
        <v>6.3</v>
      </c>
      <c r="S291" s="19">
        <f t="shared" si="55"/>
        <v>20.100000000000001</v>
      </c>
    </row>
    <row r="292" spans="1:19" x14ac:dyDescent="0.2">
      <c r="A292" s="20">
        <f>+Oversikt!A292</f>
        <v>3</v>
      </c>
      <c r="B292" s="16" t="str">
        <f>IF('Final 1'!B292="", "",+Oversikt!B292)</f>
        <v>Hua  Tuva</v>
      </c>
      <c r="C292" s="16" t="str">
        <f>IF(Oversikt!E292="","",Oversikt!E292)</f>
        <v>Keum Gang Taekwondo - St.hanshaugen</v>
      </c>
      <c r="D292" s="17" t="str">
        <f>IF('Final 1'!N292="","",IF(Oversikt!B292="","",VLOOKUP(Oversikt!#REF!,Mønster!$A$4:$B$21,2)))</f>
        <v/>
      </c>
      <c r="E292" s="32">
        <v>6.7</v>
      </c>
      <c r="F292" s="33">
        <v>6.7</v>
      </c>
      <c r="G292" s="33">
        <v>6.9</v>
      </c>
      <c r="H292" s="33"/>
      <c r="I292" s="137"/>
      <c r="J292" s="33"/>
      <c r="K292" s="34"/>
      <c r="L292" s="128">
        <f>IF(Dommere!$C$12&gt;4,ROUND(SUM(E292:K292)-Q292-R292,1)/(Dommere!$C$12-2),(SUM(E292:K292)/Dommere!$C$12))</f>
        <v>6.7666666666666666</v>
      </c>
      <c r="M292" s="129">
        <f>IF(B292="",,'Final 1'!L292+L292)</f>
        <v>13.399999999999999</v>
      </c>
      <c r="N292" s="57">
        <f t="shared" si="56"/>
        <v>1</v>
      </c>
      <c r="O292" s="33"/>
      <c r="P292" s="33"/>
      <c r="Q292" s="19">
        <f t="shared" si="53"/>
        <v>6.9</v>
      </c>
      <c r="R292" s="19">
        <f t="shared" si="54"/>
        <v>6.7</v>
      </c>
      <c r="S292" s="19">
        <f t="shared" si="55"/>
        <v>20.3</v>
      </c>
    </row>
    <row r="293" spans="1:19" x14ac:dyDescent="0.2">
      <c r="A293" s="20">
        <f>+Oversikt!A293</f>
        <v>4</v>
      </c>
      <c r="B293" s="16" t="str">
        <f>IF('Final 1'!B293="", "",+Oversikt!B293)</f>
        <v xml:space="preserve">Aisha Bibi </v>
      </c>
      <c r="C293" s="16" t="str">
        <f>IF(Oversikt!E293="","",Oversikt!E293)</f>
        <v>Oslo Nord Taekwondo klubb</v>
      </c>
      <c r="D293" s="17" t="str">
        <f>IF('Final 1'!N293="","",IF(Oversikt!B293="","",VLOOKUP(Oversikt!#REF!,Mønster!$A$4:$B$21,2)))</f>
        <v/>
      </c>
      <c r="E293" s="32">
        <v>6</v>
      </c>
      <c r="F293" s="33">
        <v>6.4</v>
      </c>
      <c r="G293" s="33">
        <v>6.4</v>
      </c>
      <c r="H293" s="33"/>
      <c r="I293" s="137"/>
      <c r="J293" s="33"/>
      <c r="K293" s="34"/>
      <c r="L293" s="128">
        <f>IF(Dommere!$C$12&gt;4,ROUND(SUM(E293:K293)-Q293-R293,1)/(Dommere!$C$12-2),(SUM(E293:K293)/Dommere!$C$12))</f>
        <v>6.2666666666666666</v>
      </c>
      <c r="M293" s="129">
        <f>IF(B293="",,'Final 1'!L293+L293)</f>
        <v>12.399999999999999</v>
      </c>
      <c r="N293" s="57" t="str">
        <f t="shared" si="56"/>
        <v/>
      </c>
      <c r="O293" s="33"/>
      <c r="P293" s="33"/>
      <c r="Q293" s="19">
        <f t="shared" si="53"/>
        <v>6.4</v>
      </c>
      <c r="R293" s="19">
        <f t="shared" si="54"/>
        <v>6</v>
      </c>
      <c r="S293" s="19">
        <f t="shared" si="55"/>
        <v>18.8</v>
      </c>
    </row>
    <row r="294" spans="1:19" x14ac:dyDescent="0.2">
      <c r="A294" s="20">
        <f>+Oversikt!A294</f>
        <v>5</v>
      </c>
      <c r="B294" s="16" t="str">
        <f>IF('Final 1'!B294="", "",+Oversikt!B294)</f>
        <v/>
      </c>
      <c r="C294" s="16" t="str">
        <f>IF(Oversikt!E294="","",Oversikt!E294)</f>
        <v>Solør Tae Kwondoklubb</v>
      </c>
      <c r="D294" s="17" t="str">
        <f>IF('Final 1'!N294="","",IF(Oversikt!B294="","",VLOOKUP(Oversikt!#REF!,Mønster!$A$4:$B$21,2)))</f>
        <v/>
      </c>
      <c r="E294" s="32"/>
      <c r="F294" s="33"/>
      <c r="G294" s="33"/>
      <c r="H294" s="33"/>
      <c r="I294" s="137"/>
      <c r="J294" s="33"/>
      <c r="K294" s="34"/>
      <c r="L294" s="128">
        <f>IF(Dommere!$C$12&gt;4,ROUND(SUM(E294:K294)-Q294-R294,1)/(Dommere!$C$12-2),(SUM(E294:K294)/Dommere!$C$12))</f>
        <v>0</v>
      </c>
      <c r="M294" s="129">
        <f>IF(B294="",,'Final 1'!L294+L294)</f>
        <v>0</v>
      </c>
      <c r="N294" s="57" t="str">
        <f t="shared" si="56"/>
        <v/>
      </c>
      <c r="O294" s="33"/>
      <c r="P294" s="33"/>
      <c r="Q294" s="19">
        <f t="shared" si="53"/>
        <v>0</v>
      </c>
      <c r="R294" s="19">
        <f t="shared" si="54"/>
        <v>0</v>
      </c>
      <c r="S294" s="19">
        <f t="shared" si="55"/>
        <v>0</v>
      </c>
    </row>
    <row r="295" spans="1:19" x14ac:dyDescent="0.2">
      <c r="A295" s="20">
        <f>+Oversikt!A295</f>
        <v>6</v>
      </c>
      <c r="B295" s="16" t="str">
        <f>IF('Final 1'!B295="", "",+Oversikt!B295)</f>
        <v>Somayeh Gaznawi</v>
      </c>
      <c r="C295" s="16" t="str">
        <f>IF(Oversikt!E295="","",Oversikt!E295)</f>
        <v>Steigen Taekwondo Klubb</v>
      </c>
      <c r="D295" s="17" t="str">
        <f>IF('Final 1'!N295="","",IF(Oversikt!B295="","",VLOOKUP(Oversikt!#REF!,Mønster!$A$4:$B$21,2)))</f>
        <v/>
      </c>
      <c r="E295" s="32">
        <v>6.2</v>
      </c>
      <c r="F295" s="33">
        <v>6.2</v>
      </c>
      <c r="G295" s="33">
        <v>6</v>
      </c>
      <c r="H295" s="33"/>
      <c r="I295" s="137"/>
      <c r="J295" s="33"/>
      <c r="K295" s="34"/>
      <c r="L295" s="128">
        <f>IF(Dommere!$C$12&gt;4,ROUND(SUM(E295:K295)-Q295-R295,1)/(Dommere!$C$12-2),(SUM(E295:K295)/Dommere!$C$12))</f>
        <v>6.1333333333333329</v>
      </c>
      <c r="M295" s="129">
        <f>IF(B295="",,'Final 1'!L295+L295)</f>
        <v>11.933333333333334</v>
      </c>
      <c r="N295" s="57" t="str">
        <f t="shared" si="56"/>
        <v/>
      </c>
      <c r="O295" s="33"/>
      <c r="P295" s="33"/>
      <c r="Q295" s="19">
        <f t="shared" si="53"/>
        <v>6.2</v>
      </c>
      <c r="R295" s="19">
        <f t="shared" si="54"/>
        <v>6</v>
      </c>
      <c r="S295" s="19">
        <f t="shared" si="55"/>
        <v>18.399999999999999</v>
      </c>
    </row>
    <row r="296" spans="1:19" x14ac:dyDescent="0.2">
      <c r="A296" s="20">
        <f>+Oversikt!A296</f>
        <v>7</v>
      </c>
      <c r="B296" s="16" t="str">
        <f>IF('Final 1'!B296="", "",+Oversikt!B296)</f>
        <v/>
      </c>
      <c r="C296" s="16" t="str">
        <f>IF(Oversikt!E296="","",Oversikt!E296)</f>
        <v>Steigen Taekwondo Klubb</v>
      </c>
      <c r="D296" s="17" t="str">
        <f>IF('Final 1'!N296="","",IF(Oversikt!B296="","",VLOOKUP(Oversikt!#REF!,Mønster!$A$4:$B$21,2)))</f>
        <v/>
      </c>
      <c r="E296" s="32"/>
      <c r="F296" s="33"/>
      <c r="G296" s="33"/>
      <c r="H296" s="33"/>
      <c r="I296" s="137"/>
      <c r="J296" s="33"/>
      <c r="K296" s="34"/>
      <c r="L296" s="128">
        <f>IF(Dommere!$C$12&gt;4,ROUND(SUM(E296:K296)-Q296-R296,1)/(Dommere!$C$12-2),(SUM(E296:K296)/Dommere!$C$12))</f>
        <v>0</v>
      </c>
      <c r="M296" s="129">
        <f>IF(B296="",,'Final 1'!L296+L296)</f>
        <v>0</v>
      </c>
      <c r="N296" s="57" t="str">
        <f t="shared" si="56"/>
        <v/>
      </c>
      <c r="O296" s="33"/>
      <c r="P296" s="33"/>
      <c r="Q296" s="19">
        <f t="shared" si="53"/>
        <v>0</v>
      </c>
      <c r="R296" s="19">
        <f t="shared" si="54"/>
        <v>0</v>
      </c>
      <c r="S296" s="19">
        <f t="shared" si="55"/>
        <v>0</v>
      </c>
    </row>
    <row r="297" spans="1:19" x14ac:dyDescent="0.2">
      <c r="A297" s="20">
        <f>+Oversikt!A297</f>
        <v>8</v>
      </c>
      <c r="B297" s="16" t="str">
        <f>IF('Final 1'!B297="", "",+Oversikt!B297)</f>
        <v/>
      </c>
      <c r="C297" s="16" t="str">
        <f>IF(Oversikt!E297="","",Oversikt!E297)</f>
        <v/>
      </c>
      <c r="D297" s="17" t="str">
        <f>IF('Final 1'!N297="","",IF(Oversikt!B297="","",VLOOKUP(Oversikt!#REF!,Mønster!$A$4:$B$21,2)))</f>
        <v/>
      </c>
      <c r="E297" s="32"/>
      <c r="F297" s="33"/>
      <c r="G297" s="33"/>
      <c r="H297" s="33"/>
      <c r="I297" s="137"/>
      <c r="J297" s="33"/>
      <c r="K297" s="34"/>
      <c r="L297" s="128">
        <f>IF(Dommere!$C$12&gt;4,ROUND(SUM(E297:K297)-Q297-R297,1)/(Dommere!$C$12-2),(SUM(E297:K297)/Dommere!$C$12))</f>
        <v>0</v>
      </c>
      <c r="M297" s="129">
        <f>IF(B297="",,'Final 1'!L297+L297)</f>
        <v>0</v>
      </c>
      <c r="N297" s="57" t="str">
        <f t="shared" si="56"/>
        <v/>
      </c>
      <c r="O297" s="33"/>
      <c r="P297" s="33"/>
      <c r="Q297" s="19">
        <f t="shared" si="53"/>
        <v>0</v>
      </c>
      <c r="R297" s="19">
        <f t="shared" si="54"/>
        <v>0</v>
      </c>
      <c r="S297" s="19">
        <f t="shared" si="55"/>
        <v>0</v>
      </c>
    </row>
    <row r="298" spans="1:19" x14ac:dyDescent="0.2">
      <c r="A298" s="20">
        <f>+Oversikt!A298</f>
        <v>9</v>
      </c>
      <c r="B298" s="16" t="str">
        <f>IF('Final 1'!B298="", "",+Oversikt!B298)</f>
        <v/>
      </c>
      <c r="C298" s="16" t="str">
        <f>IF(Oversikt!E298="","",Oversikt!E298)</f>
        <v/>
      </c>
      <c r="D298" s="17" t="str">
        <f>IF('Final 1'!N298="","",IF(Oversikt!B298="","",VLOOKUP(Oversikt!#REF!,Mønster!$A$4:$B$21,2)))</f>
        <v/>
      </c>
      <c r="E298" s="32"/>
      <c r="F298" s="33"/>
      <c r="G298" s="33"/>
      <c r="H298" s="33"/>
      <c r="I298" s="137"/>
      <c r="J298" s="33"/>
      <c r="K298" s="34"/>
      <c r="L298" s="128">
        <f>IF(Dommere!$C$12&gt;4,ROUND(SUM(E298:K298)-Q298-R298,1)/(Dommere!$C$12-2),(SUM(E298:K298)/Dommere!$C$12))</f>
        <v>0</v>
      </c>
      <c r="M298" s="129">
        <f>IF(B298="",,'Final 1'!L298+L298)</f>
        <v>0</v>
      </c>
      <c r="N298" s="57" t="str">
        <f t="shared" si="56"/>
        <v/>
      </c>
      <c r="O298" s="33"/>
      <c r="P298" s="33"/>
      <c r="Q298" s="19">
        <f t="shared" si="53"/>
        <v>0</v>
      </c>
      <c r="R298" s="19">
        <f t="shared" si="54"/>
        <v>0</v>
      </c>
      <c r="S298" s="19">
        <f t="shared" si="55"/>
        <v>0</v>
      </c>
    </row>
    <row r="299" spans="1:19" x14ac:dyDescent="0.2">
      <c r="A299" s="20">
        <f>+Oversikt!A299</f>
        <v>10</v>
      </c>
      <c r="B299" s="16" t="str">
        <f>IF('Final 1'!B299="", "",+Oversikt!B299)</f>
        <v/>
      </c>
      <c r="C299" s="16" t="str">
        <f>IF(Oversikt!E299="","",Oversikt!E299)</f>
        <v/>
      </c>
      <c r="D299" s="17" t="str">
        <f>IF('Final 1'!N299="","",IF(Oversikt!B299="","",VLOOKUP(Oversikt!#REF!,Mønster!$A$4:$B$21,2)))</f>
        <v/>
      </c>
      <c r="E299" s="32"/>
      <c r="F299" s="33"/>
      <c r="G299" s="33"/>
      <c r="H299" s="33"/>
      <c r="I299" s="137"/>
      <c r="J299" s="33"/>
      <c r="K299" s="34"/>
      <c r="L299" s="128">
        <f>IF(Dommere!$C$12&gt;4,ROUND(SUM(E299:K299)-Q299-R299,1)/(Dommere!$C$12-2),(SUM(E299:K299)/Dommere!$C$12))</f>
        <v>0</v>
      </c>
      <c r="M299" s="129">
        <f>IF(B299="",,'Final 1'!L299+L299)</f>
        <v>0</v>
      </c>
      <c r="N299" s="57" t="str">
        <f t="shared" si="56"/>
        <v/>
      </c>
      <c r="O299" s="33"/>
      <c r="P299" s="33"/>
      <c r="Q299" s="19">
        <f t="shared" si="53"/>
        <v>0</v>
      </c>
      <c r="R299" s="19">
        <f t="shared" si="54"/>
        <v>0</v>
      </c>
      <c r="S299" s="19">
        <f t="shared" si="55"/>
        <v>0</v>
      </c>
    </row>
    <row r="300" spans="1:19" x14ac:dyDescent="0.2">
      <c r="A300" s="20">
        <f>+Oversikt!A300</f>
        <v>11</v>
      </c>
      <c r="B300" s="16" t="str">
        <f>IF('Final 1'!B300="", "",+Oversikt!B300)</f>
        <v/>
      </c>
      <c r="C300" s="16" t="str">
        <f>IF(Oversikt!E300="","",Oversikt!E300)</f>
        <v/>
      </c>
      <c r="D300" s="17" t="str">
        <f>IF('Final 1'!N300="","",IF(Oversikt!B300="","",VLOOKUP(Oversikt!#REF!,Mønster!$A$4:$B$21,2)))</f>
        <v/>
      </c>
      <c r="E300" s="32"/>
      <c r="F300" s="33"/>
      <c r="G300" s="33"/>
      <c r="H300" s="33"/>
      <c r="I300" s="137"/>
      <c r="J300" s="33"/>
      <c r="K300" s="34"/>
      <c r="L300" s="128">
        <f>IF(Dommere!$C$12&gt;4,ROUND(SUM(E300:K300)-Q300-R300,1)/(Dommere!$C$12-2),(SUM(E300:K300)/Dommere!$C$12))</f>
        <v>0</v>
      </c>
      <c r="M300" s="129">
        <f>IF(B300="",,'Final 1'!L300+L300)</f>
        <v>0</v>
      </c>
      <c r="N300" s="57" t="str">
        <f t="shared" si="56"/>
        <v/>
      </c>
      <c r="O300" s="33"/>
      <c r="P300" s="33"/>
      <c r="Q300" s="19">
        <f t="shared" si="53"/>
        <v>0</v>
      </c>
      <c r="R300" s="19">
        <f t="shared" si="54"/>
        <v>0</v>
      </c>
      <c r="S300" s="19">
        <f t="shared" si="55"/>
        <v>0</v>
      </c>
    </row>
    <row r="301" spans="1:19" x14ac:dyDescent="0.2">
      <c r="A301" s="20">
        <f>+Oversikt!A301</f>
        <v>12</v>
      </c>
      <c r="B301" s="16" t="str">
        <f>IF('Final 1'!B301="", "",+Oversikt!B301)</f>
        <v/>
      </c>
      <c r="C301" s="16" t="str">
        <f>IF(Oversikt!E301="","",Oversikt!E301)</f>
        <v/>
      </c>
      <c r="D301" s="17" t="str">
        <f>IF('Final 1'!N301="","",IF(Oversikt!B301="","",VLOOKUP(Oversikt!#REF!,Mønster!$A$4:$B$21,2)))</f>
        <v/>
      </c>
      <c r="E301" s="32"/>
      <c r="F301" s="33"/>
      <c r="G301" s="33"/>
      <c r="H301" s="33"/>
      <c r="I301" s="137"/>
      <c r="J301" s="33"/>
      <c r="K301" s="34"/>
      <c r="L301" s="128">
        <f>IF(Dommere!$C$12&gt;4,ROUND(SUM(E301:K301)-Q301-R301,1)/(Dommere!$C$12-2),(SUM(E301:K301)/Dommere!$C$12))</f>
        <v>0</v>
      </c>
      <c r="M301" s="129">
        <f>IF(B301="",,'Final 1'!L301+L301)</f>
        <v>0</v>
      </c>
      <c r="N301" s="57" t="str">
        <f t="shared" si="56"/>
        <v/>
      </c>
      <c r="O301" s="33"/>
      <c r="P301" s="33"/>
      <c r="Q301" s="19">
        <f t="shared" si="53"/>
        <v>0</v>
      </c>
      <c r="R301" s="19">
        <f t="shared" si="54"/>
        <v>0</v>
      </c>
      <c r="S301" s="19">
        <f t="shared" si="55"/>
        <v>0</v>
      </c>
    </row>
    <row r="302" spans="1:19" x14ac:dyDescent="0.2">
      <c r="A302" s="20">
        <f>+Oversikt!A302</f>
        <v>13</v>
      </c>
      <c r="B302" s="16" t="str">
        <f>IF('Final 1'!B302="", "",+Oversikt!B302)</f>
        <v/>
      </c>
      <c r="C302" s="16" t="str">
        <f>IF(Oversikt!E302="","",Oversikt!E302)</f>
        <v/>
      </c>
      <c r="D302" s="17" t="str">
        <f>IF('Final 1'!N302="","",IF(Oversikt!B302="","",VLOOKUP(Oversikt!#REF!,Mønster!$A$4:$B$21,2)))</f>
        <v/>
      </c>
      <c r="E302" s="32"/>
      <c r="F302" s="33"/>
      <c r="G302" s="33"/>
      <c r="H302" s="33"/>
      <c r="I302" s="137"/>
      <c r="J302" s="33"/>
      <c r="K302" s="34"/>
      <c r="L302" s="128">
        <f>IF(Dommere!$C$12&gt;4,ROUND(SUM(E302:K302)-Q302-R302,1)/(Dommere!$C$12-2),(SUM(E302:K302)/Dommere!$C$12))</f>
        <v>0</v>
      </c>
      <c r="M302" s="129">
        <f>IF(B302="",,'Final 1'!L302+L302)</f>
        <v>0</v>
      </c>
      <c r="N302" s="57" t="str">
        <f t="shared" si="56"/>
        <v/>
      </c>
      <c r="O302" s="33"/>
      <c r="P302" s="33"/>
      <c r="Q302" s="19">
        <f t="shared" si="53"/>
        <v>0</v>
      </c>
      <c r="R302" s="19">
        <f t="shared" si="54"/>
        <v>0</v>
      </c>
      <c r="S302" s="19">
        <f t="shared" si="55"/>
        <v>0</v>
      </c>
    </row>
    <row r="303" spans="1:19" x14ac:dyDescent="0.2">
      <c r="A303" s="20">
        <f>+Oversikt!A303</f>
        <v>14</v>
      </c>
      <c r="B303" s="16" t="str">
        <f>IF('Final 1'!B303="", "",+Oversikt!B303)</f>
        <v/>
      </c>
      <c r="C303" s="16" t="str">
        <f>IF(Oversikt!E303="","",Oversikt!E303)</f>
        <v/>
      </c>
      <c r="D303" s="17" t="str">
        <f>IF('Final 1'!N303="","",IF(Oversikt!B303="","",VLOOKUP(Oversikt!#REF!,Mønster!$A$4:$B$21,2)))</f>
        <v/>
      </c>
      <c r="E303" s="32"/>
      <c r="F303" s="33"/>
      <c r="G303" s="33"/>
      <c r="H303" s="33"/>
      <c r="I303" s="137"/>
      <c r="J303" s="33"/>
      <c r="K303" s="34"/>
      <c r="L303" s="128">
        <f>IF(Dommere!$C$12&gt;4,ROUND(SUM(E303:K303)-Q303-R303,1)/(Dommere!$C$12-2),(SUM(E303:K303)/Dommere!$C$12))</f>
        <v>0</v>
      </c>
      <c r="M303" s="129">
        <f>IF(B303="",,'Final 1'!L303+L303)</f>
        <v>0</v>
      </c>
      <c r="N303" s="57" t="str">
        <f t="shared" si="56"/>
        <v/>
      </c>
      <c r="O303" s="33"/>
      <c r="P303" s="33"/>
      <c r="Q303" s="19">
        <f t="shared" si="53"/>
        <v>0</v>
      </c>
      <c r="R303" s="19">
        <f t="shared" si="54"/>
        <v>0</v>
      </c>
      <c r="S303" s="19">
        <f t="shared" si="55"/>
        <v>0</v>
      </c>
    </row>
    <row r="304" spans="1:19" x14ac:dyDescent="0.2">
      <c r="A304" s="20">
        <f>+Oversikt!A304</f>
        <v>15</v>
      </c>
      <c r="B304" s="16" t="str">
        <f>IF('Final 1'!B304="", "",+Oversikt!B304)</f>
        <v/>
      </c>
      <c r="C304" s="16" t="str">
        <f>IF(Oversikt!E304="","",Oversikt!E304)</f>
        <v/>
      </c>
      <c r="D304" s="17" t="str">
        <f>IF('Final 1'!N304="","",IF(Oversikt!B304="","",VLOOKUP(Oversikt!#REF!,Mønster!$A$4:$B$21,2)))</f>
        <v/>
      </c>
      <c r="E304" s="32"/>
      <c r="F304" s="33"/>
      <c r="G304" s="33"/>
      <c r="H304" s="33"/>
      <c r="I304" s="137"/>
      <c r="J304" s="33"/>
      <c r="K304" s="34"/>
      <c r="L304" s="128">
        <f>IF(Dommere!$C$12&gt;4,ROUND(SUM(E304:K304)-Q304-R304,1)/(Dommere!$C$12-2),(SUM(E304:K304)/Dommere!$C$12))</f>
        <v>0</v>
      </c>
      <c r="M304" s="129">
        <f>IF(B304="",,'Final 1'!L304+L304)</f>
        <v>0</v>
      </c>
      <c r="N304" s="57" t="str">
        <f t="shared" si="56"/>
        <v/>
      </c>
      <c r="O304" s="33"/>
      <c r="P304" s="33"/>
      <c r="Q304" s="19">
        <f t="shared" si="53"/>
        <v>0</v>
      </c>
      <c r="R304" s="19">
        <f t="shared" si="54"/>
        <v>0</v>
      </c>
      <c r="S304" s="19">
        <f t="shared" si="55"/>
        <v>0</v>
      </c>
    </row>
    <row r="305" spans="1:19" x14ac:dyDescent="0.2">
      <c r="A305" s="20">
        <f>+Oversikt!A305</f>
        <v>16</v>
      </c>
      <c r="B305" s="16" t="str">
        <f>IF('Final 1'!B305="", "",+Oversikt!B305)</f>
        <v/>
      </c>
      <c r="C305" s="16" t="str">
        <f>IF(Oversikt!E305="","",Oversikt!E305)</f>
        <v/>
      </c>
      <c r="D305" s="17" t="str">
        <f>IF('Final 1'!N305="","",IF(Oversikt!B305="","",VLOOKUP(Oversikt!#REF!,Mønster!$A$4:$B$21,2)))</f>
        <v/>
      </c>
      <c r="E305" s="32"/>
      <c r="F305" s="33"/>
      <c r="G305" s="33"/>
      <c r="H305" s="33"/>
      <c r="I305" s="137"/>
      <c r="J305" s="33"/>
      <c r="K305" s="34"/>
      <c r="L305" s="128">
        <f>IF(Dommere!$C$12&gt;4,ROUND(SUM(E305:K305)-Q305-R305,1)/(Dommere!$C$12-2),(SUM(E305:K305)/Dommere!$C$12))</f>
        <v>0</v>
      </c>
      <c r="M305" s="129">
        <f>IF(B305="",,'Final 1'!L305+L305)</f>
        <v>0</v>
      </c>
      <c r="N305" s="57" t="str">
        <f t="shared" si="56"/>
        <v/>
      </c>
      <c r="O305" s="33"/>
      <c r="P305" s="33"/>
      <c r="Q305" s="19">
        <f t="shared" si="53"/>
        <v>0</v>
      </c>
      <c r="R305" s="19">
        <f t="shared" si="54"/>
        <v>0</v>
      </c>
      <c r="S305" s="19">
        <f t="shared" si="55"/>
        <v>0</v>
      </c>
    </row>
    <row r="306" spans="1:19" x14ac:dyDescent="0.2">
      <c r="A306" s="20">
        <f>+Oversikt!A306</f>
        <v>17</v>
      </c>
      <c r="B306" s="16" t="str">
        <f>IF('Final 1'!B306="", "",+Oversikt!B306)</f>
        <v/>
      </c>
      <c r="C306" s="16" t="str">
        <f>IF(Oversikt!E306="","",Oversikt!E306)</f>
        <v/>
      </c>
      <c r="D306" s="17" t="str">
        <f>IF('Final 1'!N306="","",IF(Oversikt!B306="","",VLOOKUP(Oversikt!#REF!,Mønster!$A$4:$B$21,2)))</f>
        <v/>
      </c>
      <c r="E306" s="32"/>
      <c r="F306" s="33"/>
      <c r="G306" s="33"/>
      <c r="H306" s="33"/>
      <c r="I306" s="137"/>
      <c r="J306" s="33"/>
      <c r="K306" s="34"/>
      <c r="L306" s="128">
        <f>IF(Dommere!$C$12&gt;4,ROUND(SUM(E306:K306)-Q306-R306,1)/(Dommere!$C$12-2),(SUM(E306:K306)/Dommere!$C$12))</f>
        <v>0</v>
      </c>
      <c r="M306" s="129">
        <f>IF(B306="",,'Final 1'!L306+L306)</f>
        <v>0</v>
      </c>
      <c r="N306" s="57" t="str">
        <f t="shared" si="56"/>
        <v/>
      </c>
      <c r="O306" s="33"/>
      <c r="P306" s="33"/>
      <c r="Q306" s="19">
        <f t="shared" si="53"/>
        <v>0</v>
      </c>
      <c r="R306" s="19">
        <f t="shared" si="54"/>
        <v>0</v>
      </c>
      <c r="S306" s="19">
        <f t="shared" si="55"/>
        <v>0</v>
      </c>
    </row>
    <row r="307" spans="1:19" x14ac:dyDescent="0.2">
      <c r="A307" s="20">
        <f>+Oversikt!A307</f>
        <v>18</v>
      </c>
      <c r="B307" s="16" t="str">
        <f>IF('Final 1'!B307="", "",+Oversikt!B307)</f>
        <v/>
      </c>
      <c r="C307" s="16" t="str">
        <f>IF(Oversikt!E307="","",Oversikt!E307)</f>
        <v/>
      </c>
      <c r="D307" s="17" t="str">
        <f>IF('Final 1'!N307="","",IF(Oversikt!B307="","",VLOOKUP(Oversikt!#REF!,Mønster!$A$4:$B$21,2)))</f>
        <v/>
      </c>
      <c r="E307" s="32"/>
      <c r="F307" s="33"/>
      <c r="G307" s="33"/>
      <c r="H307" s="33"/>
      <c r="I307" s="137"/>
      <c r="J307" s="33"/>
      <c r="K307" s="34"/>
      <c r="L307" s="128">
        <f>IF(Dommere!$C$12&gt;4,ROUND(SUM(E307:K307)-Q307-R307,1)/(Dommere!$C$12-2),(SUM(E307:K307)/Dommere!$C$12))</f>
        <v>0</v>
      </c>
      <c r="M307" s="129">
        <f>IF(B307="",,'Final 1'!L307+L307)</f>
        <v>0</v>
      </c>
      <c r="N307" s="57" t="str">
        <f t="shared" si="56"/>
        <v/>
      </c>
      <c r="O307" s="33"/>
      <c r="P307" s="33"/>
      <c r="Q307" s="19">
        <f t="shared" si="53"/>
        <v>0</v>
      </c>
      <c r="R307" s="19">
        <f t="shared" si="54"/>
        <v>0</v>
      </c>
      <c r="S307" s="19">
        <f t="shared" si="55"/>
        <v>0</v>
      </c>
    </row>
    <row r="308" spans="1:19" x14ac:dyDescent="0.2">
      <c r="A308" s="20">
        <f>+Oversikt!A308</f>
        <v>19</v>
      </c>
      <c r="B308" s="16" t="str">
        <f>IF('Final 1'!B308="", "",+Oversikt!B308)</f>
        <v/>
      </c>
      <c r="C308" s="16" t="str">
        <f>IF(Oversikt!E308="","",Oversikt!E308)</f>
        <v/>
      </c>
      <c r="D308" s="17" t="str">
        <f>IF('Final 1'!N308="","",IF(Oversikt!B308="","",VLOOKUP(Oversikt!#REF!,Mønster!$A$4:$B$21,2)))</f>
        <v/>
      </c>
      <c r="E308" s="32"/>
      <c r="F308" s="33"/>
      <c r="G308" s="33"/>
      <c r="H308" s="33"/>
      <c r="I308" s="137"/>
      <c r="J308" s="33"/>
      <c r="K308" s="34"/>
      <c r="L308" s="128">
        <f>IF(Dommere!$C$12&gt;4,ROUND(SUM(E308:K308)-Q308-R308,1)/(Dommere!$C$12-2),(SUM(E308:K308)/Dommere!$C$12))</f>
        <v>0</v>
      </c>
      <c r="M308" s="129">
        <f>IF(B308="",,'Final 1'!L308+L308)</f>
        <v>0</v>
      </c>
      <c r="N308" s="57" t="str">
        <f t="shared" si="56"/>
        <v/>
      </c>
      <c r="O308" s="33"/>
      <c r="P308" s="33"/>
      <c r="Q308" s="19">
        <f t="shared" si="53"/>
        <v>0</v>
      </c>
      <c r="R308" s="19">
        <f t="shared" si="54"/>
        <v>0</v>
      </c>
      <c r="S308" s="19">
        <f t="shared" si="55"/>
        <v>0</v>
      </c>
    </row>
    <row r="309" spans="1:19" x14ac:dyDescent="0.2">
      <c r="A309" s="20">
        <f>+Oversikt!A309</f>
        <v>20</v>
      </c>
      <c r="B309" s="16" t="str">
        <f>IF('Final 1'!B309="", "",+Oversikt!B309)</f>
        <v/>
      </c>
      <c r="C309" s="16" t="str">
        <f>IF(Oversikt!E309="","",Oversikt!E309)</f>
        <v/>
      </c>
      <c r="D309" s="17" t="str">
        <f>IF('Final 1'!N309="","",IF(Oversikt!B309="","",VLOOKUP(Oversikt!#REF!,Mønster!$A$4:$B$21,2)))</f>
        <v/>
      </c>
      <c r="E309" s="32"/>
      <c r="F309" s="33"/>
      <c r="G309" s="33"/>
      <c r="H309" s="33"/>
      <c r="I309" s="137"/>
      <c r="J309" s="33"/>
      <c r="K309" s="34"/>
      <c r="L309" s="128">
        <f>IF(Dommere!$C$12&gt;4,ROUND(SUM(E309:K309)-Q309-R309,1)/(Dommere!$C$12-2),(SUM(E309:K309)/Dommere!$C$12))</f>
        <v>0</v>
      </c>
      <c r="M309" s="129">
        <f>IF(B309="",,'Final 1'!L309+L309)</f>
        <v>0</v>
      </c>
      <c r="N309" s="57" t="str">
        <f t="shared" si="56"/>
        <v/>
      </c>
      <c r="O309" s="33"/>
      <c r="P309" s="33"/>
      <c r="Q309" s="19">
        <f t="shared" si="53"/>
        <v>0</v>
      </c>
      <c r="R309" s="19">
        <f t="shared" si="54"/>
        <v>0</v>
      </c>
      <c r="S309" s="19">
        <f t="shared" si="55"/>
        <v>0</v>
      </c>
    </row>
    <row r="310" spans="1:19" x14ac:dyDescent="0.2">
      <c r="A310" s="20">
        <f>+Oversikt!A310</f>
        <v>21</v>
      </c>
      <c r="B310" s="16" t="str">
        <f>IF('Final 1'!B310="", "",+Oversikt!B310)</f>
        <v/>
      </c>
      <c r="C310" s="16" t="str">
        <f>IF(Oversikt!E310="","",Oversikt!E310)</f>
        <v/>
      </c>
      <c r="D310" s="17" t="str">
        <f>IF('Final 1'!N310="","",IF(Oversikt!B310="","",VLOOKUP(Oversikt!#REF!,Mønster!$A$4:$B$21,2)))</f>
        <v/>
      </c>
      <c r="E310" s="32"/>
      <c r="F310" s="33"/>
      <c r="G310" s="33"/>
      <c r="H310" s="33"/>
      <c r="I310" s="137"/>
      <c r="J310" s="33"/>
      <c r="K310" s="34"/>
      <c r="L310" s="128">
        <f>IF(Dommere!$C$12&gt;4,ROUND(SUM(E310:K310)-Q310-R310,1)/(Dommere!$C$12-2),(SUM(E310:K310)/Dommere!$C$12))</f>
        <v>0</v>
      </c>
      <c r="M310" s="129">
        <f>IF(B310="",,'Final 1'!L310+L310)</f>
        <v>0</v>
      </c>
      <c r="N310" s="57" t="str">
        <f t="shared" si="56"/>
        <v/>
      </c>
      <c r="O310" s="33"/>
      <c r="P310" s="33"/>
      <c r="Q310" s="19">
        <f t="shared" si="53"/>
        <v>0</v>
      </c>
      <c r="R310" s="19">
        <f t="shared" si="54"/>
        <v>0</v>
      </c>
      <c r="S310" s="19">
        <f t="shared" si="55"/>
        <v>0</v>
      </c>
    </row>
    <row r="311" spans="1:19" x14ac:dyDescent="0.2">
      <c r="A311" s="20">
        <f>+Oversikt!A311</f>
        <v>22</v>
      </c>
      <c r="B311" s="16" t="str">
        <f>IF('Final 1'!B311="", "",+Oversikt!B311)</f>
        <v/>
      </c>
      <c r="C311" s="16" t="str">
        <f>IF(Oversikt!E311="","",Oversikt!E311)</f>
        <v/>
      </c>
      <c r="D311" s="17" t="str">
        <f>IF('Final 1'!N311="","",IF(Oversikt!B311="","",VLOOKUP(Oversikt!#REF!,Mønster!$A$4:$B$21,2)))</f>
        <v/>
      </c>
      <c r="E311" s="32"/>
      <c r="F311" s="33"/>
      <c r="G311" s="33"/>
      <c r="H311" s="33"/>
      <c r="I311" s="137"/>
      <c r="J311" s="33"/>
      <c r="K311" s="34"/>
      <c r="L311" s="128">
        <f>IF(Dommere!$C$12&gt;4,ROUND(SUM(E311:K311)-Q311-R311,1)/(Dommere!$C$12-2),(SUM(E311:K311)/Dommere!$C$12))</f>
        <v>0</v>
      </c>
      <c r="M311" s="129">
        <f>IF(B311="",,'Final 1'!L311+L311)</f>
        <v>0</v>
      </c>
      <c r="N311" s="57" t="str">
        <f t="shared" si="56"/>
        <v/>
      </c>
      <c r="O311" s="33"/>
      <c r="P311" s="33"/>
      <c r="Q311" s="19">
        <f t="shared" si="53"/>
        <v>0</v>
      </c>
      <c r="R311" s="19">
        <f t="shared" si="54"/>
        <v>0</v>
      </c>
      <c r="S311" s="19">
        <f t="shared" si="55"/>
        <v>0</v>
      </c>
    </row>
    <row r="312" spans="1:19" x14ac:dyDescent="0.2">
      <c r="A312" s="20">
        <f>+Oversikt!A312</f>
        <v>23</v>
      </c>
      <c r="B312" s="16" t="str">
        <f>IF('Final 1'!B312="", "",+Oversikt!B312)</f>
        <v/>
      </c>
      <c r="C312" s="16" t="str">
        <f>IF(Oversikt!E312="","",Oversikt!E312)</f>
        <v/>
      </c>
      <c r="D312" s="17" t="str">
        <f>IF('Final 1'!N312="","",IF(Oversikt!B312="","",VLOOKUP(Oversikt!#REF!,Mønster!$A$4:$B$21,2)))</f>
        <v/>
      </c>
      <c r="E312" s="32"/>
      <c r="F312" s="33"/>
      <c r="G312" s="33"/>
      <c r="H312" s="33"/>
      <c r="I312" s="137"/>
      <c r="J312" s="33"/>
      <c r="K312" s="34"/>
      <c r="L312" s="128">
        <f>IF(Dommere!$C$12&gt;4,ROUND(SUM(E312:K312)-Q312-R312,1)/(Dommere!$C$12-2),(SUM(E312:K312)/Dommere!$C$12))</f>
        <v>0</v>
      </c>
      <c r="M312" s="129">
        <f>IF(B312="",,'Final 1'!L312+L312)</f>
        <v>0</v>
      </c>
      <c r="N312" s="57" t="str">
        <f t="shared" si="56"/>
        <v/>
      </c>
      <c r="O312" s="33"/>
      <c r="P312" s="33"/>
      <c r="Q312" s="19">
        <f t="shared" si="53"/>
        <v>0</v>
      </c>
      <c r="R312" s="19">
        <f t="shared" si="54"/>
        <v>0</v>
      </c>
      <c r="S312" s="19">
        <f t="shared" si="55"/>
        <v>0</v>
      </c>
    </row>
    <row r="313" spans="1:19" x14ac:dyDescent="0.2">
      <c r="A313" s="20">
        <f>+Oversikt!A313</f>
        <v>24</v>
      </c>
      <c r="B313" s="16" t="str">
        <f>IF('Final 1'!B313="", "",+Oversikt!B313)</f>
        <v/>
      </c>
      <c r="C313" s="16" t="str">
        <f>IF(Oversikt!E313="","",Oversikt!E313)</f>
        <v/>
      </c>
      <c r="D313" s="17" t="str">
        <f>IF('Final 1'!N313="","",IF(Oversikt!B313="","",VLOOKUP(Oversikt!#REF!,Mønster!$A$4:$B$21,2)))</f>
        <v/>
      </c>
      <c r="E313" s="32"/>
      <c r="F313" s="33"/>
      <c r="G313" s="33"/>
      <c r="H313" s="33"/>
      <c r="I313" s="137"/>
      <c r="J313" s="33"/>
      <c r="K313" s="34"/>
      <c r="L313" s="128">
        <f>IF(Dommere!$C$12&gt;4,ROUND(SUM(E313:K313)-Q313-R313,1)/(Dommere!$C$12-2),(SUM(E313:K313)/Dommere!$C$12))</f>
        <v>0</v>
      </c>
      <c r="M313" s="129">
        <f>IF(B313="",,'Final 1'!L313+L313)</f>
        <v>0</v>
      </c>
      <c r="N313" s="57" t="str">
        <f t="shared" si="56"/>
        <v/>
      </c>
      <c r="O313" s="33"/>
      <c r="P313" s="33"/>
      <c r="Q313" s="19">
        <f t="shared" si="53"/>
        <v>0</v>
      </c>
      <c r="R313" s="19">
        <f t="shared" si="54"/>
        <v>0</v>
      </c>
      <c r="S313" s="19">
        <f t="shared" si="55"/>
        <v>0</v>
      </c>
    </row>
    <row r="314" spans="1:19" x14ac:dyDescent="0.2">
      <c r="A314" s="20">
        <f>+Oversikt!A314</f>
        <v>25</v>
      </c>
      <c r="B314" s="16" t="str">
        <f>IF('Final 1'!B314="", "",+Oversikt!B314)</f>
        <v/>
      </c>
      <c r="C314" s="16" t="str">
        <f>IF(Oversikt!E314="","",Oversikt!E314)</f>
        <v/>
      </c>
      <c r="D314" s="17" t="str">
        <f>IF('Final 1'!N314="","",IF(Oversikt!B314="","",VLOOKUP(Oversikt!#REF!,Mønster!$A$4:$B$21,2)))</f>
        <v/>
      </c>
      <c r="E314" s="32"/>
      <c r="F314" s="33"/>
      <c r="G314" s="33"/>
      <c r="H314" s="33"/>
      <c r="I314" s="137"/>
      <c r="J314" s="33"/>
      <c r="K314" s="34"/>
      <c r="L314" s="128">
        <f>IF(Dommere!$C$12&gt;4,ROUND(SUM(E314:K314)-Q314-R314,1)/(Dommere!$C$12-2),(SUM(E314:K314)/Dommere!$C$12))</f>
        <v>0</v>
      </c>
      <c r="M314" s="129">
        <f>IF(B314="",,'Final 1'!L314+L314)</f>
        <v>0</v>
      </c>
      <c r="N314" s="57" t="str">
        <f t="shared" si="56"/>
        <v/>
      </c>
      <c r="O314" s="33"/>
      <c r="P314" s="33"/>
      <c r="Q314" s="19">
        <f t="shared" si="53"/>
        <v>0</v>
      </c>
      <c r="R314" s="19">
        <f t="shared" si="54"/>
        <v>0</v>
      </c>
      <c r="S314" s="19">
        <f t="shared" si="55"/>
        <v>0</v>
      </c>
    </row>
    <row r="315" spans="1:19" x14ac:dyDescent="0.2">
      <c r="A315" s="20">
        <f>+Oversikt!A315</f>
        <v>0</v>
      </c>
      <c r="B315" s="16" t="str">
        <f>IF('Final 1'!B315="", "",+Oversikt!B315)</f>
        <v/>
      </c>
      <c r="C315" s="16" t="str">
        <f>IF(Oversikt!E315="","",Oversikt!E315)</f>
        <v/>
      </c>
      <c r="D315" s="17" t="str">
        <f>IF('Final 1'!N315="","",IF(Oversikt!B315="","",VLOOKUP(Oversikt!#REF!,Mønster!$A$4:$B$21,2)))</f>
        <v/>
      </c>
      <c r="E315" s="32"/>
      <c r="F315" s="33"/>
      <c r="G315" s="33"/>
      <c r="H315" s="33"/>
      <c r="I315" s="137"/>
      <c r="J315" s="33"/>
      <c r="K315" s="34"/>
      <c r="L315" s="128">
        <f>IF(Dommere!$C$12&gt;4,ROUND(SUM(E315:K315)-Q315-R315,1)/(Dommere!$C$12-2),(SUM(E315:K315)/Dommere!$C$12))</f>
        <v>0</v>
      </c>
      <c r="M315" s="129">
        <f>IF(B315="",,'Final 1'!L315+L315)</f>
        <v>0</v>
      </c>
      <c r="N315" s="57" t="str">
        <f t="shared" si="56"/>
        <v/>
      </c>
      <c r="O315" s="33"/>
      <c r="P315" s="33"/>
      <c r="Q315" s="19">
        <f t="shared" ref="Q315:Q378" si="57">MAX(E315:K315)</f>
        <v>0</v>
      </c>
      <c r="R315" s="19">
        <f t="shared" ref="R315:R378" si="58">MIN(E315:K315)</f>
        <v>0</v>
      </c>
      <c r="S315" s="19">
        <f t="shared" ref="S315:S378" si="59">SUM(E315:K315)</f>
        <v>0</v>
      </c>
    </row>
    <row r="316" spans="1:19" x14ac:dyDescent="0.2">
      <c r="A316" s="20">
        <f>+Oversikt!A316</f>
        <v>0</v>
      </c>
      <c r="B316" s="16" t="str">
        <f>IF('Final 1'!B316="", "",+Oversikt!B316)</f>
        <v/>
      </c>
      <c r="C316" s="16" t="str">
        <f>IF(Oversikt!E316="","",Oversikt!E316)</f>
        <v/>
      </c>
      <c r="D316" s="17" t="str">
        <f>IF('Final 1'!N316="","",IF(Oversikt!B316="","",VLOOKUP(Oversikt!#REF!,Mønster!$A$4:$B$21,2)))</f>
        <v/>
      </c>
      <c r="E316" s="32"/>
      <c r="F316" s="33"/>
      <c r="G316" s="33"/>
      <c r="H316" s="33"/>
      <c r="I316" s="137"/>
      <c r="J316" s="33"/>
      <c r="K316" s="34"/>
      <c r="L316" s="128">
        <f>IF(Dommere!$C$12&gt;4,ROUND(SUM(E316:K316)-Q316-R316,1)/(Dommere!$C$12-2),(SUM(E316:K316)/Dommere!$C$12))</f>
        <v>0</v>
      </c>
      <c r="M316" s="129">
        <f>IF(B316="",,'Final 1'!L316+L316)</f>
        <v>0</v>
      </c>
      <c r="N316" s="57" t="str">
        <f t="shared" si="56"/>
        <v/>
      </c>
      <c r="O316" s="33"/>
      <c r="P316" s="33"/>
      <c r="Q316" s="19">
        <f t="shared" si="57"/>
        <v>0</v>
      </c>
      <c r="R316" s="19">
        <f t="shared" si="58"/>
        <v>0</v>
      </c>
      <c r="S316" s="19">
        <f t="shared" si="59"/>
        <v>0</v>
      </c>
    </row>
    <row r="317" spans="1:19" x14ac:dyDescent="0.2">
      <c r="A317" s="20">
        <f>+Oversikt!A317</f>
        <v>0</v>
      </c>
      <c r="B317" s="16" t="str">
        <f>IF('Final 1'!B317="", "",+Oversikt!B317)</f>
        <v/>
      </c>
      <c r="C317" s="16" t="str">
        <f>IF(Oversikt!E317="","",Oversikt!E317)</f>
        <v/>
      </c>
      <c r="D317" s="17" t="str">
        <f>IF('Final 1'!N317="","",IF(Oversikt!B317="","",VLOOKUP(Oversikt!#REF!,Mønster!$A$4:$B$21,2)))</f>
        <v/>
      </c>
      <c r="E317" s="32"/>
      <c r="F317" s="33"/>
      <c r="G317" s="33"/>
      <c r="H317" s="33"/>
      <c r="I317" s="137"/>
      <c r="J317" s="33"/>
      <c r="K317" s="34"/>
      <c r="L317" s="128">
        <f>IF(Dommere!$C$12&gt;4,ROUND(SUM(E317:K317)-Q317-R317,1)/(Dommere!$C$12-2),(SUM(E317:K317)/Dommere!$C$12))</f>
        <v>0</v>
      </c>
      <c r="M317" s="129">
        <f>IF(B317="",,'Final 1'!L317+L317)</f>
        <v>0</v>
      </c>
      <c r="N317" s="57" t="str">
        <f t="shared" si="56"/>
        <v/>
      </c>
      <c r="O317" s="33"/>
      <c r="P317" s="33"/>
      <c r="Q317" s="19">
        <f t="shared" si="57"/>
        <v>0</v>
      </c>
      <c r="R317" s="19">
        <f t="shared" si="58"/>
        <v>0</v>
      </c>
      <c r="S317" s="19">
        <f t="shared" si="59"/>
        <v>0</v>
      </c>
    </row>
    <row r="318" spans="1:19" x14ac:dyDescent="0.2">
      <c r="A318" s="119" t="str">
        <f>+Oversikt!A318</f>
        <v>Klasse 220 / 230 - Junior - Menn Cup</v>
      </c>
      <c r="B318" s="16"/>
      <c r="C318" s="16" t="str">
        <f>IF(Oversikt!E318="","",Oversikt!E318)</f>
        <v/>
      </c>
      <c r="D318" s="17" t="str">
        <f>IF('Final 1'!N318="","",IF(Oversikt!B318="","",VLOOKUP(Oversikt!#REF!,Mønster!$A$4:$B$21,2)))</f>
        <v/>
      </c>
      <c r="E318" s="32"/>
      <c r="F318" s="33"/>
      <c r="G318" s="33"/>
      <c r="H318" s="33"/>
      <c r="I318" s="137"/>
      <c r="J318" s="33"/>
      <c r="K318" s="34"/>
      <c r="L318" s="128">
        <f>IF(Dommere!$C$12&gt;4,ROUND(SUM(E318:K318)-Q318-R318,1)/(Dommere!$C$12-2),(SUM(E318:K318)/Dommere!$C$12))</f>
        <v>0</v>
      </c>
      <c r="M318" s="129">
        <f>IF(B318="",,'Final 1'!L318+L318)</f>
        <v>0</v>
      </c>
      <c r="N318" s="57" t="str">
        <f t="shared" si="56"/>
        <v/>
      </c>
      <c r="O318" s="33"/>
      <c r="P318" s="33"/>
      <c r="Q318" s="19">
        <f t="shared" si="57"/>
        <v>0</v>
      </c>
      <c r="R318" s="19">
        <f t="shared" si="58"/>
        <v>0</v>
      </c>
      <c r="S318" s="19">
        <f t="shared" si="59"/>
        <v>0</v>
      </c>
    </row>
    <row r="319" spans="1:19" x14ac:dyDescent="0.2">
      <c r="A319" s="20">
        <f>+Oversikt!A319</f>
        <v>1</v>
      </c>
      <c r="B319" s="16" t="str">
        <f>IF('Final 1'!B319="", "",+Oversikt!B319)</f>
        <v>Thoresen  Kim</v>
      </c>
      <c r="C319" s="16" t="str">
        <f>IF(Oversikt!E319="","",Oversikt!E319)</f>
        <v>Nittedal Taekwondo Klubb</v>
      </c>
      <c r="D319" s="17" t="str">
        <f>IF('Final 1'!N319="","",IF(Oversikt!B319="","",VLOOKUP(Oversikt!#REF!,Mønster!$A$4:$B$21,2)))</f>
        <v/>
      </c>
      <c r="E319" s="32">
        <v>6.1</v>
      </c>
      <c r="F319" s="33">
        <v>6.1</v>
      </c>
      <c r="G319" s="33">
        <v>6</v>
      </c>
      <c r="H319" s="33"/>
      <c r="I319" s="137"/>
      <c r="J319" s="33"/>
      <c r="K319" s="34"/>
      <c r="L319" s="128">
        <f>IF(Dommere!$C$12&gt;4,ROUND(SUM(E319:K319)-Q319-R319,1)/(Dommere!$C$12-2),(SUM(E319:K319)/Dommere!$C$12))</f>
        <v>6.0666666666666664</v>
      </c>
      <c r="M319" s="129">
        <f>IF(B319="",,'Final 1'!L319+L319)</f>
        <v>12.600000000000001</v>
      </c>
      <c r="N319" s="57" t="str">
        <f t="shared" si="56"/>
        <v/>
      </c>
      <c r="O319" s="33"/>
      <c r="P319" s="33"/>
      <c r="Q319" s="19">
        <f t="shared" si="57"/>
        <v>6.1</v>
      </c>
      <c r="R319" s="19">
        <f t="shared" si="58"/>
        <v>6</v>
      </c>
      <c r="S319" s="19">
        <f t="shared" si="59"/>
        <v>18.2</v>
      </c>
    </row>
    <row r="320" spans="1:19" x14ac:dyDescent="0.2">
      <c r="A320" s="20">
        <f>+Oversikt!A320</f>
        <v>2</v>
      </c>
      <c r="B320" s="16" t="str">
        <f>IF('Final 1'!B320="", "",+Oversikt!B320)</f>
        <v/>
      </c>
      <c r="C320" s="16" t="str">
        <f>IF(Oversikt!E320="","",Oversikt!E320)</f>
        <v>Oslo Nord Taekwondo klubb</v>
      </c>
      <c r="D320" s="17" t="str">
        <f>IF('Final 1'!N320="","",IF(Oversikt!B320="","",VLOOKUP(Oversikt!#REF!,Mønster!$A$4:$B$21,2)))</f>
        <v/>
      </c>
      <c r="E320" s="32"/>
      <c r="F320" s="33"/>
      <c r="G320" s="33"/>
      <c r="H320" s="33"/>
      <c r="I320" s="137"/>
      <c r="J320" s="33"/>
      <c r="K320" s="34"/>
      <c r="L320" s="128">
        <f>IF(Dommere!$C$12&gt;4,ROUND(SUM(E320:K320)-Q320-R320,1)/(Dommere!$C$12-2),(SUM(E320:K320)/Dommere!$C$12))</f>
        <v>0</v>
      </c>
      <c r="M320" s="129">
        <f>IF(B320="",,'Final 1'!L320+L320)</f>
        <v>0</v>
      </c>
      <c r="N320" s="57" t="str">
        <f t="shared" si="56"/>
        <v/>
      </c>
      <c r="O320" s="33"/>
      <c r="P320" s="33"/>
      <c r="Q320" s="19">
        <f t="shared" si="57"/>
        <v>0</v>
      </c>
      <c r="R320" s="19">
        <f t="shared" si="58"/>
        <v>0</v>
      </c>
      <c r="S320" s="19">
        <f t="shared" si="59"/>
        <v>0</v>
      </c>
    </row>
    <row r="321" spans="1:19" x14ac:dyDescent="0.2">
      <c r="A321" s="20">
        <f>+Oversikt!A321</f>
        <v>3</v>
      </c>
      <c r="B321" s="16" t="str">
        <f>IF('Final 1'!B321="", "",+Oversikt!B321)</f>
        <v/>
      </c>
      <c r="C321" s="16" t="str">
        <f>IF(Oversikt!E321="","",Oversikt!E321)</f>
        <v>Solør Tae Kwondoklubb</v>
      </c>
      <c r="D321" s="17" t="str">
        <f>IF('Final 1'!N321="","",IF(Oversikt!B321="","",VLOOKUP(Oversikt!#REF!,Mønster!$A$4:$B$21,2)))</f>
        <v/>
      </c>
      <c r="E321" s="32"/>
      <c r="F321" s="33"/>
      <c r="G321" s="33"/>
      <c r="H321" s="33"/>
      <c r="I321" s="137"/>
      <c r="J321" s="33"/>
      <c r="K321" s="34"/>
      <c r="L321" s="128">
        <f>IF(Dommere!$C$12&gt;4,ROUND(SUM(E321:K321)-Q321-R321,1)/(Dommere!$C$12-2),(SUM(E321:K321)/Dommere!$C$12))</f>
        <v>0</v>
      </c>
      <c r="M321" s="129">
        <f>IF(B321="",,'Final 1'!L321+L321)</f>
        <v>0</v>
      </c>
      <c r="N321" s="57" t="str">
        <f t="shared" si="56"/>
        <v/>
      </c>
      <c r="O321" s="33"/>
      <c r="P321" s="33"/>
      <c r="Q321" s="19">
        <f t="shared" si="57"/>
        <v>0</v>
      </c>
      <c r="R321" s="19">
        <f t="shared" si="58"/>
        <v>0</v>
      </c>
      <c r="S321" s="19">
        <f t="shared" si="59"/>
        <v>0</v>
      </c>
    </row>
    <row r="322" spans="1:19" x14ac:dyDescent="0.2">
      <c r="A322" s="20">
        <f>+Oversikt!A322</f>
        <v>4</v>
      </c>
      <c r="B322" s="16" t="str">
        <f>IF('Final 1'!B322="", "",+Oversikt!B322)</f>
        <v>Hamdullah Memathuallah</v>
      </c>
      <c r="C322" s="16" t="str">
        <f>IF(Oversikt!E322="","",Oversikt!E322)</f>
        <v>Chonkwon Vestli Taekwondo Klubb</v>
      </c>
      <c r="D322" s="17" t="str">
        <f>IF('Final 1'!N322="","",IF(Oversikt!B322="","",VLOOKUP(Oversikt!#REF!,Mønster!$A$4:$B$21,2)))</f>
        <v/>
      </c>
      <c r="E322" s="32">
        <v>6.5</v>
      </c>
      <c r="F322" s="33">
        <v>6.4</v>
      </c>
      <c r="G322" s="33">
        <v>6.6</v>
      </c>
      <c r="H322" s="33"/>
      <c r="I322" s="137"/>
      <c r="J322" s="33"/>
      <c r="K322" s="34"/>
      <c r="L322" s="128">
        <f>IF(Dommere!$C$12&gt;4,ROUND(SUM(E322:K322)-Q322-R322,1)/(Dommere!$C$12-2),(SUM(E322:K322)/Dommere!$C$12))</f>
        <v>6.5</v>
      </c>
      <c r="M322" s="129">
        <f>IF(B322="",,'Final 1'!L322+L322)</f>
        <v>13.166666666666668</v>
      </c>
      <c r="N322" s="57" t="str">
        <f t="shared" si="56"/>
        <v/>
      </c>
      <c r="O322" s="33"/>
      <c r="P322" s="33"/>
      <c r="Q322" s="19">
        <f t="shared" si="57"/>
        <v>6.6</v>
      </c>
      <c r="R322" s="19">
        <f t="shared" si="58"/>
        <v>6.4</v>
      </c>
      <c r="S322" s="19">
        <f t="shared" si="59"/>
        <v>19.5</v>
      </c>
    </row>
    <row r="323" spans="1:19" x14ac:dyDescent="0.2">
      <c r="A323" s="20">
        <f>+Oversikt!A323</f>
        <v>5</v>
      </c>
      <c r="B323" s="16" t="str">
        <f>IF('Final 1'!B323="", "",+Oversikt!B323)</f>
        <v/>
      </c>
      <c r="C323" s="16" t="str">
        <f>IF(Oversikt!E323="","",Oversikt!E323)</f>
        <v/>
      </c>
      <c r="D323" s="17" t="str">
        <f>IF('Final 1'!N323="","",IF(Oversikt!B323="","",VLOOKUP(Oversikt!#REF!,Mønster!$A$4:$B$21,2)))</f>
        <v/>
      </c>
      <c r="E323" s="32"/>
      <c r="F323" s="33"/>
      <c r="G323" s="33"/>
      <c r="H323" s="33"/>
      <c r="I323" s="137"/>
      <c r="J323" s="33"/>
      <c r="K323" s="34"/>
      <c r="L323" s="128">
        <f>IF(Dommere!$C$12&gt;4,ROUND(SUM(E323:K323)-Q323-R323,1)/(Dommere!$C$12-2),(SUM(E323:K323)/Dommere!$C$12))</f>
        <v>0</v>
      </c>
      <c r="M323" s="129">
        <f>IF(B323="",,'Final 1'!L323+L323)</f>
        <v>0</v>
      </c>
      <c r="N323" s="57" t="str">
        <f t="shared" si="56"/>
        <v/>
      </c>
      <c r="O323" s="33"/>
      <c r="P323" s="33"/>
      <c r="Q323" s="19">
        <f t="shared" si="57"/>
        <v>0</v>
      </c>
      <c r="R323" s="19">
        <f t="shared" si="58"/>
        <v>0</v>
      </c>
      <c r="S323" s="19">
        <f t="shared" si="59"/>
        <v>0</v>
      </c>
    </row>
    <row r="324" spans="1:19" x14ac:dyDescent="0.2">
      <c r="A324" s="20">
        <f>+Oversikt!A324</f>
        <v>6</v>
      </c>
      <c r="B324" s="16" t="str">
        <f>IF('Final 1'!B324="", "",+Oversikt!B324)</f>
        <v/>
      </c>
      <c r="C324" s="16" t="str">
        <f>IF(Oversikt!E324="","",Oversikt!E324)</f>
        <v/>
      </c>
      <c r="D324" s="17" t="str">
        <f>IF('Final 1'!N324="","",IF(Oversikt!B324="","",VLOOKUP(Oversikt!#REF!,Mønster!$A$4:$B$21,2)))</f>
        <v/>
      </c>
      <c r="E324" s="32"/>
      <c r="F324" s="33"/>
      <c r="G324" s="33"/>
      <c r="H324" s="33"/>
      <c r="I324" s="137"/>
      <c r="J324" s="33"/>
      <c r="K324" s="34"/>
      <c r="L324" s="128">
        <f>IF(Dommere!$C$12&gt;4,ROUND(SUM(E324:K324)-Q324-R324,1)/(Dommere!$C$12-2),(SUM(E324:K324)/Dommere!$C$12))</f>
        <v>0</v>
      </c>
      <c r="M324" s="129">
        <f>IF(B324="",,'Final 1'!L324+L324)</f>
        <v>0</v>
      </c>
      <c r="N324" s="57" t="str">
        <f t="shared" si="56"/>
        <v/>
      </c>
      <c r="O324" s="33"/>
      <c r="P324" s="33"/>
      <c r="Q324" s="19">
        <f t="shared" si="57"/>
        <v>0</v>
      </c>
      <c r="R324" s="19">
        <f t="shared" si="58"/>
        <v>0</v>
      </c>
      <c r="S324" s="19">
        <f t="shared" si="59"/>
        <v>0</v>
      </c>
    </row>
    <row r="325" spans="1:19" x14ac:dyDescent="0.2">
      <c r="A325" s="20">
        <f>+Oversikt!A325</f>
        <v>7</v>
      </c>
      <c r="B325" s="16" t="str">
        <f>IF('Final 1'!B325="", "",+Oversikt!B325)</f>
        <v/>
      </c>
      <c r="C325" s="16" t="str">
        <f>IF(Oversikt!E325="","",Oversikt!E325)</f>
        <v/>
      </c>
      <c r="D325" s="17" t="str">
        <f>IF('Final 1'!N325="","",IF(Oversikt!B325="","",VLOOKUP(Oversikt!#REF!,Mønster!$A$4:$B$21,2)))</f>
        <v/>
      </c>
      <c r="E325" s="32"/>
      <c r="F325" s="33"/>
      <c r="G325" s="33"/>
      <c r="H325" s="33"/>
      <c r="I325" s="137"/>
      <c r="J325" s="33"/>
      <c r="K325" s="34"/>
      <c r="L325" s="128">
        <f>IF(Dommere!$C$12&gt;4,ROUND(SUM(E325:K325)-Q325-R325,1)/(Dommere!$C$12-2),(SUM(E325:K325)/Dommere!$C$12))</f>
        <v>0</v>
      </c>
      <c r="M325" s="129">
        <f>IF(B325="",,'Final 1'!L325+L325)</f>
        <v>0</v>
      </c>
      <c r="N325" s="57" t="str">
        <f t="shared" si="56"/>
        <v/>
      </c>
      <c r="O325" s="33"/>
      <c r="P325" s="33"/>
      <c r="Q325" s="19">
        <f t="shared" si="57"/>
        <v>0</v>
      </c>
      <c r="R325" s="19">
        <f t="shared" si="58"/>
        <v>0</v>
      </c>
      <c r="S325" s="19">
        <f t="shared" si="59"/>
        <v>0</v>
      </c>
    </row>
    <row r="326" spans="1:19" x14ac:dyDescent="0.2">
      <c r="A326" s="20">
        <f>+Oversikt!A326</f>
        <v>8</v>
      </c>
      <c r="B326" s="16" t="str">
        <f>IF('Final 1'!B326="", "",+Oversikt!B326)</f>
        <v/>
      </c>
      <c r="C326" s="16" t="str">
        <f>IF(Oversikt!E326="","",Oversikt!E326)</f>
        <v/>
      </c>
      <c r="D326" s="17" t="str">
        <f>IF('Final 1'!N326="","",IF(Oversikt!B326="","",VLOOKUP(Oversikt!#REF!,Mønster!$A$4:$B$21,2)))</f>
        <v/>
      </c>
      <c r="E326" s="32"/>
      <c r="F326" s="33"/>
      <c r="G326" s="33"/>
      <c r="H326" s="33"/>
      <c r="I326" s="137"/>
      <c r="J326" s="33"/>
      <c r="K326" s="34"/>
      <c r="L326" s="128">
        <f>IF(Dommere!$C$12&gt;4,ROUND(SUM(E326:K326)-Q326-R326,1)/(Dommere!$C$12-2),(SUM(E326:K326)/Dommere!$C$12))</f>
        <v>0</v>
      </c>
      <c r="M326" s="129">
        <f>IF(B326="",,'Final 1'!L326+L326)</f>
        <v>0</v>
      </c>
      <c r="N326" s="57" t="str">
        <f t="shared" si="56"/>
        <v/>
      </c>
      <c r="O326" s="33"/>
      <c r="P326" s="33"/>
      <c r="Q326" s="19">
        <f t="shared" si="57"/>
        <v>0</v>
      </c>
      <c r="R326" s="19">
        <f t="shared" si="58"/>
        <v>0</v>
      </c>
      <c r="S326" s="19">
        <f t="shared" si="59"/>
        <v>0</v>
      </c>
    </row>
    <row r="327" spans="1:19" x14ac:dyDescent="0.2">
      <c r="A327" s="20">
        <f>+Oversikt!A327</f>
        <v>9</v>
      </c>
      <c r="B327" s="16" t="str">
        <f>IF('Final 1'!B327="", "",+Oversikt!B327)</f>
        <v/>
      </c>
      <c r="C327" s="16" t="str">
        <f>IF(Oversikt!E327="","",Oversikt!E327)</f>
        <v/>
      </c>
      <c r="D327" s="17" t="str">
        <f>IF('Final 1'!N327="","",IF(Oversikt!B327="","",VLOOKUP(Oversikt!#REF!,Mønster!$A$4:$B$21,2)))</f>
        <v/>
      </c>
      <c r="E327" s="32"/>
      <c r="F327" s="33"/>
      <c r="G327" s="33"/>
      <c r="H327" s="33"/>
      <c r="I327" s="137"/>
      <c r="J327" s="33"/>
      <c r="K327" s="34"/>
      <c r="L327" s="128">
        <f>IF(Dommere!$C$12&gt;4,ROUND(SUM(E327:K327)-Q327-R327,1)/(Dommere!$C$12-2),(SUM(E327:K327)/Dommere!$C$12))</f>
        <v>0</v>
      </c>
      <c r="M327" s="129">
        <f>IF(B327="",,'Final 1'!L327+L327)</f>
        <v>0</v>
      </c>
      <c r="N327" s="57" t="str">
        <f t="shared" si="56"/>
        <v/>
      </c>
      <c r="O327" s="33"/>
      <c r="P327" s="33"/>
      <c r="Q327" s="19">
        <f t="shared" si="57"/>
        <v>0</v>
      </c>
      <c r="R327" s="19">
        <f t="shared" si="58"/>
        <v>0</v>
      </c>
      <c r="S327" s="19">
        <f t="shared" si="59"/>
        <v>0</v>
      </c>
    </row>
    <row r="328" spans="1:19" x14ac:dyDescent="0.2">
      <c r="A328" s="20">
        <f>+Oversikt!A328</f>
        <v>10</v>
      </c>
      <c r="B328" s="16" t="str">
        <f>IF('Final 1'!B328="", "",+Oversikt!B328)</f>
        <v/>
      </c>
      <c r="C328" s="16" t="str">
        <f>IF(Oversikt!E328="","",Oversikt!E328)</f>
        <v/>
      </c>
      <c r="D328" s="17" t="str">
        <f>IF('Final 1'!N328="","",IF(Oversikt!B328="","",VLOOKUP(Oversikt!#REF!,Mønster!$A$4:$B$21,2)))</f>
        <v/>
      </c>
      <c r="E328" s="32"/>
      <c r="F328" s="33"/>
      <c r="G328" s="33"/>
      <c r="H328" s="33"/>
      <c r="I328" s="137"/>
      <c r="J328" s="33"/>
      <c r="K328" s="34"/>
      <c r="L328" s="128">
        <f>IF(Dommere!$C$12&gt;4,ROUND(SUM(E328:K328)-Q328-R328,1)/(Dommere!$C$12-2),(SUM(E328:K328)/Dommere!$C$12))</f>
        <v>0</v>
      </c>
      <c r="M328" s="129">
        <f>IF(B328="",,'Final 1'!L328+L328)</f>
        <v>0</v>
      </c>
      <c r="N328" s="57" t="str">
        <f t="shared" si="56"/>
        <v/>
      </c>
      <c r="O328" s="33"/>
      <c r="P328" s="33"/>
      <c r="Q328" s="19">
        <f t="shared" si="57"/>
        <v>0</v>
      </c>
      <c r="R328" s="19">
        <f t="shared" si="58"/>
        <v>0</v>
      </c>
      <c r="S328" s="19">
        <f t="shared" si="59"/>
        <v>0</v>
      </c>
    </row>
    <row r="329" spans="1:19" x14ac:dyDescent="0.2">
      <c r="A329" s="20">
        <f>+Oversikt!A329</f>
        <v>11</v>
      </c>
      <c r="B329" s="16" t="str">
        <f>IF('Final 1'!B329="", "",+Oversikt!B329)</f>
        <v/>
      </c>
      <c r="C329" s="16" t="str">
        <f>IF(Oversikt!E329="","",Oversikt!E329)</f>
        <v/>
      </c>
      <c r="D329" s="17" t="str">
        <f>IF('Final 1'!N329="","",IF(Oversikt!B329="","",VLOOKUP(Oversikt!#REF!,Mønster!$A$4:$B$21,2)))</f>
        <v/>
      </c>
      <c r="E329" s="32"/>
      <c r="F329" s="33"/>
      <c r="G329" s="33"/>
      <c r="H329" s="33"/>
      <c r="I329" s="137"/>
      <c r="J329" s="33"/>
      <c r="K329" s="34"/>
      <c r="L329" s="128">
        <f>IF(Dommere!$C$12&gt;4,ROUND(SUM(E329:K329)-Q329-R329,1)/(Dommere!$C$12-2),(SUM(E329:K329)/Dommere!$C$12))</f>
        <v>0</v>
      </c>
      <c r="M329" s="129">
        <f>IF(B329="",,'Final 1'!L329+L329)</f>
        <v>0</v>
      </c>
      <c r="N329" s="57" t="str">
        <f t="shared" si="56"/>
        <v/>
      </c>
      <c r="O329" s="33"/>
      <c r="P329" s="33"/>
      <c r="Q329" s="19">
        <f t="shared" si="57"/>
        <v>0</v>
      </c>
      <c r="R329" s="19">
        <f t="shared" si="58"/>
        <v>0</v>
      </c>
      <c r="S329" s="19">
        <f t="shared" si="59"/>
        <v>0</v>
      </c>
    </row>
    <row r="330" spans="1:19" x14ac:dyDescent="0.2">
      <c r="A330" s="20">
        <f>+Oversikt!A330</f>
        <v>12</v>
      </c>
      <c r="B330" s="16" t="str">
        <f>IF('Final 1'!B330="", "",+Oversikt!B330)</f>
        <v/>
      </c>
      <c r="C330" s="16" t="str">
        <f>IF(Oversikt!E330="","",Oversikt!E330)</f>
        <v/>
      </c>
      <c r="D330" s="17" t="str">
        <f>IF('Final 1'!N330="","",IF(Oversikt!B330="","",VLOOKUP(Oversikt!#REF!,Mønster!$A$4:$B$21,2)))</f>
        <v/>
      </c>
      <c r="E330" s="32"/>
      <c r="F330" s="33"/>
      <c r="G330" s="33"/>
      <c r="H330" s="33"/>
      <c r="I330" s="137"/>
      <c r="J330" s="33"/>
      <c r="K330" s="34"/>
      <c r="L330" s="128">
        <f>IF(Dommere!$C$12&gt;4,ROUND(SUM(E330:K330)-Q330-R330,1)/(Dommere!$C$12-2),(SUM(E330:K330)/Dommere!$C$12))</f>
        <v>0</v>
      </c>
      <c r="M330" s="129">
        <f>IF(B330="",,'Final 1'!L330+L330)</f>
        <v>0</v>
      </c>
      <c r="N330" s="57" t="str">
        <f t="shared" si="56"/>
        <v/>
      </c>
      <c r="O330" s="33"/>
      <c r="P330" s="33"/>
      <c r="Q330" s="19">
        <f t="shared" si="57"/>
        <v>0</v>
      </c>
      <c r="R330" s="19">
        <f t="shared" si="58"/>
        <v>0</v>
      </c>
      <c r="S330" s="19">
        <f t="shared" si="59"/>
        <v>0</v>
      </c>
    </row>
    <row r="331" spans="1:19" x14ac:dyDescent="0.2">
      <c r="A331" s="20">
        <f>+Oversikt!A331</f>
        <v>13</v>
      </c>
      <c r="B331" s="16" t="str">
        <f>IF('Final 1'!B331="", "",+Oversikt!B331)</f>
        <v/>
      </c>
      <c r="C331" s="16" t="str">
        <f>IF(Oversikt!E331="","",Oversikt!E331)</f>
        <v/>
      </c>
      <c r="D331" s="17" t="str">
        <f>IF('Final 1'!N331="","",IF(Oversikt!B331="","",VLOOKUP(Oversikt!#REF!,Mønster!$A$4:$B$21,2)))</f>
        <v/>
      </c>
      <c r="E331" s="32"/>
      <c r="F331" s="33"/>
      <c r="G331" s="33"/>
      <c r="H331" s="33"/>
      <c r="I331" s="137"/>
      <c r="J331" s="33"/>
      <c r="K331" s="34"/>
      <c r="L331" s="128">
        <f>IF(Dommere!$C$12&gt;4,ROUND(SUM(E331:K331)-Q331-R331,1)/(Dommere!$C$12-2),(SUM(E331:K331)/Dommere!$C$12))</f>
        <v>0</v>
      </c>
      <c r="M331" s="129">
        <f>IF(B331="",,'Final 1'!L331+L331)</f>
        <v>0</v>
      </c>
      <c r="N331" s="57" t="str">
        <f t="shared" si="56"/>
        <v/>
      </c>
      <c r="O331" s="33"/>
      <c r="P331" s="33"/>
      <c r="Q331" s="19">
        <f t="shared" si="57"/>
        <v>0</v>
      </c>
      <c r="R331" s="19">
        <f t="shared" si="58"/>
        <v>0</v>
      </c>
      <c r="S331" s="19">
        <f t="shared" si="59"/>
        <v>0</v>
      </c>
    </row>
    <row r="332" spans="1:19" x14ac:dyDescent="0.2">
      <c r="A332" s="20">
        <f>+Oversikt!A332</f>
        <v>14</v>
      </c>
      <c r="B332" s="16" t="str">
        <f>IF('Final 1'!B332="", "",+Oversikt!B332)</f>
        <v/>
      </c>
      <c r="C332" s="16" t="str">
        <f>IF(Oversikt!E332="","",Oversikt!E332)</f>
        <v/>
      </c>
      <c r="D332" s="17" t="str">
        <f>IF('Final 1'!N332="","",IF(Oversikt!B332="","",VLOOKUP(Oversikt!#REF!,Mønster!$A$4:$B$21,2)))</f>
        <v/>
      </c>
      <c r="E332" s="32"/>
      <c r="F332" s="33"/>
      <c r="G332" s="33"/>
      <c r="H332" s="33"/>
      <c r="I332" s="137"/>
      <c r="J332" s="33"/>
      <c r="K332" s="34"/>
      <c r="L332" s="128">
        <f>IF(Dommere!$C$12&gt;4,ROUND(SUM(E332:K332)-Q332-R332,1)/(Dommere!$C$12-2),(SUM(E332:K332)/Dommere!$C$12))</f>
        <v>0</v>
      </c>
      <c r="M332" s="129">
        <f>IF(B332="",,'Final 1'!L332+L332)</f>
        <v>0</v>
      </c>
      <c r="N332" s="57" t="str">
        <f t="shared" si="56"/>
        <v/>
      </c>
      <c r="O332" s="33"/>
      <c r="P332" s="33"/>
      <c r="Q332" s="19">
        <f t="shared" si="57"/>
        <v>0</v>
      </c>
      <c r="R332" s="19">
        <f t="shared" si="58"/>
        <v>0</v>
      </c>
      <c r="S332" s="19">
        <f t="shared" si="59"/>
        <v>0</v>
      </c>
    </row>
    <row r="333" spans="1:19" x14ac:dyDescent="0.2">
      <c r="A333" s="20">
        <f>+Oversikt!A333</f>
        <v>15</v>
      </c>
      <c r="B333" s="16" t="str">
        <f>IF('Final 1'!B333="", "",+Oversikt!B333)</f>
        <v/>
      </c>
      <c r="C333" s="16" t="str">
        <f>IF(Oversikt!E333="","",Oversikt!E333)</f>
        <v/>
      </c>
      <c r="D333" s="17" t="str">
        <f>IF('Final 1'!N333="","",IF(Oversikt!B333="","",VLOOKUP(Oversikt!#REF!,Mønster!$A$4:$B$21,2)))</f>
        <v/>
      </c>
      <c r="E333" s="32"/>
      <c r="F333" s="33"/>
      <c r="G333" s="33"/>
      <c r="H333" s="33"/>
      <c r="I333" s="137"/>
      <c r="J333" s="33"/>
      <c r="K333" s="34"/>
      <c r="L333" s="128">
        <f>IF(Dommere!$C$12&gt;4,ROUND(SUM(E333:K333)-Q333-R333,1)/(Dommere!$C$12-2),(SUM(E333:K333)/Dommere!$C$12))</f>
        <v>0</v>
      </c>
      <c r="M333" s="129">
        <f>IF(B333="",,'Final 1'!L333+L333)</f>
        <v>0</v>
      </c>
      <c r="N333" s="57" t="str">
        <f t="shared" si="56"/>
        <v/>
      </c>
      <c r="O333" s="33"/>
      <c r="P333" s="33"/>
      <c r="Q333" s="19">
        <f t="shared" si="57"/>
        <v>0</v>
      </c>
      <c r="R333" s="19">
        <f t="shared" si="58"/>
        <v>0</v>
      </c>
      <c r="S333" s="19">
        <f t="shared" si="59"/>
        <v>0</v>
      </c>
    </row>
    <row r="334" spans="1:19" x14ac:dyDescent="0.2">
      <c r="A334" s="20">
        <f>+Oversikt!A334</f>
        <v>16</v>
      </c>
      <c r="B334" s="16" t="str">
        <f>IF('Final 1'!B334="", "",+Oversikt!B334)</f>
        <v/>
      </c>
      <c r="C334" s="16" t="str">
        <f>IF(Oversikt!E334="","",Oversikt!E334)</f>
        <v/>
      </c>
      <c r="D334" s="17" t="str">
        <f>IF('Final 1'!N334="","",IF(Oversikt!B334="","",VLOOKUP(Oversikt!#REF!,Mønster!$A$4:$B$21,2)))</f>
        <v/>
      </c>
      <c r="E334" s="32"/>
      <c r="F334" s="33"/>
      <c r="G334" s="33"/>
      <c r="H334" s="33"/>
      <c r="I334" s="137"/>
      <c r="J334" s="33"/>
      <c r="K334" s="34"/>
      <c r="L334" s="128">
        <f>IF(Dommere!$C$12&gt;4,ROUND(SUM(E334:K334)-Q334-R334,1)/(Dommere!$C$12-2),(SUM(E334:K334)/Dommere!$C$12))</f>
        <v>0</v>
      </c>
      <c r="M334" s="129">
        <f>IF(B334="",,'Final 1'!L334+L334)</f>
        <v>0</v>
      </c>
      <c r="N334" s="57" t="str">
        <f t="shared" si="56"/>
        <v/>
      </c>
      <c r="O334" s="33"/>
      <c r="P334" s="33"/>
      <c r="Q334" s="19">
        <f t="shared" si="57"/>
        <v>0</v>
      </c>
      <c r="R334" s="19">
        <f t="shared" si="58"/>
        <v>0</v>
      </c>
      <c r="S334" s="19">
        <f t="shared" si="59"/>
        <v>0</v>
      </c>
    </row>
    <row r="335" spans="1:19" x14ac:dyDescent="0.2">
      <c r="A335" s="20">
        <f>+Oversikt!A335</f>
        <v>17</v>
      </c>
      <c r="B335" s="16" t="str">
        <f>IF('Final 1'!B335="", "",+Oversikt!B335)</f>
        <v/>
      </c>
      <c r="C335" s="16" t="str">
        <f>IF(Oversikt!E335="","",Oversikt!E335)</f>
        <v/>
      </c>
      <c r="D335" s="17" t="str">
        <f>IF('Final 1'!N335="","",IF(Oversikt!B335="","",VLOOKUP(Oversikt!#REF!,Mønster!$A$4:$B$21,2)))</f>
        <v/>
      </c>
      <c r="E335" s="32"/>
      <c r="F335" s="33"/>
      <c r="G335" s="33"/>
      <c r="H335" s="33"/>
      <c r="I335" s="137"/>
      <c r="J335" s="33"/>
      <c r="K335" s="34"/>
      <c r="L335" s="128">
        <f>IF(Dommere!$C$12&gt;4,ROUND(SUM(E335:K335)-Q335-R335,1)/(Dommere!$C$12-2),(SUM(E335:K335)/Dommere!$C$12))</f>
        <v>0</v>
      </c>
      <c r="M335" s="129">
        <f>IF(B335="",,'Final 1'!L335+L335)</f>
        <v>0</v>
      </c>
      <c r="N335" s="57" t="str">
        <f t="shared" si="56"/>
        <v/>
      </c>
      <c r="O335" s="33"/>
      <c r="P335" s="33"/>
      <c r="Q335" s="19">
        <f t="shared" si="57"/>
        <v>0</v>
      </c>
      <c r="R335" s="19">
        <f t="shared" si="58"/>
        <v>0</v>
      </c>
      <c r="S335" s="19">
        <f t="shared" si="59"/>
        <v>0</v>
      </c>
    </row>
    <row r="336" spans="1:19" x14ac:dyDescent="0.2">
      <c r="A336" s="20">
        <f>+Oversikt!A336</f>
        <v>18</v>
      </c>
      <c r="B336" s="16" t="str">
        <f>IF('Final 1'!B336="", "",+Oversikt!B336)</f>
        <v/>
      </c>
      <c r="C336" s="16" t="str">
        <f>IF(Oversikt!E336="","",Oversikt!E336)</f>
        <v/>
      </c>
      <c r="D336" s="17" t="str">
        <f>IF('Final 1'!N336="","",IF(Oversikt!B336="","",VLOOKUP(Oversikt!#REF!,Mønster!$A$4:$B$21,2)))</f>
        <v/>
      </c>
      <c r="E336" s="32"/>
      <c r="F336" s="33"/>
      <c r="G336" s="33"/>
      <c r="H336" s="33"/>
      <c r="I336" s="137"/>
      <c r="J336" s="33"/>
      <c r="K336" s="34"/>
      <c r="L336" s="128">
        <f>IF(Dommere!$C$12&gt;4,ROUND(SUM(E336:K336)-Q336-R336,1)/(Dommere!$C$12-2),(SUM(E336:K336)/Dommere!$C$12))</f>
        <v>0</v>
      </c>
      <c r="M336" s="129">
        <f>IF(B336="",,'Final 1'!L336+L336)</f>
        <v>0</v>
      </c>
      <c r="N336" s="57" t="str">
        <f t="shared" si="56"/>
        <v/>
      </c>
      <c r="O336" s="33"/>
      <c r="P336" s="33"/>
      <c r="Q336" s="19">
        <f t="shared" si="57"/>
        <v>0</v>
      </c>
      <c r="R336" s="19">
        <f t="shared" si="58"/>
        <v>0</v>
      </c>
      <c r="S336" s="19">
        <f t="shared" si="59"/>
        <v>0</v>
      </c>
    </row>
    <row r="337" spans="1:19" x14ac:dyDescent="0.2">
      <c r="A337" s="20">
        <f>+Oversikt!A337</f>
        <v>19</v>
      </c>
      <c r="B337" s="16" t="str">
        <f>IF('Final 1'!B337="", "",+Oversikt!B337)</f>
        <v/>
      </c>
      <c r="C337" s="16" t="str">
        <f>IF(Oversikt!E337="","",Oversikt!E337)</f>
        <v/>
      </c>
      <c r="D337" s="17" t="str">
        <f>IF('Final 1'!N337="","",IF(Oversikt!B337="","",VLOOKUP(Oversikt!#REF!,Mønster!$A$4:$B$21,2)))</f>
        <v/>
      </c>
      <c r="E337" s="32"/>
      <c r="F337" s="33"/>
      <c r="G337" s="33"/>
      <c r="H337" s="33"/>
      <c r="I337" s="137"/>
      <c r="J337" s="33"/>
      <c r="K337" s="34"/>
      <c r="L337" s="128">
        <f>IF(Dommere!$C$12&gt;4,ROUND(SUM(E337:K337)-Q337-R337,1)/(Dommere!$C$12-2),(SUM(E337:K337)/Dommere!$C$12))</f>
        <v>0</v>
      </c>
      <c r="M337" s="129">
        <f>IF(B337="",,'Final 1'!L337+L337)</f>
        <v>0</v>
      </c>
      <c r="N337" s="57" t="str">
        <f t="shared" si="56"/>
        <v/>
      </c>
      <c r="O337" s="33"/>
      <c r="P337" s="33"/>
      <c r="Q337" s="19">
        <f t="shared" si="57"/>
        <v>0</v>
      </c>
      <c r="R337" s="19">
        <f t="shared" si="58"/>
        <v>0</v>
      </c>
      <c r="S337" s="19">
        <f t="shared" si="59"/>
        <v>0</v>
      </c>
    </row>
    <row r="338" spans="1:19" x14ac:dyDescent="0.2">
      <c r="A338" s="20">
        <f>+Oversikt!A338</f>
        <v>20</v>
      </c>
      <c r="B338" s="16" t="str">
        <f>IF('Final 1'!B338="", "",+Oversikt!B338)</f>
        <v/>
      </c>
      <c r="C338" s="16" t="str">
        <f>IF(Oversikt!E338="","",Oversikt!E338)</f>
        <v/>
      </c>
      <c r="D338" s="17" t="str">
        <f>IF('Final 1'!N338="","",IF(Oversikt!B338="","",VLOOKUP(Oversikt!#REF!,Mønster!$A$4:$B$21,2)))</f>
        <v/>
      </c>
      <c r="E338" s="32"/>
      <c r="F338" s="33"/>
      <c r="G338" s="33"/>
      <c r="H338" s="33"/>
      <c r="I338" s="137"/>
      <c r="J338" s="33"/>
      <c r="K338" s="34"/>
      <c r="L338" s="128">
        <f>IF(Dommere!$C$12&gt;4,ROUND(SUM(E338:K338)-Q338-R338,1)/(Dommere!$C$12-2),(SUM(E338:K338)/Dommere!$C$12))</f>
        <v>0</v>
      </c>
      <c r="M338" s="129">
        <f>IF(B338="",,'Final 1'!L338+L338)</f>
        <v>0</v>
      </c>
      <c r="N338" s="57" t="str">
        <f t="shared" si="56"/>
        <v/>
      </c>
      <c r="O338" s="33"/>
      <c r="P338" s="33"/>
      <c r="Q338" s="19">
        <f t="shared" si="57"/>
        <v>0</v>
      </c>
      <c r="R338" s="19">
        <f t="shared" si="58"/>
        <v>0</v>
      </c>
      <c r="S338" s="19">
        <f t="shared" si="59"/>
        <v>0</v>
      </c>
    </row>
    <row r="339" spans="1:19" x14ac:dyDescent="0.2">
      <c r="A339" s="20">
        <f>+Oversikt!A339</f>
        <v>21</v>
      </c>
      <c r="B339" s="16" t="str">
        <f>IF('Final 1'!B339="", "",+Oversikt!B339)</f>
        <v/>
      </c>
      <c r="C339" s="16" t="str">
        <f>IF(Oversikt!E339="","",Oversikt!E339)</f>
        <v/>
      </c>
      <c r="D339" s="17" t="str">
        <f>IF('Final 1'!N339="","",IF(Oversikt!B339="","",VLOOKUP(Oversikt!#REF!,Mønster!$A$4:$B$21,2)))</f>
        <v/>
      </c>
      <c r="E339" s="32"/>
      <c r="F339" s="33"/>
      <c r="G339" s="33"/>
      <c r="H339" s="33"/>
      <c r="I339" s="137"/>
      <c r="J339" s="33"/>
      <c r="K339" s="34"/>
      <c r="L339" s="128">
        <f>IF(Dommere!$C$12&gt;4,ROUND(SUM(E339:K339)-Q339-R339,1)/(Dommere!$C$12-2),(SUM(E339:K339)/Dommere!$C$12))</f>
        <v>0</v>
      </c>
      <c r="M339" s="129">
        <f>IF(B339="",,'Final 1'!L339+L339)</f>
        <v>0</v>
      </c>
      <c r="N339" s="57" t="str">
        <f t="shared" si="56"/>
        <v/>
      </c>
      <c r="O339" s="33"/>
      <c r="P339" s="33"/>
      <c r="Q339" s="19">
        <f t="shared" si="57"/>
        <v>0</v>
      </c>
      <c r="R339" s="19">
        <f t="shared" si="58"/>
        <v>0</v>
      </c>
      <c r="S339" s="19">
        <f t="shared" si="59"/>
        <v>0</v>
      </c>
    </row>
    <row r="340" spans="1:19" x14ac:dyDescent="0.2">
      <c r="A340" s="20">
        <f>+Oversikt!A340</f>
        <v>22</v>
      </c>
      <c r="B340" s="16" t="str">
        <f>IF('Final 1'!B340="", "",+Oversikt!B340)</f>
        <v/>
      </c>
      <c r="C340" s="16" t="str">
        <f>IF(Oversikt!E340="","",Oversikt!E340)</f>
        <v/>
      </c>
      <c r="D340" s="17" t="str">
        <f>IF('Final 1'!N340="","",IF(Oversikt!B340="","",VLOOKUP(Oversikt!#REF!,Mønster!$A$4:$B$21,2)))</f>
        <v/>
      </c>
      <c r="E340" s="32"/>
      <c r="F340" s="33"/>
      <c r="G340" s="33"/>
      <c r="H340" s="33"/>
      <c r="I340" s="137"/>
      <c r="J340" s="33"/>
      <c r="K340" s="34"/>
      <c r="L340" s="128">
        <f>IF(Dommere!$C$12&gt;4,ROUND(SUM(E340:K340)-Q340-R340,1)/(Dommere!$C$12-2),(SUM(E340:K340)/Dommere!$C$12))</f>
        <v>0</v>
      </c>
      <c r="M340" s="129">
        <f>IF(B340="",,'Final 1'!L340+L340)</f>
        <v>0</v>
      </c>
      <c r="N340" s="57" t="str">
        <f t="shared" si="56"/>
        <v/>
      </c>
      <c r="O340" s="33"/>
      <c r="P340" s="33"/>
      <c r="Q340" s="19">
        <f t="shared" si="57"/>
        <v>0</v>
      </c>
      <c r="R340" s="19">
        <f t="shared" si="58"/>
        <v>0</v>
      </c>
      <c r="S340" s="19">
        <f t="shared" si="59"/>
        <v>0</v>
      </c>
    </row>
    <row r="341" spans="1:19" x14ac:dyDescent="0.2">
      <c r="A341" s="20">
        <f>+Oversikt!A341</f>
        <v>23</v>
      </c>
      <c r="B341" s="16" t="str">
        <f>IF('Final 1'!B341="", "",+Oversikt!B341)</f>
        <v/>
      </c>
      <c r="C341" s="16" t="str">
        <f>IF(Oversikt!E341="","",Oversikt!E341)</f>
        <v/>
      </c>
      <c r="D341" s="17" t="str">
        <f>IF('Final 1'!N341="","",IF(Oversikt!B341="","",VLOOKUP(Oversikt!#REF!,Mønster!$A$4:$B$21,2)))</f>
        <v/>
      </c>
      <c r="E341" s="32"/>
      <c r="F341" s="33"/>
      <c r="G341" s="33"/>
      <c r="H341" s="33"/>
      <c r="I341" s="137"/>
      <c r="J341" s="33"/>
      <c r="K341" s="34"/>
      <c r="L341" s="128">
        <f>IF(Dommere!$C$12&gt;4,ROUND(SUM(E341:K341)-Q341-R341,1)/(Dommere!$C$12-2),(SUM(E341:K341)/Dommere!$C$12))</f>
        <v>0</v>
      </c>
      <c r="M341" s="129">
        <f>IF(B341="",,'Final 1'!L341+L341)</f>
        <v>0</v>
      </c>
      <c r="N341" s="57" t="str">
        <f t="shared" si="56"/>
        <v/>
      </c>
      <c r="O341" s="33"/>
      <c r="P341" s="33"/>
      <c r="Q341" s="19">
        <f t="shared" si="57"/>
        <v>0</v>
      </c>
      <c r="R341" s="19">
        <f t="shared" si="58"/>
        <v>0</v>
      </c>
      <c r="S341" s="19">
        <f t="shared" si="59"/>
        <v>0</v>
      </c>
    </row>
    <row r="342" spans="1:19" x14ac:dyDescent="0.2">
      <c r="A342" s="20">
        <f>+Oversikt!A342</f>
        <v>24</v>
      </c>
      <c r="B342" s="16" t="str">
        <f>IF('Final 1'!B342="", "",+Oversikt!B342)</f>
        <v/>
      </c>
      <c r="C342" s="16" t="str">
        <f>IF(Oversikt!E342="","",Oversikt!E342)</f>
        <v/>
      </c>
      <c r="D342" s="17" t="str">
        <f>IF('Final 1'!N342="","",IF(Oversikt!B342="","",VLOOKUP(Oversikt!#REF!,Mønster!$A$4:$B$21,2)))</f>
        <v/>
      </c>
      <c r="E342" s="32"/>
      <c r="F342" s="33"/>
      <c r="G342" s="33"/>
      <c r="H342" s="33"/>
      <c r="I342" s="137"/>
      <c r="J342" s="33"/>
      <c r="K342" s="34"/>
      <c r="L342" s="128">
        <f>IF(Dommere!$C$12&gt;4,ROUND(SUM(E342:K342)-Q342-R342,1)/(Dommere!$C$12-2),(SUM(E342:K342)/Dommere!$C$12))</f>
        <v>0</v>
      </c>
      <c r="M342" s="129">
        <f>IF(B342="",,'Final 1'!L342+L342)</f>
        <v>0</v>
      </c>
      <c r="N342" s="57" t="str">
        <f t="shared" si="56"/>
        <v/>
      </c>
      <c r="O342" s="33"/>
      <c r="P342" s="33"/>
      <c r="Q342" s="19">
        <f t="shared" si="57"/>
        <v>0</v>
      </c>
      <c r="R342" s="19">
        <f t="shared" si="58"/>
        <v>0</v>
      </c>
      <c r="S342" s="19">
        <f t="shared" si="59"/>
        <v>0</v>
      </c>
    </row>
    <row r="343" spans="1:19" x14ac:dyDescent="0.2">
      <c r="A343" s="20">
        <f>+Oversikt!A343</f>
        <v>25</v>
      </c>
      <c r="B343" s="16" t="str">
        <f>IF('Final 1'!B343="", "",+Oversikt!B343)</f>
        <v/>
      </c>
      <c r="C343" s="16" t="str">
        <f>IF(Oversikt!E343="","",Oversikt!E343)</f>
        <v/>
      </c>
      <c r="D343" s="17" t="str">
        <f>IF('Final 1'!N343="","",IF(Oversikt!B343="","",VLOOKUP(Oversikt!#REF!,Mønster!$A$4:$B$21,2)))</f>
        <v/>
      </c>
      <c r="E343" s="32"/>
      <c r="F343" s="33"/>
      <c r="G343" s="33"/>
      <c r="H343" s="33"/>
      <c r="I343" s="137"/>
      <c r="J343" s="33"/>
      <c r="K343" s="34"/>
      <c r="L343" s="128">
        <f>IF(Dommere!$C$12&gt;4,ROUND(SUM(E343:K343)-Q343-R343,1)/(Dommere!$C$12-2),(SUM(E343:K343)/Dommere!$C$12))</f>
        <v>0</v>
      </c>
      <c r="M343" s="129">
        <f>IF(B343="",,'Final 1'!L343+L343)</f>
        <v>0</v>
      </c>
      <c r="N343" s="57" t="str">
        <f t="shared" si="56"/>
        <v/>
      </c>
      <c r="O343" s="33"/>
      <c r="P343" s="33"/>
      <c r="Q343" s="19">
        <f t="shared" si="57"/>
        <v>0</v>
      </c>
      <c r="R343" s="19">
        <f t="shared" si="58"/>
        <v>0</v>
      </c>
      <c r="S343" s="19">
        <f t="shared" si="59"/>
        <v>0</v>
      </c>
    </row>
    <row r="344" spans="1:19" x14ac:dyDescent="0.2">
      <c r="A344" s="20">
        <f>+Oversikt!A344</f>
        <v>0</v>
      </c>
      <c r="B344" s="16" t="str">
        <f>IF('Final 1'!B344="", "",+Oversikt!B344)</f>
        <v/>
      </c>
      <c r="C344" s="16" t="str">
        <f>IF(Oversikt!E344="","",Oversikt!E344)</f>
        <v/>
      </c>
      <c r="D344" s="17" t="str">
        <f>IF('Final 1'!N344="","",IF(Oversikt!B344="","",VLOOKUP(Oversikt!#REF!,Mønster!$A$4:$B$21,2)))</f>
        <v/>
      </c>
      <c r="E344" s="32"/>
      <c r="F344" s="33"/>
      <c r="G344" s="33"/>
      <c r="H344" s="33"/>
      <c r="I344" s="137"/>
      <c r="J344" s="33"/>
      <c r="K344" s="34"/>
      <c r="L344" s="128">
        <f>IF(Dommere!$C$12&gt;4,ROUND(SUM(E344:K344)-Q344-R344,1)/(Dommere!$C$12-2),(SUM(E344:K344)/Dommere!$C$12))</f>
        <v>0</v>
      </c>
      <c r="M344" s="129">
        <f>IF(B344="",,'Final 1'!L344+L344)</f>
        <v>0</v>
      </c>
      <c r="N344" s="57" t="str">
        <f t="shared" si="56"/>
        <v/>
      </c>
      <c r="O344" s="33"/>
      <c r="P344" s="33"/>
      <c r="Q344" s="19">
        <f t="shared" si="57"/>
        <v>0</v>
      </c>
      <c r="R344" s="19">
        <f t="shared" si="58"/>
        <v>0</v>
      </c>
      <c r="S344" s="19">
        <f t="shared" si="59"/>
        <v>0</v>
      </c>
    </row>
    <row r="345" spans="1:19" x14ac:dyDescent="0.2">
      <c r="A345" s="20">
        <f>+Oversikt!A345</f>
        <v>0</v>
      </c>
      <c r="B345" s="16" t="str">
        <f>IF('Final 1'!B345="", "",+Oversikt!B345)</f>
        <v/>
      </c>
      <c r="C345" s="16" t="str">
        <f>IF(Oversikt!E345="","",Oversikt!E345)</f>
        <v/>
      </c>
      <c r="D345" s="17" t="str">
        <f>IF('Final 1'!N345="","",IF(Oversikt!B345="","",VLOOKUP(Oversikt!#REF!,Mønster!$A$4:$B$21,2)))</f>
        <v/>
      </c>
      <c r="E345" s="32"/>
      <c r="F345" s="33"/>
      <c r="G345" s="33"/>
      <c r="H345" s="33"/>
      <c r="I345" s="137"/>
      <c r="J345" s="33"/>
      <c r="K345" s="34"/>
      <c r="L345" s="128">
        <f>IF(Dommere!$C$12&gt;4,ROUND(SUM(E345:K345)-Q345-R345,1)/(Dommere!$C$12-2),(SUM(E345:K345)/Dommere!$C$12))</f>
        <v>0</v>
      </c>
      <c r="M345" s="129">
        <f>IF(B345="",,'Final 1'!L345+L345)</f>
        <v>0</v>
      </c>
      <c r="N345" s="57" t="str">
        <f t="shared" si="56"/>
        <v/>
      </c>
      <c r="O345" s="33"/>
      <c r="P345" s="33"/>
      <c r="Q345" s="19">
        <f t="shared" si="57"/>
        <v>0</v>
      </c>
      <c r="R345" s="19">
        <f t="shared" si="58"/>
        <v>0</v>
      </c>
      <c r="S345" s="19">
        <f t="shared" si="59"/>
        <v>0</v>
      </c>
    </row>
    <row r="346" spans="1:19" x14ac:dyDescent="0.2">
      <c r="A346" s="20">
        <f>+Oversikt!A346</f>
        <v>0</v>
      </c>
      <c r="B346" s="16" t="str">
        <f>IF('Final 1'!B346="", "",+Oversikt!B346)</f>
        <v/>
      </c>
      <c r="C346" s="16" t="str">
        <f>IF(Oversikt!E346="","",Oversikt!E346)</f>
        <v/>
      </c>
      <c r="D346" s="17" t="str">
        <f>IF('Final 1'!N346="","",IF(Oversikt!B346="","",VLOOKUP(Oversikt!#REF!,Mønster!$A$4:$B$21,2)))</f>
        <v/>
      </c>
      <c r="E346" s="32"/>
      <c r="F346" s="33"/>
      <c r="G346" s="33"/>
      <c r="H346" s="33"/>
      <c r="I346" s="137"/>
      <c r="J346" s="33"/>
      <c r="K346" s="34"/>
      <c r="L346" s="128">
        <f>IF(Dommere!$C$12&gt;4,ROUND(SUM(E346:K346)-Q346-R346,1)/(Dommere!$C$12-2),(SUM(E346:K346)/Dommere!$C$12))</f>
        <v>0</v>
      </c>
      <c r="M346" s="129">
        <f>IF(B346="",,'Final 1'!L346+L346)</f>
        <v>0</v>
      </c>
      <c r="N346" s="57" t="str">
        <f t="shared" si="56"/>
        <v/>
      </c>
      <c r="O346" s="33"/>
      <c r="P346" s="33"/>
      <c r="Q346" s="19">
        <f t="shared" si="57"/>
        <v>0</v>
      </c>
      <c r="R346" s="19">
        <f t="shared" si="58"/>
        <v>0</v>
      </c>
      <c r="S346" s="19">
        <f t="shared" si="59"/>
        <v>0</v>
      </c>
    </row>
    <row r="347" spans="1:19" x14ac:dyDescent="0.2">
      <c r="A347" s="119" t="str">
        <f>+Oversikt!A347</f>
        <v>Klasse 240- Junior - dangraderte kvinner</v>
      </c>
      <c r="B347" s="16"/>
      <c r="C347" s="16" t="str">
        <f>IF(Oversikt!E347="","",Oversikt!E347)</f>
        <v/>
      </c>
      <c r="D347" s="17" t="str">
        <f>IF('Final 1'!N347="","",IF(Oversikt!B347="","",VLOOKUP(Oversikt!#REF!,Mønster!$A$4:$B$21,2)))</f>
        <v/>
      </c>
      <c r="E347" s="32"/>
      <c r="F347" s="33"/>
      <c r="G347" s="33"/>
      <c r="H347" s="33"/>
      <c r="I347" s="137"/>
      <c r="J347" s="33"/>
      <c r="K347" s="34"/>
      <c r="L347" s="128">
        <f>IF(Dommere!$C$12&gt;4,ROUND(SUM(E347:K347)-Q347-R347,1)/(Dommere!$C$12-2),(SUM(E347:K347)/Dommere!$C$12))</f>
        <v>0</v>
      </c>
      <c r="M347" s="129">
        <f>IF(B347="",,'Final 1'!L347+L347)</f>
        <v>0</v>
      </c>
      <c r="N347" s="57" t="str">
        <f t="shared" si="56"/>
        <v/>
      </c>
      <c r="O347" s="33"/>
      <c r="P347" s="33"/>
      <c r="Q347" s="19">
        <f t="shared" si="57"/>
        <v>0</v>
      </c>
      <c r="R347" s="19">
        <f t="shared" si="58"/>
        <v>0</v>
      </c>
      <c r="S347" s="19">
        <f t="shared" si="59"/>
        <v>0</v>
      </c>
    </row>
    <row r="348" spans="1:19" x14ac:dyDescent="0.2">
      <c r="A348" s="20">
        <f>+Oversikt!A348</f>
        <v>1</v>
      </c>
      <c r="B348" s="16" t="str">
        <f>IF('Final 1'!B348="", "",+Oversikt!B348)</f>
        <v>Nikoline Rui</v>
      </c>
      <c r="C348" s="16" t="str">
        <f>IF(Oversikt!E348="","",Oversikt!E348)</f>
        <v>Hamar Taekwondo Klubb</v>
      </c>
      <c r="D348" s="17" t="str">
        <f>IF('Final 1'!N348="","",IF(Oversikt!B348="","",VLOOKUP(Oversikt!#REF!,Mønster!$A$4:$B$21,2)))</f>
        <v/>
      </c>
      <c r="E348" s="32">
        <v>7.3</v>
      </c>
      <c r="F348" s="33">
        <v>7.3</v>
      </c>
      <c r="G348" s="33">
        <v>7.6</v>
      </c>
      <c r="H348" s="33"/>
      <c r="I348" s="137"/>
      <c r="J348" s="33"/>
      <c r="K348" s="34"/>
      <c r="L348" s="128">
        <f>IF(Dommere!$C$12&gt;4,ROUND(SUM(E348:K348)-Q348-R348,1)/(Dommere!$C$12-2),(SUM(E348:K348)/Dommere!$C$12))</f>
        <v>7.3999999999999995</v>
      </c>
      <c r="M348" s="129">
        <f>IF(B348="",,'Final 1'!L348+L348)</f>
        <v>14.633333333333333</v>
      </c>
      <c r="N348" s="57" t="str">
        <f t="shared" si="56"/>
        <v/>
      </c>
      <c r="O348" s="33"/>
      <c r="P348" s="33"/>
      <c r="Q348" s="19">
        <f t="shared" si="57"/>
        <v>7.6</v>
      </c>
      <c r="R348" s="19">
        <f t="shared" si="58"/>
        <v>7.3</v>
      </c>
      <c r="S348" s="19">
        <f t="shared" si="59"/>
        <v>22.2</v>
      </c>
    </row>
    <row r="349" spans="1:19" x14ac:dyDescent="0.2">
      <c r="A349" s="20">
        <f>+Oversikt!A349</f>
        <v>2</v>
      </c>
      <c r="B349" s="16" t="str">
        <f>IF('Final 1'!B349="", "",+Oversikt!B349)</f>
        <v>Sonja Amelia Jensen</v>
      </c>
      <c r="C349" s="16" t="str">
        <f>IF(Oversikt!E349="","",Oversikt!E349)</f>
        <v>Mudo</v>
      </c>
      <c r="D349" s="17" t="str">
        <f>IF('Final 1'!N349="","",IF(Oversikt!B349="","",VLOOKUP(Oversikt!#REF!,Mønster!$A$4:$B$21,2)))</f>
        <v/>
      </c>
      <c r="E349" s="32">
        <v>7.2</v>
      </c>
      <c r="F349" s="33">
        <v>6.6</v>
      </c>
      <c r="G349" s="33">
        <v>7.2</v>
      </c>
      <c r="H349" s="33"/>
      <c r="I349" s="137"/>
      <c r="J349" s="33"/>
      <c r="K349" s="34"/>
      <c r="L349" s="128">
        <f>IF(Dommere!$C$12&gt;4,ROUND(SUM(E349:K349)-Q349-R349,1)/(Dommere!$C$12-2),(SUM(E349:K349)/Dommere!$C$12))</f>
        <v>7</v>
      </c>
      <c r="M349" s="129">
        <f>IF(B349="",,'Final 1'!L349+L349)</f>
        <v>13.8</v>
      </c>
      <c r="N349" s="57" t="str">
        <f t="shared" si="56"/>
        <v/>
      </c>
      <c r="O349" s="33"/>
      <c r="P349" s="33"/>
      <c r="Q349" s="19">
        <f t="shared" si="57"/>
        <v>7.2</v>
      </c>
      <c r="R349" s="19">
        <f t="shared" si="58"/>
        <v>6.6</v>
      </c>
      <c r="S349" s="19">
        <f t="shared" si="59"/>
        <v>21</v>
      </c>
    </row>
    <row r="350" spans="1:19" x14ac:dyDescent="0.2">
      <c r="A350" s="20">
        <f>+Oversikt!A350</f>
        <v>3</v>
      </c>
      <c r="B350" s="16" t="str">
        <f>IF('Final 1'!B350="", "",+Oversikt!B350)</f>
        <v xml:space="preserve">Maren Fossum </v>
      </c>
      <c r="C350" s="16" t="str">
        <f>IF(Oversikt!E350="","",Oversikt!E350)</f>
        <v>Hwa Rang Team Drammen</v>
      </c>
      <c r="D350" s="17" t="str">
        <f>IF('Final 1'!N350="","",IF(Oversikt!B350="","",VLOOKUP(Oversikt!#REF!,Mønster!$A$4:$B$21,2)))</f>
        <v/>
      </c>
      <c r="E350" s="32">
        <v>6.8</v>
      </c>
      <c r="F350" s="33">
        <v>6.4</v>
      </c>
      <c r="G350" s="33">
        <v>6.5</v>
      </c>
      <c r="H350" s="33"/>
      <c r="I350" s="137"/>
      <c r="J350" s="33"/>
      <c r="K350" s="34"/>
      <c r="L350" s="128">
        <f>IF(Dommere!$C$12&gt;4,ROUND(SUM(E350:K350)-Q350-R350,1)/(Dommere!$C$12-2),(SUM(E350:K350)/Dommere!$C$12))</f>
        <v>6.5666666666666664</v>
      </c>
      <c r="M350" s="129">
        <f>IF(B350="",,'Final 1'!L350+L350)</f>
        <v>13.100000000000001</v>
      </c>
      <c r="N350" s="57" t="str">
        <f t="shared" si="56"/>
        <v/>
      </c>
      <c r="O350" s="33"/>
      <c r="P350" s="33"/>
      <c r="Q350" s="19">
        <f t="shared" si="57"/>
        <v>6.8</v>
      </c>
      <c r="R350" s="19">
        <f t="shared" si="58"/>
        <v>6.4</v>
      </c>
      <c r="S350" s="19">
        <f t="shared" si="59"/>
        <v>19.7</v>
      </c>
    </row>
    <row r="351" spans="1:19" x14ac:dyDescent="0.2">
      <c r="A351" s="20">
        <f>+Oversikt!A351</f>
        <v>4</v>
      </c>
      <c r="B351" s="16" t="str">
        <f>IF('Final 1'!B351="", "",+Oversikt!B351)</f>
        <v xml:space="preserve">Kine Tellnes Solvang </v>
      </c>
      <c r="C351" s="16" t="str">
        <f>IF(Oversikt!E351="","",Oversikt!E351)</f>
        <v>Keum Gang Taekwondo - St.hanshaugen</v>
      </c>
      <c r="D351" s="17" t="str">
        <f>IF('Final 1'!N351="","",IF(Oversikt!B351="","",VLOOKUP(Oversikt!#REF!,Mønster!$A$4:$B$21,2)))</f>
        <v/>
      </c>
      <c r="E351" s="32">
        <v>6.9</v>
      </c>
      <c r="F351" s="33">
        <v>6.6</v>
      </c>
      <c r="G351" s="33">
        <v>6.7</v>
      </c>
      <c r="H351" s="33"/>
      <c r="I351" s="137"/>
      <c r="J351" s="33"/>
      <c r="K351" s="34"/>
      <c r="L351" s="128">
        <f>IF(Dommere!$C$12&gt;4,ROUND(SUM(E351:K351)-Q351-R351,1)/(Dommere!$C$12-2),(SUM(E351:K351)/Dommere!$C$12))</f>
        <v>6.7333333333333334</v>
      </c>
      <c r="M351" s="129">
        <f>IF(B351="",,'Final 1'!L351+L351)</f>
        <v>13.566666666666666</v>
      </c>
      <c r="N351" s="57" t="str">
        <f t="shared" si="56"/>
        <v/>
      </c>
      <c r="O351" s="33"/>
      <c r="P351" s="33"/>
      <c r="Q351" s="19">
        <f t="shared" si="57"/>
        <v>6.9</v>
      </c>
      <c r="R351" s="19">
        <f t="shared" si="58"/>
        <v>6.6</v>
      </c>
      <c r="S351" s="19">
        <f t="shared" si="59"/>
        <v>20.2</v>
      </c>
    </row>
    <row r="352" spans="1:19" x14ac:dyDescent="0.2">
      <c r="A352" s="20">
        <f>+Oversikt!A352</f>
        <v>5</v>
      </c>
      <c r="B352" s="16" t="str">
        <f>IF('Final 1'!B352="", "",+Oversikt!B352)</f>
        <v xml:space="preserve">Robyn Grøndahl </v>
      </c>
      <c r="C352" s="16" t="str">
        <f>IF(Oversikt!E352="","",Oversikt!E352)</f>
        <v>Nittedal Taekwondo Klubb</v>
      </c>
      <c r="D352" s="17" t="str">
        <f>IF('Final 1'!N352="","",IF(Oversikt!B352="","",VLOOKUP(Oversikt!#REF!,Mønster!$A$4:$B$21,2)))</f>
        <v/>
      </c>
      <c r="E352" s="32">
        <v>6.4</v>
      </c>
      <c r="F352" s="33">
        <v>6.5</v>
      </c>
      <c r="G352" s="33">
        <v>6.4</v>
      </c>
      <c r="H352" s="33"/>
      <c r="I352" s="137"/>
      <c r="J352" s="33"/>
      <c r="K352" s="34"/>
      <c r="L352" s="128">
        <f>IF(Dommere!$C$12&gt;4,ROUND(SUM(E352:K352)-Q352-R352,1)/(Dommere!$C$12-2),(SUM(E352:K352)/Dommere!$C$12))</f>
        <v>6.4333333333333336</v>
      </c>
      <c r="M352" s="129">
        <f>IF(B352="",,'Final 1'!L352+L352)</f>
        <v>13.166666666666668</v>
      </c>
      <c r="N352" s="57" t="str">
        <f t="shared" si="56"/>
        <v/>
      </c>
      <c r="O352" s="33"/>
      <c r="P352" s="33"/>
      <c r="Q352" s="19">
        <f t="shared" si="57"/>
        <v>6.5</v>
      </c>
      <c r="R352" s="19">
        <f t="shared" si="58"/>
        <v>6.4</v>
      </c>
      <c r="S352" s="19">
        <f t="shared" si="59"/>
        <v>19.3</v>
      </c>
    </row>
    <row r="353" spans="1:19" x14ac:dyDescent="0.2">
      <c r="A353" s="20">
        <f>+Oversikt!A353</f>
        <v>6</v>
      </c>
      <c r="B353" s="16" t="str">
        <f>IF('Final 1'!B353="", "",+Oversikt!B353)</f>
        <v/>
      </c>
      <c r="C353" s="16" t="str">
        <f>IF(Oversikt!E353="","",Oversikt!E353)</f>
        <v/>
      </c>
      <c r="D353" s="17" t="str">
        <f>IF('Final 1'!N353="","",IF(Oversikt!B353="","",VLOOKUP(Oversikt!#REF!,Mønster!$A$4:$B$21,2)))</f>
        <v/>
      </c>
      <c r="E353" s="32"/>
      <c r="F353" s="33"/>
      <c r="G353" s="33"/>
      <c r="H353" s="33"/>
      <c r="I353" s="137"/>
      <c r="J353" s="33"/>
      <c r="K353" s="34"/>
      <c r="L353" s="128">
        <f>IF(Dommere!$C$12&gt;4,ROUND(SUM(E353:K353)-Q353-R353,1)/(Dommere!$C$12-2),(SUM(E353:K353)/Dommere!$C$12))</f>
        <v>0</v>
      </c>
      <c r="M353" s="129">
        <f>IF(B353="",,'Final 1'!L353+L353)</f>
        <v>0</v>
      </c>
      <c r="N353" s="57" t="str">
        <f t="shared" si="56"/>
        <v/>
      </c>
      <c r="O353" s="33"/>
      <c r="P353" s="33"/>
      <c r="Q353" s="19">
        <f t="shared" si="57"/>
        <v>0</v>
      </c>
      <c r="R353" s="19">
        <f t="shared" si="58"/>
        <v>0</v>
      </c>
      <c r="S353" s="19">
        <f t="shared" si="59"/>
        <v>0</v>
      </c>
    </row>
    <row r="354" spans="1:19" x14ac:dyDescent="0.2">
      <c r="A354" s="20">
        <f>+Oversikt!A354</f>
        <v>7</v>
      </c>
      <c r="B354" s="16" t="str">
        <f>IF('Final 1'!B354="", "",+Oversikt!B354)</f>
        <v/>
      </c>
      <c r="C354" s="16" t="str">
        <f>IF(Oversikt!E354="","",Oversikt!E354)</f>
        <v/>
      </c>
      <c r="D354" s="17" t="str">
        <f>IF('Final 1'!N354="","",IF(Oversikt!B354="","",VLOOKUP(Oversikt!#REF!,Mønster!$A$4:$B$21,2)))</f>
        <v/>
      </c>
      <c r="E354" s="32"/>
      <c r="F354" s="33"/>
      <c r="G354" s="33"/>
      <c r="H354" s="33"/>
      <c r="I354" s="137"/>
      <c r="J354" s="33"/>
      <c r="K354" s="34"/>
      <c r="L354" s="128">
        <f>IF(Dommere!$C$12&gt;4,ROUND(SUM(E354:K354)-Q354-R354,1)/(Dommere!$C$12-2),(SUM(E354:K354)/Dommere!$C$12))</f>
        <v>0</v>
      </c>
      <c r="M354" s="129">
        <f>IF(B354="",,'Final 1'!L354+L354)</f>
        <v>0</v>
      </c>
      <c r="N354" s="57" t="str">
        <f t="shared" si="56"/>
        <v/>
      </c>
      <c r="O354" s="33"/>
      <c r="P354" s="33"/>
      <c r="Q354" s="19">
        <f t="shared" si="57"/>
        <v>0</v>
      </c>
      <c r="R354" s="19">
        <f t="shared" si="58"/>
        <v>0</v>
      </c>
      <c r="S354" s="19">
        <f t="shared" si="59"/>
        <v>0</v>
      </c>
    </row>
    <row r="355" spans="1:19" x14ac:dyDescent="0.2">
      <c r="A355" s="20">
        <f>+Oversikt!A355</f>
        <v>8</v>
      </c>
      <c r="B355" s="16" t="str">
        <f>IF('Final 1'!B355="", "",+Oversikt!B355)</f>
        <v/>
      </c>
      <c r="C355" s="16" t="str">
        <f>IF(Oversikt!E355="","",Oversikt!E355)</f>
        <v/>
      </c>
      <c r="D355" s="17" t="str">
        <f>IF('Final 1'!N355="","",IF(Oversikt!B355="","",VLOOKUP(Oversikt!#REF!,Mønster!$A$4:$B$21,2)))</f>
        <v/>
      </c>
      <c r="E355" s="32"/>
      <c r="F355" s="33"/>
      <c r="G355" s="33"/>
      <c r="H355" s="33"/>
      <c r="I355" s="137"/>
      <c r="J355" s="33"/>
      <c r="K355" s="34"/>
      <c r="L355" s="128">
        <f>IF(Dommere!$C$12&gt;4,ROUND(SUM(E355:K355)-Q355-R355,1)/(Dommere!$C$12-2),(SUM(E355:K355)/Dommere!$C$12))</f>
        <v>0</v>
      </c>
      <c r="M355" s="129">
        <f>IF(B355="",,'Final 1'!L355+L355)</f>
        <v>0</v>
      </c>
      <c r="N355" s="57" t="str">
        <f t="shared" ref="N355:N416" si="60">IF(M355=LARGE($M$290:$M$314,1),1,IF(M355=LARGE($M$290:$M$314,2),2,IF(M355=LARGE($M$290:$M$314,3),3,"")))</f>
        <v/>
      </c>
      <c r="O355" s="33"/>
      <c r="P355" s="33"/>
      <c r="Q355" s="19">
        <f t="shared" si="57"/>
        <v>0</v>
      </c>
      <c r="R355" s="19">
        <f t="shared" si="58"/>
        <v>0</v>
      </c>
      <c r="S355" s="19">
        <f t="shared" si="59"/>
        <v>0</v>
      </c>
    </row>
    <row r="356" spans="1:19" x14ac:dyDescent="0.2">
      <c r="A356" s="20">
        <f>+Oversikt!A356</f>
        <v>9</v>
      </c>
      <c r="B356" s="16" t="str">
        <f>IF('Final 1'!B356="", "",+Oversikt!B356)</f>
        <v/>
      </c>
      <c r="C356" s="16" t="str">
        <f>IF(Oversikt!E356="","",Oversikt!E356)</f>
        <v/>
      </c>
      <c r="D356" s="17" t="str">
        <f>IF('Final 1'!N356="","",IF(Oversikt!B356="","",VLOOKUP(Oversikt!#REF!,Mønster!$A$4:$B$21,2)))</f>
        <v/>
      </c>
      <c r="E356" s="32"/>
      <c r="F356" s="33"/>
      <c r="G356" s="33"/>
      <c r="H356" s="33"/>
      <c r="I356" s="137"/>
      <c r="J356" s="33"/>
      <c r="K356" s="34"/>
      <c r="L356" s="128">
        <f>IF(Dommere!$C$12&gt;4,ROUND(SUM(E356:K356)-Q356-R356,1)/(Dommere!$C$12-2),(SUM(E356:K356)/Dommere!$C$12))</f>
        <v>0</v>
      </c>
      <c r="M356" s="129">
        <f>IF(B356="",,'Final 1'!L356+L356)</f>
        <v>0</v>
      </c>
      <c r="N356" s="57" t="str">
        <f t="shared" si="60"/>
        <v/>
      </c>
      <c r="O356" s="33"/>
      <c r="P356" s="33"/>
      <c r="Q356" s="19">
        <f t="shared" si="57"/>
        <v>0</v>
      </c>
      <c r="R356" s="19">
        <f t="shared" si="58"/>
        <v>0</v>
      </c>
      <c r="S356" s="19">
        <f t="shared" si="59"/>
        <v>0</v>
      </c>
    </row>
    <row r="357" spans="1:19" x14ac:dyDescent="0.2">
      <c r="A357" s="20">
        <f>+Oversikt!A357</f>
        <v>10</v>
      </c>
      <c r="B357" s="16" t="str">
        <f>IF('Final 1'!B357="", "",+Oversikt!B357)</f>
        <v/>
      </c>
      <c r="C357" s="16" t="str">
        <f>IF(Oversikt!E357="","",Oversikt!E357)</f>
        <v/>
      </c>
      <c r="D357" s="17" t="str">
        <f>IF('Final 1'!N357="","",IF(Oversikt!B357="","",VLOOKUP(Oversikt!#REF!,Mønster!$A$4:$B$21,2)))</f>
        <v/>
      </c>
      <c r="E357" s="32"/>
      <c r="F357" s="33"/>
      <c r="G357" s="33"/>
      <c r="H357" s="33"/>
      <c r="I357" s="137"/>
      <c r="J357" s="33"/>
      <c r="K357" s="34"/>
      <c r="L357" s="128">
        <f>IF(Dommere!$C$12&gt;4,ROUND(SUM(E357:K357)-Q357-R357,1)/(Dommere!$C$12-2),(SUM(E357:K357)/Dommere!$C$12))</f>
        <v>0</v>
      </c>
      <c r="M357" s="129">
        <f>IF(B357="",,'Final 1'!L357+L357)</f>
        <v>0</v>
      </c>
      <c r="N357" s="57" t="str">
        <f t="shared" si="60"/>
        <v/>
      </c>
      <c r="O357" s="33"/>
      <c r="P357" s="33"/>
      <c r="Q357" s="19">
        <f t="shared" si="57"/>
        <v>0</v>
      </c>
      <c r="R357" s="19">
        <f t="shared" si="58"/>
        <v>0</v>
      </c>
      <c r="S357" s="19">
        <f t="shared" si="59"/>
        <v>0</v>
      </c>
    </row>
    <row r="358" spans="1:19" x14ac:dyDescent="0.2">
      <c r="A358" s="20">
        <f>+Oversikt!A358</f>
        <v>11</v>
      </c>
      <c r="B358" s="16" t="str">
        <f>IF('Final 1'!B358="", "",+Oversikt!B358)</f>
        <v/>
      </c>
      <c r="C358" s="16" t="str">
        <f>IF(Oversikt!E358="","",Oversikt!E358)</f>
        <v/>
      </c>
      <c r="D358" s="17" t="str">
        <f>IF('Final 1'!N358="","",IF(Oversikt!B358="","",VLOOKUP(Oversikt!#REF!,Mønster!$A$4:$B$21,2)))</f>
        <v/>
      </c>
      <c r="E358" s="32"/>
      <c r="F358" s="33"/>
      <c r="G358" s="33"/>
      <c r="H358" s="33"/>
      <c r="I358" s="137"/>
      <c r="J358" s="33"/>
      <c r="K358" s="34"/>
      <c r="L358" s="128">
        <f>IF(Dommere!$C$12&gt;4,ROUND(SUM(E358:K358)-Q358-R358,1)/(Dommere!$C$12-2),(SUM(E358:K358)/Dommere!$C$12))</f>
        <v>0</v>
      </c>
      <c r="M358" s="129">
        <f>IF(B358="",,'Final 1'!L358+L358)</f>
        <v>0</v>
      </c>
      <c r="N358" s="57" t="str">
        <f t="shared" si="60"/>
        <v/>
      </c>
      <c r="O358" s="33"/>
      <c r="P358" s="33"/>
      <c r="Q358" s="19">
        <f t="shared" si="57"/>
        <v>0</v>
      </c>
      <c r="R358" s="19">
        <f t="shared" si="58"/>
        <v>0</v>
      </c>
      <c r="S358" s="19">
        <f t="shared" si="59"/>
        <v>0</v>
      </c>
    </row>
    <row r="359" spans="1:19" x14ac:dyDescent="0.2">
      <c r="A359" s="20">
        <f>+Oversikt!A359</f>
        <v>12</v>
      </c>
      <c r="B359" s="16" t="str">
        <f>IF('Final 1'!B359="", "",+Oversikt!B359)</f>
        <v/>
      </c>
      <c r="C359" s="16" t="str">
        <f>IF(Oversikt!E359="","",Oversikt!E359)</f>
        <v/>
      </c>
      <c r="D359" s="17" t="str">
        <f>IF('Final 1'!N359="","",IF(Oversikt!B359="","",VLOOKUP(Oversikt!#REF!,Mønster!$A$4:$B$21,2)))</f>
        <v/>
      </c>
      <c r="E359" s="32"/>
      <c r="F359" s="33"/>
      <c r="G359" s="33"/>
      <c r="H359" s="33"/>
      <c r="I359" s="137"/>
      <c r="J359" s="33"/>
      <c r="K359" s="34"/>
      <c r="L359" s="128">
        <f>IF(Dommere!$C$12&gt;4,ROUND(SUM(E359:K359)-Q359-R359,1)/(Dommere!$C$12-2),(SUM(E359:K359)/Dommere!$C$12))</f>
        <v>0</v>
      </c>
      <c r="M359" s="129">
        <f>IF(B359="",,'Final 1'!L359+L359)</f>
        <v>0</v>
      </c>
      <c r="N359" s="57" t="str">
        <f t="shared" si="60"/>
        <v/>
      </c>
      <c r="O359" s="33"/>
      <c r="P359" s="33"/>
      <c r="Q359" s="19">
        <f t="shared" si="57"/>
        <v>0</v>
      </c>
      <c r="R359" s="19">
        <f t="shared" si="58"/>
        <v>0</v>
      </c>
      <c r="S359" s="19">
        <f t="shared" si="59"/>
        <v>0</v>
      </c>
    </row>
    <row r="360" spans="1:19" x14ac:dyDescent="0.2">
      <c r="A360" s="20">
        <f>+Oversikt!A360</f>
        <v>13</v>
      </c>
      <c r="B360" s="16" t="str">
        <f>IF('Final 1'!B360="", "",+Oversikt!B360)</f>
        <v/>
      </c>
      <c r="C360" s="16" t="str">
        <f>IF(Oversikt!E360="","",Oversikt!E360)</f>
        <v/>
      </c>
      <c r="D360" s="17" t="str">
        <f>IF('Final 1'!N360="","",IF(Oversikt!B360="","",VLOOKUP(Oversikt!#REF!,Mønster!$A$4:$B$21,2)))</f>
        <v/>
      </c>
      <c r="E360" s="32"/>
      <c r="F360" s="33"/>
      <c r="G360" s="33"/>
      <c r="H360" s="33"/>
      <c r="I360" s="137"/>
      <c r="J360" s="33"/>
      <c r="K360" s="34"/>
      <c r="L360" s="128">
        <f>IF(Dommere!$C$12&gt;4,ROUND(SUM(E360:K360)-Q360-R360,1)/(Dommere!$C$12-2),(SUM(E360:K360)/Dommere!$C$12))</f>
        <v>0</v>
      </c>
      <c r="M360" s="129">
        <f>IF(B360="",,'Final 1'!L360+L360)</f>
        <v>0</v>
      </c>
      <c r="N360" s="57" t="str">
        <f t="shared" si="60"/>
        <v/>
      </c>
      <c r="O360" s="33"/>
      <c r="P360" s="33"/>
      <c r="Q360" s="19">
        <f t="shared" si="57"/>
        <v>0</v>
      </c>
      <c r="R360" s="19">
        <f t="shared" si="58"/>
        <v>0</v>
      </c>
      <c r="S360" s="19">
        <f t="shared" si="59"/>
        <v>0</v>
      </c>
    </row>
    <row r="361" spans="1:19" x14ac:dyDescent="0.2">
      <c r="A361" s="20">
        <f>+Oversikt!A361</f>
        <v>14</v>
      </c>
      <c r="B361" s="16" t="str">
        <f>IF('Final 1'!B361="", "",+Oversikt!B361)</f>
        <v/>
      </c>
      <c r="C361" s="16" t="str">
        <f>IF(Oversikt!E361="","",Oversikt!E361)</f>
        <v/>
      </c>
      <c r="D361" s="17" t="str">
        <f>IF('Final 1'!N361="","",IF(Oversikt!B361="","",VLOOKUP(Oversikt!#REF!,Mønster!$A$4:$B$21,2)))</f>
        <v/>
      </c>
      <c r="E361" s="32"/>
      <c r="F361" s="33"/>
      <c r="G361" s="33"/>
      <c r="H361" s="33"/>
      <c r="I361" s="137"/>
      <c r="J361" s="33"/>
      <c r="K361" s="34"/>
      <c r="L361" s="128">
        <f>IF(Dommere!$C$12&gt;4,ROUND(SUM(E361:K361)-Q361-R361,1)/(Dommere!$C$12-2),(SUM(E361:K361)/Dommere!$C$12))</f>
        <v>0</v>
      </c>
      <c r="M361" s="129">
        <f>IF(B361="",,'Final 1'!L361+L361)</f>
        <v>0</v>
      </c>
      <c r="N361" s="57" t="str">
        <f t="shared" si="60"/>
        <v/>
      </c>
      <c r="O361" s="33"/>
      <c r="P361" s="33"/>
      <c r="Q361" s="19">
        <f t="shared" si="57"/>
        <v>0</v>
      </c>
      <c r="R361" s="19">
        <f t="shared" si="58"/>
        <v>0</v>
      </c>
      <c r="S361" s="19">
        <f t="shared" si="59"/>
        <v>0</v>
      </c>
    </row>
    <row r="362" spans="1:19" x14ac:dyDescent="0.2">
      <c r="A362" s="20">
        <f>+Oversikt!A362</f>
        <v>15</v>
      </c>
      <c r="B362" s="16" t="str">
        <f>IF('Final 1'!B362="", "",+Oversikt!B362)</f>
        <v/>
      </c>
      <c r="C362" s="16" t="str">
        <f>IF(Oversikt!E362="","",Oversikt!E362)</f>
        <v/>
      </c>
      <c r="D362" s="17" t="str">
        <f>IF('Final 1'!N362="","",IF(Oversikt!B362="","",VLOOKUP(Oversikt!#REF!,Mønster!$A$4:$B$21,2)))</f>
        <v/>
      </c>
      <c r="E362" s="32"/>
      <c r="F362" s="33"/>
      <c r="G362" s="33"/>
      <c r="H362" s="33"/>
      <c r="I362" s="137"/>
      <c r="J362" s="33"/>
      <c r="K362" s="34"/>
      <c r="L362" s="128">
        <f>IF(Dommere!$C$12&gt;4,ROUND(SUM(E362:K362)-Q362-R362,1)/(Dommere!$C$12-2),(SUM(E362:K362)/Dommere!$C$12))</f>
        <v>0</v>
      </c>
      <c r="M362" s="129">
        <f>IF(B362="",,'Final 1'!L362+L362)</f>
        <v>0</v>
      </c>
      <c r="N362" s="57" t="str">
        <f t="shared" si="60"/>
        <v/>
      </c>
      <c r="O362" s="33"/>
      <c r="P362" s="33"/>
      <c r="Q362" s="19">
        <f t="shared" si="57"/>
        <v>0</v>
      </c>
      <c r="R362" s="19">
        <f t="shared" si="58"/>
        <v>0</v>
      </c>
      <c r="S362" s="19">
        <f t="shared" si="59"/>
        <v>0</v>
      </c>
    </row>
    <row r="363" spans="1:19" x14ac:dyDescent="0.2">
      <c r="A363" s="20">
        <f>+Oversikt!A363</f>
        <v>16</v>
      </c>
      <c r="B363" s="16" t="str">
        <f>IF('Final 1'!B363="", "",+Oversikt!B363)</f>
        <v/>
      </c>
      <c r="C363" s="16" t="str">
        <f>IF(Oversikt!E363="","",Oversikt!E363)</f>
        <v/>
      </c>
      <c r="D363" s="17" t="str">
        <f>IF('Final 1'!N363="","",IF(Oversikt!B363="","",VLOOKUP(Oversikt!#REF!,Mønster!$A$4:$B$21,2)))</f>
        <v/>
      </c>
      <c r="E363" s="32"/>
      <c r="F363" s="33"/>
      <c r="G363" s="33"/>
      <c r="H363" s="33"/>
      <c r="I363" s="137"/>
      <c r="J363" s="33"/>
      <c r="K363" s="34"/>
      <c r="L363" s="128">
        <f>IF(Dommere!$C$12&gt;4,ROUND(SUM(E363:K363)-Q363-R363,1)/(Dommere!$C$12-2),(SUM(E363:K363)/Dommere!$C$12))</f>
        <v>0</v>
      </c>
      <c r="M363" s="129">
        <f>IF(B363="",,'Final 1'!L363+L363)</f>
        <v>0</v>
      </c>
      <c r="N363" s="57" t="str">
        <f t="shared" si="60"/>
        <v/>
      </c>
      <c r="O363" s="33"/>
      <c r="P363" s="33"/>
      <c r="Q363" s="19">
        <f t="shared" si="57"/>
        <v>0</v>
      </c>
      <c r="R363" s="19">
        <f t="shared" si="58"/>
        <v>0</v>
      </c>
      <c r="S363" s="19">
        <f t="shared" si="59"/>
        <v>0</v>
      </c>
    </row>
    <row r="364" spans="1:19" x14ac:dyDescent="0.2">
      <c r="A364" s="20">
        <f>+Oversikt!A364</f>
        <v>17</v>
      </c>
      <c r="B364" s="16" t="str">
        <f>IF('Final 1'!B364="", "",+Oversikt!B364)</f>
        <v/>
      </c>
      <c r="C364" s="16" t="str">
        <f>IF(Oversikt!E364="","",Oversikt!E364)</f>
        <v/>
      </c>
      <c r="D364" s="17" t="str">
        <f>IF('Final 1'!N364="","",IF(Oversikt!B364="","",VLOOKUP(Oversikt!#REF!,Mønster!$A$4:$B$21,2)))</f>
        <v/>
      </c>
      <c r="E364" s="32"/>
      <c r="F364" s="33"/>
      <c r="G364" s="33"/>
      <c r="H364" s="33"/>
      <c r="I364" s="137"/>
      <c r="J364" s="33"/>
      <c r="K364" s="34"/>
      <c r="L364" s="128">
        <f>IF(Dommere!$C$12&gt;4,ROUND(SUM(E364:K364)-Q364-R364,1)/(Dommere!$C$12-2),(SUM(E364:K364)/Dommere!$C$12))</f>
        <v>0</v>
      </c>
      <c r="M364" s="129">
        <f>IF(B364="",,'Final 1'!L364+L364)</f>
        <v>0</v>
      </c>
      <c r="N364" s="57" t="str">
        <f t="shared" si="60"/>
        <v/>
      </c>
      <c r="O364" s="33"/>
      <c r="P364" s="33"/>
      <c r="Q364" s="19">
        <f t="shared" si="57"/>
        <v>0</v>
      </c>
      <c r="R364" s="19">
        <f t="shared" si="58"/>
        <v>0</v>
      </c>
      <c r="S364" s="19">
        <f t="shared" si="59"/>
        <v>0</v>
      </c>
    </row>
    <row r="365" spans="1:19" x14ac:dyDescent="0.2">
      <c r="A365" s="20">
        <f>+Oversikt!A365</f>
        <v>18</v>
      </c>
      <c r="B365" s="16" t="str">
        <f>IF('Final 1'!B365="", "",+Oversikt!B365)</f>
        <v/>
      </c>
      <c r="C365" s="16" t="str">
        <f>IF(Oversikt!E365="","",Oversikt!E365)</f>
        <v/>
      </c>
      <c r="D365" s="17" t="str">
        <f>IF('Final 1'!N365="","",IF(Oversikt!B365="","",VLOOKUP(Oversikt!#REF!,Mønster!$A$4:$B$21,2)))</f>
        <v/>
      </c>
      <c r="E365" s="32"/>
      <c r="F365" s="33"/>
      <c r="G365" s="33"/>
      <c r="H365" s="33"/>
      <c r="I365" s="137"/>
      <c r="J365" s="33"/>
      <c r="K365" s="34"/>
      <c r="L365" s="128">
        <f>IF(Dommere!$C$12&gt;4,ROUND(SUM(E365:K365)-Q365-R365,1)/(Dommere!$C$12-2),(SUM(E365:K365)/Dommere!$C$12))</f>
        <v>0</v>
      </c>
      <c r="M365" s="129">
        <f>IF(B365="",,'Final 1'!L365+L365)</f>
        <v>0</v>
      </c>
      <c r="N365" s="57" t="str">
        <f t="shared" si="60"/>
        <v/>
      </c>
      <c r="O365" s="33"/>
      <c r="P365" s="33"/>
      <c r="Q365" s="19">
        <f t="shared" si="57"/>
        <v>0</v>
      </c>
      <c r="R365" s="19">
        <f t="shared" si="58"/>
        <v>0</v>
      </c>
      <c r="S365" s="19">
        <f t="shared" si="59"/>
        <v>0</v>
      </c>
    </row>
    <row r="366" spans="1:19" x14ac:dyDescent="0.2">
      <c r="A366" s="20">
        <f>+Oversikt!A366</f>
        <v>19</v>
      </c>
      <c r="B366" s="16" t="str">
        <f>IF('Final 1'!B366="", "",+Oversikt!B366)</f>
        <v/>
      </c>
      <c r="C366" s="16" t="str">
        <f>IF(Oversikt!E366="","",Oversikt!E366)</f>
        <v/>
      </c>
      <c r="D366" s="17" t="str">
        <f>IF('Final 1'!N366="","",IF(Oversikt!B366="","",VLOOKUP(Oversikt!#REF!,Mønster!$A$4:$B$21,2)))</f>
        <v/>
      </c>
      <c r="E366" s="32"/>
      <c r="F366" s="33"/>
      <c r="G366" s="33"/>
      <c r="H366" s="33"/>
      <c r="I366" s="137"/>
      <c r="J366" s="33"/>
      <c r="K366" s="34"/>
      <c r="L366" s="128">
        <f>IF(Dommere!$C$12&gt;4,ROUND(SUM(E366:K366)-Q366-R366,1)/(Dommere!$C$12-2),(SUM(E366:K366)/Dommere!$C$12))</f>
        <v>0</v>
      </c>
      <c r="M366" s="129">
        <f>IF(B366="",,'Final 1'!L366+L366)</f>
        <v>0</v>
      </c>
      <c r="N366" s="57" t="str">
        <f t="shared" si="60"/>
        <v/>
      </c>
      <c r="O366" s="33"/>
      <c r="P366" s="33"/>
      <c r="Q366" s="19">
        <f t="shared" si="57"/>
        <v>0</v>
      </c>
      <c r="R366" s="19">
        <f t="shared" si="58"/>
        <v>0</v>
      </c>
      <c r="S366" s="19">
        <f t="shared" si="59"/>
        <v>0</v>
      </c>
    </row>
    <row r="367" spans="1:19" x14ac:dyDescent="0.2">
      <c r="A367" s="20">
        <f>+Oversikt!A367</f>
        <v>20</v>
      </c>
      <c r="B367" s="16" t="str">
        <f>IF('Final 1'!B367="", "",+Oversikt!B367)</f>
        <v/>
      </c>
      <c r="C367" s="16" t="str">
        <f>IF(Oversikt!E367="","",Oversikt!E367)</f>
        <v/>
      </c>
      <c r="D367" s="17" t="str">
        <f>IF('Final 1'!N367="","",IF(Oversikt!B367="","",VLOOKUP(Oversikt!#REF!,Mønster!$A$4:$B$21,2)))</f>
        <v/>
      </c>
      <c r="E367" s="32"/>
      <c r="F367" s="33"/>
      <c r="G367" s="33"/>
      <c r="H367" s="33"/>
      <c r="I367" s="137"/>
      <c r="J367" s="33"/>
      <c r="K367" s="34"/>
      <c r="L367" s="128">
        <f>IF(Dommere!$C$12&gt;4,ROUND(SUM(E367:K367)-Q367-R367,1)/(Dommere!$C$12-2),(SUM(E367:K367)/Dommere!$C$12))</f>
        <v>0</v>
      </c>
      <c r="M367" s="129">
        <f>IF(B367="",,'Final 1'!L367+L367)</f>
        <v>0</v>
      </c>
      <c r="N367" s="57" t="str">
        <f t="shared" si="60"/>
        <v/>
      </c>
      <c r="O367" s="33"/>
      <c r="P367" s="33"/>
      <c r="Q367" s="19">
        <f t="shared" si="57"/>
        <v>0</v>
      </c>
      <c r="R367" s="19">
        <f t="shared" si="58"/>
        <v>0</v>
      </c>
      <c r="S367" s="19">
        <f t="shared" si="59"/>
        <v>0</v>
      </c>
    </row>
    <row r="368" spans="1:19" x14ac:dyDescent="0.2">
      <c r="A368" s="20">
        <f>+Oversikt!A368</f>
        <v>21</v>
      </c>
      <c r="B368" s="16" t="str">
        <f>IF('Final 1'!B368="", "",+Oversikt!B368)</f>
        <v/>
      </c>
      <c r="C368" s="16" t="str">
        <f>IF(Oversikt!E368="","",Oversikt!E368)</f>
        <v/>
      </c>
      <c r="D368" s="17" t="str">
        <f>IF('Final 1'!N368="","",IF(Oversikt!B368="","",VLOOKUP(Oversikt!#REF!,Mønster!$A$4:$B$21,2)))</f>
        <v/>
      </c>
      <c r="E368" s="32"/>
      <c r="F368" s="33"/>
      <c r="G368" s="33"/>
      <c r="H368" s="33"/>
      <c r="I368" s="137"/>
      <c r="J368" s="33"/>
      <c r="K368" s="34"/>
      <c r="L368" s="128">
        <f>IF(Dommere!$C$12&gt;4,ROUND(SUM(E368:K368)-Q368-R368,1)/(Dommere!$C$12-2),(SUM(E368:K368)/Dommere!$C$12))</f>
        <v>0</v>
      </c>
      <c r="M368" s="129">
        <f>IF(B368="",,'Final 1'!L368+L368)</f>
        <v>0</v>
      </c>
      <c r="N368" s="57" t="str">
        <f t="shared" si="60"/>
        <v/>
      </c>
      <c r="O368" s="33"/>
      <c r="P368" s="33"/>
      <c r="Q368" s="19">
        <f t="shared" si="57"/>
        <v>0</v>
      </c>
      <c r="R368" s="19">
        <f t="shared" si="58"/>
        <v>0</v>
      </c>
      <c r="S368" s="19">
        <f t="shared" si="59"/>
        <v>0</v>
      </c>
    </row>
    <row r="369" spans="1:19" x14ac:dyDescent="0.2">
      <c r="A369" s="20">
        <f>+Oversikt!A369</f>
        <v>22</v>
      </c>
      <c r="B369" s="16" t="str">
        <f>IF('Final 1'!B369="", "",+Oversikt!B369)</f>
        <v/>
      </c>
      <c r="C369" s="16" t="str">
        <f>IF(Oversikt!E369="","",Oversikt!E369)</f>
        <v/>
      </c>
      <c r="D369" s="17" t="str">
        <f>IF('Final 1'!N369="","",IF(Oversikt!B369="","",VLOOKUP(Oversikt!#REF!,Mønster!$A$4:$B$21,2)))</f>
        <v/>
      </c>
      <c r="E369" s="32"/>
      <c r="F369" s="33"/>
      <c r="G369" s="33"/>
      <c r="H369" s="33"/>
      <c r="I369" s="137"/>
      <c r="J369" s="33"/>
      <c r="K369" s="34"/>
      <c r="L369" s="128">
        <f>IF(Dommere!$C$12&gt;4,ROUND(SUM(E369:K369)-Q369-R369,1)/(Dommere!$C$12-2),(SUM(E369:K369)/Dommere!$C$12))</f>
        <v>0</v>
      </c>
      <c r="M369" s="129">
        <f>IF(B369="",,'Final 1'!L369+L369)</f>
        <v>0</v>
      </c>
      <c r="N369" s="57" t="str">
        <f t="shared" si="60"/>
        <v/>
      </c>
      <c r="O369" s="33"/>
      <c r="P369" s="33"/>
      <c r="Q369" s="19">
        <f t="shared" si="57"/>
        <v>0</v>
      </c>
      <c r="R369" s="19">
        <f t="shared" si="58"/>
        <v>0</v>
      </c>
      <c r="S369" s="19">
        <f t="shared" si="59"/>
        <v>0</v>
      </c>
    </row>
    <row r="370" spans="1:19" x14ac:dyDescent="0.2">
      <c r="A370" s="20">
        <f>+Oversikt!A370</f>
        <v>23</v>
      </c>
      <c r="B370" s="16" t="str">
        <f>IF('Final 1'!B370="", "",+Oversikt!B370)</f>
        <v/>
      </c>
      <c r="C370" s="16" t="str">
        <f>IF(Oversikt!E370="","",Oversikt!E370)</f>
        <v/>
      </c>
      <c r="D370" s="17" t="str">
        <f>IF('Final 1'!N370="","",IF(Oversikt!B370="","",VLOOKUP(Oversikt!#REF!,Mønster!$A$4:$B$21,2)))</f>
        <v/>
      </c>
      <c r="E370" s="32"/>
      <c r="F370" s="33"/>
      <c r="G370" s="33"/>
      <c r="H370" s="33"/>
      <c r="I370" s="137"/>
      <c r="J370" s="33"/>
      <c r="K370" s="34"/>
      <c r="L370" s="128">
        <f>IF(Dommere!$C$12&gt;4,ROUND(SUM(E370:K370)-Q370-R370,1)/(Dommere!$C$12-2),(SUM(E370:K370)/Dommere!$C$12))</f>
        <v>0</v>
      </c>
      <c r="M370" s="129">
        <f>IF(B370="",,'Final 1'!L370+L370)</f>
        <v>0</v>
      </c>
      <c r="N370" s="57" t="str">
        <f t="shared" si="60"/>
        <v/>
      </c>
      <c r="O370" s="33"/>
      <c r="P370" s="33"/>
      <c r="Q370" s="19">
        <f t="shared" si="57"/>
        <v>0</v>
      </c>
      <c r="R370" s="19">
        <f t="shared" si="58"/>
        <v>0</v>
      </c>
      <c r="S370" s="19">
        <f t="shared" si="59"/>
        <v>0</v>
      </c>
    </row>
    <row r="371" spans="1:19" x14ac:dyDescent="0.2">
      <c r="A371" s="20">
        <f>+Oversikt!A371</f>
        <v>24</v>
      </c>
      <c r="B371" s="16" t="str">
        <f>IF('Final 1'!B371="", "",+Oversikt!B371)</f>
        <v/>
      </c>
      <c r="C371" s="16" t="str">
        <f>IF(Oversikt!E371="","",Oversikt!E371)</f>
        <v/>
      </c>
      <c r="D371" s="17" t="str">
        <f>IF('Final 1'!N371="","",IF(Oversikt!B371="","",VLOOKUP(Oversikt!#REF!,Mønster!$A$4:$B$21,2)))</f>
        <v/>
      </c>
      <c r="E371" s="32"/>
      <c r="F371" s="33"/>
      <c r="G371" s="33"/>
      <c r="H371" s="33"/>
      <c r="I371" s="137"/>
      <c r="J371" s="33"/>
      <c r="K371" s="34"/>
      <c r="L371" s="128">
        <f>IF(Dommere!$C$12&gt;4,ROUND(SUM(E371:K371)-Q371-R371,1)/(Dommere!$C$12-2),(SUM(E371:K371)/Dommere!$C$12))</f>
        <v>0</v>
      </c>
      <c r="M371" s="129">
        <f>IF(B371="",,'Final 1'!L371+L371)</f>
        <v>0</v>
      </c>
      <c r="N371" s="57" t="str">
        <f t="shared" si="60"/>
        <v/>
      </c>
      <c r="O371" s="33"/>
      <c r="P371" s="33"/>
      <c r="Q371" s="19">
        <f t="shared" si="57"/>
        <v>0</v>
      </c>
      <c r="R371" s="19">
        <f t="shared" si="58"/>
        <v>0</v>
      </c>
      <c r="S371" s="19">
        <f t="shared" si="59"/>
        <v>0</v>
      </c>
    </row>
    <row r="372" spans="1:19" x14ac:dyDescent="0.2">
      <c r="A372" s="20">
        <f>+Oversikt!A372</f>
        <v>25</v>
      </c>
      <c r="B372" s="16" t="str">
        <f>IF('Final 1'!B372="", "",+Oversikt!B372)</f>
        <v/>
      </c>
      <c r="C372" s="16" t="str">
        <f>IF(Oversikt!E372="","",Oversikt!E372)</f>
        <v/>
      </c>
      <c r="D372" s="17" t="str">
        <f>IF('Final 1'!N372="","",IF(Oversikt!B372="","",VLOOKUP(Oversikt!#REF!,Mønster!$A$4:$B$21,2)))</f>
        <v/>
      </c>
      <c r="E372" s="32"/>
      <c r="F372" s="33"/>
      <c r="G372" s="33"/>
      <c r="H372" s="33"/>
      <c r="I372" s="137"/>
      <c r="J372" s="33"/>
      <c r="K372" s="34"/>
      <c r="L372" s="128">
        <f>IF(Dommere!$C$12&gt;4,ROUND(SUM(E372:K372)-Q372-R372,1)/(Dommere!$C$12-2),(SUM(E372:K372)/Dommere!$C$12))</f>
        <v>0</v>
      </c>
      <c r="M372" s="129">
        <f>IF(B372="",,'Final 1'!L372+L372)</f>
        <v>0</v>
      </c>
      <c r="N372" s="57" t="str">
        <f t="shared" si="60"/>
        <v/>
      </c>
      <c r="O372" s="33"/>
      <c r="P372" s="33"/>
      <c r="Q372" s="19">
        <f t="shared" si="57"/>
        <v>0</v>
      </c>
      <c r="R372" s="19">
        <f t="shared" si="58"/>
        <v>0</v>
      </c>
      <c r="S372" s="19">
        <f t="shared" si="59"/>
        <v>0</v>
      </c>
    </row>
    <row r="373" spans="1:19" x14ac:dyDescent="0.2">
      <c r="A373" s="20">
        <f>+Oversikt!A373</f>
        <v>0</v>
      </c>
      <c r="B373" s="16" t="str">
        <f>IF('Final 1'!B373="", "",+Oversikt!B373)</f>
        <v/>
      </c>
      <c r="C373" s="16" t="str">
        <f>IF(Oversikt!E373="","",Oversikt!E373)</f>
        <v/>
      </c>
      <c r="D373" s="17" t="str">
        <f>IF('Final 1'!N373="","",IF(Oversikt!B373="","",VLOOKUP(Oversikt!#REF!,Mønster!$A$4:$B$21,2)))</f>
        <v/>
      </c>
      <c r="E373" s="32"/>
      <c r="F373" s="33"/>
      <c r="G373" s="33"/>
      <c r="H373" s="33"/>
      <c r="I373" s="137"/>
      <c r="J373" s="33"/>
      <c r="K373" s="34"/>
      <c r="L373" s="128">
        <f>IF(Dommere!$C$12&gt;4,ROUND(SUM(E373:K373)-Q373-R373,1)/(Dommere!$C$12-2),(SUM(E373:K373)/Dommere!$C$12))</f>
        <v>0</v>
      </c>
      <c r="M373" s="129">
        <f>IF(B373="",,'Final 1'!L373+L373)</f>
        <v>0</v>
      </c>
      <c r="N373" s="57" t="str">
        <f t="shared" si="60"/>
        <v/>
      </c>
      <c r="O373" s="33"/>
      <c r="P373" s="33"/>
      <c r="Q373" s="19">
        <f t="shared" si="57"/>
        <v>0</v>
      </c>
      <c r="R373" s="19">
        <f t="shared" si="58"/>
        <v>0</v>
      </c>
      <c r="S373" s="19">
        <f t="shared" si="59"/>
        <v>0</v>
      </c>
    </row>
    <row r="374" spans="1:19" x14ac:dyDescent="0.2">
      <c r="A374" s="20">
        <f>+Oversikt!A374</f>
        <v>0</v>
      </c>
      <c r="B374" s="16" t="str">
        <f>IF('Final 1'!B374="", "",+Oversikt!B374)</f>
        <v/>
      </c>
      <c r="C374" s="16" t="str">
        <f>IF(Oversikt!E374="","",Oversikt!E374)</f>
        <v/>
      </c>
      <c r="D374" s="17" t="str">
        <f>IF('Final 1'!N374="","",IF(Oversikt!B374="","",VLOOKUP(Oversikt!#REF!,Mønster!$A$4:$B$21,2)))</f>
        <v/>
      </c>
      <c r="E374" s="32"/>
      <c r="F374" s="33"/>
      <c r="G374" s="33"/>
      <c r="H374" s="33"/>
      <c r="I374" s="137"/>
      <c r="J374" s="33"/>
      <c r="K374" s="34"/>
      <c r="L374" s="128">
        <f>IF(Dommere!$C$12&gt;4,ROUND(SUM(E374:K374)-Q374-R374,1)/(Dommere!$C$12-2),(SUM(E374:K374)/Dommere!$C$12))</f>
        <v>0</v>
      </c>
      <c r="M374" s="129">
        <f>IF(B374="",,'Final 1'!L374+L374)</f>
        <v>0</v>
      </c>
      <c r="N374" s="57" t="str">
        <f t="shared" si="60"/>
        <v/>
      </c>
      <c r="O374" s="33"/>
      <c r="P374" s="33"/>
      <c r="Q374" s="19">
        <f t="shared" si="57"/>
        <v>0</v>
      </c>
      <c r="R374" s="19">
        <f t="shared" si="58"/>
        <v>0</v>
      </c>
      <c r="S374" s="19">
        <f t="shared" si="59"/>
        <v>0</v>
      </c>
    </row>
    <row r="375" spans="1:19" x14ac:dyDescent="0.2">
      <c r="A375" s="20" t="str">
        <f>+Oversikt!A375</f>
        <v>Klasse Synkron</v>
      </c>
      <c r="B375" s="16" t="str">
        <f>IF('Final 1'!B375="", "",+Oversikt!B375)</f>
        <v/>
      </c>
      <c r="C375" s="16" t="str">
        <f>IF(Oversikt!E375="","",Oversikt!E375)</f>
        <v/>
      </c>
      <c r="D375" s="17" t="str">
        <f>IF('Final 1'!N375="","",IF(Oversikt!B375="","",VLOOKUP(Oversikt!#REF!,Mønster!$A$4:$B$21,2)))</f>
        <v/>
      </c>
      <c r="E375" s="32"/>
      <c r="F375" s="33"/>
      <c r="G375" s="33"/>
      <c r="H375" s="33"/>
      <c r="I375" s="137"/>
      <c r="J375" s="33"/>
      <c r="K375" s="34"/>
      <c r="L375" s="128">
        <f>IF(Dommere!$C$12&gt;4,ROUND(SUM(E375:K375)-Q375-R375,1)/(Dommere!$C$12-2),(SUM(E375:K375)/Dommere!$C$12))</f>
        <v>0</v>
      </c>
      <c r="M375" s="129">
        <f>IF(B375="",,'Final 1'!L375+L375)</f>
        <v>0</v>
      </c>
      <c r="N375" s="57" t="str">
        <f t="shared" si="60"/>
        <v/>
      </c>
      <c r="O375" s="33"/>
      <c r="P375" s="33"/>
      <c r="Q375" s="19">
        <f t="shared" si="57"/>
        <v>0</v>
      </c>
      <c r="R375" s="19">
        <f t="shared" si="58"/>
        <v>0</v>
      </c>
      <c r="S375" s="19">
        <f t="shared" si="59"/>
        <v>0</v>
      </c>
    </row>
    <row r="376" spans="1:19" x14ac:dyDescent="0.2">
      <c r="A376" s="20">
        <f>+Oversikt!A376</f>
        <v>1</v>
      </c>
      <c r="B376" s="16" t="str">
        <f>IF('Final 1'!B376="", "",+Oversikt!B376)</f>
        <v xml:space="preserve">Nader, Rikter-Svendsen og Standal </v>
      </c>
      <c r="C376" s="16" t="str">
        <f>IF(Oversikt!E376="","",Oversikt!E376)</f>
        <v>Keum Gang Taekwondo - St.hanshaugen</v>
      </c>
      <c r="D376" s="17" t="str">
        <f>IF('Final 1'!N376="","",IF(Oversikt!B376="","",VLOOKUP(Oversikt!#REF!,Mønster!$A$4:$B$21,2)))</f>
        <v/>
      </c>
      <c r="E376" s="32">
        <v>6.4</v>
      </c>
      <c r="F376" s="33">
        <v>6.2</v>
      </c>
      <c r="G376" s="33">
        <v>6.3</v>
      </c>
      <c r="H376" s="33"/>
      <c r="I376" s="137"/>
      <c r="J376" s="33"/>
      <c r="K376" s="34"/>
      <c r="L376" s="128">
        <f>IF(Dommere!$C$12&gt;4,ROUND(SUM(E376:K376)-Q376-R376,1)/(Dommere!$C$12-2),(SUM(E376:K376)/Dommere!$C$12))</f>
        <v>6.3000000000000007</v>
      </c>
      <c r="M376" s="129">
        <f>IF(B376="",,'Final 1'!L376+L376)</f>
        <v>12.533333333333335</v>
      </c>
      <c r="N376" s="57"/>
      <c r="O376" s="33"/>
      <c r="P376" s="33"/>
      <c r="Q376" s="19">
        <f t="shared" si="57"/>
        <v>6.4</v>
      </c>
      <c r="R376" s="19">
        <f t="shared" si="58"/>
        <v>6.2</v>
      </c>
      <c r="S376" s="19">
        <f t="shared" si="59"/>
        <v>18.900000000000002</v>
      </c>
    </row>
    <row r="377" spans="1:19" x14ac:dyDescent="0.2">
      <c r="A377" s="20">
        <f>+Oversikt!A377</f>
        <v>2</v>
      </c>
      <c r="B377" s="16" t="str">
        <f>IF('Final 1'!B377="", "",+Oversikt!B377)</f>
        <v xml:space="preserve">Eriksen, Fossum, Finsrud </v>
      </c>
      <c r="C377" s="16" t="str">
        <f>IF(Oversikt!E377="","",Oversikt!E377)</f>
        <v>Hwa Rang Team Drammen</v>
      </c>
      <c r="D377" s="17" t="str">
        <f>IF('Final 1'!N377="","",IF(Oversikt!B377="","",VLOOKUP(Oversikt!#REF!,Mønster!$A$4:$B$21,2)))</f>
        <v/>
      </c>
      <c r="E377" s="32">
        <v>6.3</v>
      </c>
      <c r="F377" s="33">
        <v>6</v>
      </c>
      <c r="G377" s="33">
        <v>5.9</v>
      </c>
      <c r="H377" s="33"/>
      <c r="I377" s="137"/>
      <c r="J377" s="33"/>
      <c r="K377" s="34"/>
      <c r="L377" s="128">
        <f>IF(Dommere!$C$12&gt;4,ROUND(SUM(E377:K377)-Q377-R377,1)/(Dommere!$C$12-2),(SUM(E377:K377)/Dommere!$C$12))</f>
        <v>6.0666666666666673</v>
      </c>
      <c r="M377" s="129">
        <f>IF(B377="",,'Final 1'!L377+L377)</f>
        <v>12.366666666666667</v>
      </c>
      <c r="N377" s="57" t="str">
        <f t="shared" si="60"/>
        <v/>
      </c>
      <c r="O377" s="33"/>
      <c r="P377" s="33"/>
      <c r="Q377" s="19">
        <f t="shared" si="57"/>
        <v>6.3</v>
      </c>
      <c r="R377" s="19">
        <f t="shared" si="58"/>
        <v>5.9</v>
      </c>
      <c r="S377" s="19">
        <f t="shared" si="59"/>
        <v>18.200000000000003</v>
      </c>
    </row>
    <row r="378" spans="1:19" x14ac:dyDescent="0.2">
      <c r="A378" s="20">
        <f>+Oversikt!A378</f>
        <v>3</v>
      </c>
      <c r="B378" s="16" t="str">
        <f>IF('Final 1'!B378="", "",+Oversikt!B378)</f>
        <v/>
      </c>
      <c r="C378" s="16" t="str">
        <f>IF(Oversikt!E378="","",Oversikt!E378)</f>
        <v/>
      </c>
      <c r="D378" s="17" t="str">
        <f>IF('Final 1'!N378="","",IF(Oversikt!B378="","",VLOOKUP(Oversikt!#REF!,Mønster!$A$4:$B$21,2)))</f>
        <v/>
      </c>
      <c r="E378" s="32"/>
      <c r="F378" s="33"/>
      <c r="G378" s="33"/>
      <c r="H378" s="33"/>
      <c r="I378" s="137"/>
      <c r="J378" s="33"/>
      <c r="K378" s="34"/>
      <c r="L378" s="128">
        <f>IF(Dommere!$C$12&gt;4,ROUND(SUM(E378:K378)-Q378-R378,1)/(Dommere!$C$12-2),(SUM(E378:K378)/Dommere!$C$12))</f>
        <v>0</v>
      </c>
      <c r="M378" s="129">
        <f>IF(B378="",,'Final 1'!L378+L378)</f>
        <v>0</v>
      </c>
      <c r="N378" s="57" t="str">
        <f t="shared" si="60"/>
        <v/>
      </c>
      <c r="O378" s="33"/>
      <c r="P378" s="33"/>
      <c r="Q378" s="19">
        <f t="shared" si="57"/>
        <v>0</v>
      </c>
      <c r="R378" s="19">
        <f t="shared" si="58"/>
        <v>0</v>
      </c>
      <c r="S378" s="19">
        <f t="shared" si="59"/>
        <v>0</v>
      </c>
    </row>
    <row r="379" spans="1:19" x14ac:dyDescent="0.2">
      <c r="A379" s="20">
        <f>+Oversikt!A379</f>
        <v>4</v>
      </c>
      <c r="B379" s="16" t="str">
        <f>IF('Final 1'!B379="", "",+Oversikt!B379)</f>
        <v/>
      </c>
      <c r="C379" s="16" t="str">
        <f>IF(Oversikt!E379="","",Oversikt!E379)</f>
        <v/>
      </c>
      <c r="D379" s="17" t="str">
        <f>IF('Final 1'!N379="","",IF(Oversikt!B379="","",VLOOKUP(Oversikt!#REF!,Mønster!$A$4:$B$21,2)))</f>
        <v/>
      </c>
      <c r="E379" s="32"/>
      <c r="F379" s="33"/>
      <c r="G379" s="33"/>
      <c r="H379" s="33"/>
      <c r="I379" s="137"/>
      <c r="J379" s="33"/>
      <c r="K379" s="34"/>
      <c r="L379" s="128">
        <f>IF(Dommere!$C$12&gt;4,ROUND(SUM(E379:K379)-Q379-R379,1)/(Dommere!$C$12-2),(SUM(E379:K379)/Dommere!$C$12))</f>
        <v>0</v>
      </c>
      <c r="M379" s="129">
        <f>IF(B379="",,'Final 1'!L379+L379)</f>
        <v>0</v>
      </c>
      <c r="N379" s="57" t="str">
        <f t="shared" si="60"/>
        <v/>
      </c>
      <c r="O379" s="33"/>
      <c r="P379" s="33"/>
      <c r="Q379" s="19">
        <f t="shared" ref="Q379:Q442" si="61">MAX(E379:K379)</f>
        <v>0</v>
      </c>
      <c r="R379" s="19">
        <f t="shared" ref="R379:R442" si="62">MIN(E379:K379)</f>
        <v>0</v>
      </c>
      <c r="S379" s="19">
        <f t="shared" ref="S379:S442" si="63">SUM(E379:K379)</f>
        <v>0</v>
      </c>
    </row>
    <row r="380" spans="1:19" x14ac:dyDescent="0.2">
      <c r="A380" s="20">
        <f>+Oversikt!A380</f>
        <v>5</v>
      </c>
      <c r="B380" s="16" t="str">
        <f>IF('Final 1'!B380="", "",+Oversikt!B380)</f>
        <v/>
      </c>
      <c r="C380" s="16" t="str">
        <f>IF(Oversikt!E380="","",Oversikt!E380)</f>
        <v/>
      </c>
      <c r="D380" s="17" t="str">
        <f>IF('Final 1'!N380="","",IF(Oversikt!B380="","",VLOOKUP(Oversikt!#REF!,Mønster!$A$4:$B$21,2)))</f>
        <v/>
      </c>
      <c r="E380" s="32"/>
      <c r="F380" s="33"/>
      <c r="G380" s="33"/>
      <c r="H380" s="33"/>
      <c r="I380" s="137"/>
      <c r="J380" s="33"/>
      <c r="K380" s="34"/>
      <c r="L380" s="128">
        <f>IF(Dommere!$C$12&gt;4,ROUND(SUM(E380:K380)-Q380-R380,1)/(Dommere!$C$12-2),(SUM(E380:K380)/Dommere!$C$12))</f>
        <v>0</v>
      </c>
      <c r="M380" s="129">
        <f>IF(B380="",,'Final 1'!L380+L380)</f>
        <v>0</v>
      </c>
      <c r="N380" s="57" t="str">
        <f t="shared" si="60"/>
        <v/>
      </c>
      <c r="O380" s="33"/>
      <c r="P380" s="33"/>
      <c r="Q380" s="19">
        <f t="shared" si="61"/>
        <v>0</v>
      </c>
      <c r="R380" s="19">
        <f t="shared" si="62"/>
        <v>0</v>
      </c>
      <c r="S380" s="19">
        <f t="shared" si="63"/>
        <v>0</v>
      </c>
    </row>
    <row r="381" spans="1:19" x14ac:dyDescent="0.2">
      <c r="A381" s="20">
        <f>+Oversikt!A381</f>
        <v>6</v>
      </c>
      <c r="B381" s="16" t="str">
        <f>IF('Final 1'!B381="", "",+Oversikt!B381)</f>
        <v/>
      </c>
      <c r="C381" s="16" t="str">
        <f>IF(Oversikt!E381="","",Oversikt!E381)</f>
        <v/>
      </c>
      <c r="D381" s="17" t="str">
        <f>IF('Final 1'!N381="","",IF(Oversikt!B381="","",VLOOKUP(Oversikt!#REF!,Mønster!$A$4:$B$21,2)))</f>
        <v/>
      </c>
      <c r="E381" s="32"/>
      <c r="F381" s="33"/>
      <c r="G381" s="33"/>
      <c r="H381" s="33"/>
      <c r="I381" s="137"/>
      <c r="J381" s="33"/>
      <c r="K381" s="34"/>
      <c r="L381" s="128">
        <f>IF(Dommere!$C$12&gt;4,ROUND(SUM(E381:K381)-Q381-R381,1)/(Dommere!$C$12-2),(SUM(E381:K381)/Dommere!$C$12))</f>
        <v>0</v>
      </c>
      <c r="M381" s="129">
        <f>IF(B381="",,'Final 1'!L381+L381)</f>
        <v>0</v>
      </c>
      <c r="N381" s="57" t="str">
        <f t="shared" si="60"/>
        <v/>
      </c>
      <c r="O381" s="33"/>
      <c r="P381" s="33"/>
      <c r="Q381" s="19">
        <f t="shared" si="61"/>
        <v>0</v>
      </c>
      <c r="R381" s="19">
        <f t="shared" si="62"/>
        <v>0</v>
      </c>
      <c r="S381" s="19">
        <f t="shared" si="63"/>
        <v>0</v>
      </c>
    </row>
    <row r="382" spans="1:19" x14ac:dyDescent="0.2">
      <c r="A382" s="20">
        <f>+Oversikt!A382</f>
        <v>0</v>
      </c>
      <c r="B382" s="16" t="str">
        <f>IF('Final 1'!B382="", "",+Oversikt!B382)</f>
        <v/>
      </c>
      <c r="C382" s="16" t="str">
        <f>IF(Oversikt!E382="","",Oversikt!E382)</f>
        <v/>
      </c>
      <c r="D382" s="17" t="str">
        <f>IF('Final 1'!N382="","",IF(Oversikt!B382="","",VLOOKUP(Oversikt!#REF!,Mønster!$A$4:$B$21,2)))</f>
        <v/>
      </c>
      <c r="E382" s="32"/>
      <c r="F382" s="33"/>
      <c r="G382" s="33"/>
      <c r="H382" s="33"/>
      <c r="I382" s="137"/>
      <c r="J382" s="33"/>
      <c r="K382" s="34"/>
      <c r="L382" s="128">
        <f>IF(Dommere!$C$12&gt;4,ROUND(SUM(E382:K382)-Q382-R382,1)/(Dommere!$C$12-2),(SUM(E382:K382)/Dommere!$C$12))</f>
        <v>0</v>
      </c>
      <c r="M382" s="129">
        <f>IF(B382="",,'Final 1'!L382+L382)</f>
        <v>0</v>
      </c>
      <c r="N382" s="57" t="str">
        <f t="shared" si="60"/>
        <v/>
      </c>
      <c r="O382" s="33"/>
      <c r="P382" s="33"/>
      <c r="Q382" s="19">
        <f t="shared" si="61"/>
        <v>0</v>
      </c>
      <c r="R382" s="19">
        <f t="shared" si="62"/>
        <v>0</v>
      </c>
      <c r="S382" s="19">
        <f t="shared" si="63"/>
        <v>0</v>
      </c>
    </row>
    <row r="383" spans="1:19" x14ac:dyDescent="0.2">
      <c r="A383" s="20">
        <f>+Oversikt!A383</f>
        <v>0</v>
      </c>
      <c r="B383" s="16" t="str">
        <f>IF('Final 1'!B383="", "",+Oversikt!B383)</f>
        <v/>
      </c>
      <c r="C383" s="16" t="str">
        <f>IF(Oversikt!E383="","",Oversikt!E383)</f>
        <v/>
      </c>
      <c r="D383" s="17" t="str">
        <f>IF('Final 1'!N383="","",IF(Oversikt!B383="","",VLOOKUP(Oversikt!#REF!,Mønster!$A$4:$B$21,2)))</f>
        <v/>
      </c>
      <c r="E383" s="32"/>
      <c r="F383" s="33"/>
      <c r="G383" s="33"/>
      <c r="H383" s="33"/>
      <c r="I383" s="137"/>
      <c r="J383" s="33"/>
      <c r="K383" s="34"/>
      <c r="L383" s="128">
        <f>IF(Dommere!$C$12&gt;4,ROUND(SUM(E383:K383)-Q383-R383,1)/(Dommere!$C$12-2),(SUM(E383:K383)/Dommere!$C$12))</f>
        <v>0</v>
      </c>
      <c r="M383" s="129">
        <f>IF(B383="",,'Final 1'!L383+L383)</f>
        <v>0</v>
      </c>
      <c r="N383" s="57" t="str">
        <f t="shared" si="60"/>
        <v/>
      </c>
      <c r="O383" s="33"/>
      <c r="P383" s="33"/>
      <c r="Q383" s="19">
        <f t="shared" si="61"/>
        <v>0</v>
      </c>
      <c r="R383" s="19">
        <f t="shared" si="62"/>
        <v>0</v>
      </c>
      <c r="S383" s="19">
        <f t="shared" si="63"/>
        <v>0</v>
      </c>
    </row>
    <row r="384" spans="1:19" x14ac:dyDescent="0.2">
      <c r="A384" s="20">
        <f>+Oversikt!A384</f>
        <v>0</v>
      </c>
      <c r="B384" s="16" t="str">
        <f>IF('Final 1'!B384="", "",+Oversikt!B384)</f>
        <v/>
      </c>
      <c r="C384" s="16" t="str">
        <f>IF(Oversikt!E384="","",Oversikt!E384)</f>
        <v/>
      </c>
      <c r="D384" s="17" t="str">
        <f>IF('Final 1'!N384="","",IF(Oversikt!B384="","",VLOOKUP(Oversikt!#REF!,Mønster!$A$4:$B$21,2)))</f>
        <v/>
      </c>
      <c r="E384" s="32"/>
      <c r="F384" s="33"/>
      <c r="G384" s="33"/>
      <c r="H384" s="33"/>
      <c r="I384" s="137"/>
      <c r="J384" s="33"/>
      <c r="K384" s="34"/>
      <c r="L384" s="128">
        <f>IF(Dommere!$C$12&gt;4,ROUND(SUM(E384:K384)-Q384-R384,1)/(Dommere!$C$12-2),(SUM(E384:K384)/Dommere!$C$12))</f>
        <v>0</v>
      </c>
      <c r="M384" s="129">
        <f>IF(B384="",,'Final 1'!L384+L384)</f>
        <v>0</v>
      </c>
      <c r="N384" s="57" t="str">
        <f t="shared" si="60"/>
        <v/>
      </c>
      <c r="O384" s="33"/>
      <c r="P384" s="33"/>
      <c r="Q384" s="19">
        <f t="shared" si="61"/>
        <v>0</v>
      </c>
      <c r="R384" s="19">
        <f t="shared" si="62"/>
        <v>0</v>
      </c>
      <c r="S384" s="19">
        <f t="shared" si="63"/>
        <v>0</v>
      </c>
    </row>
    <row r="385" spans="1:19" x14ac:dyDescent="0.2">
      <c r="A385" s="20">
        <f>+Oversikt!A385</f>
        <v>0</v>
      </c>
      <c r="B385" s="16" t="str">
        <f>IF('Final 1'!B385="", "",+Oversikt!B385)</f>
        <v/>
      </c>
      <c r="C385" s="16" t="str">
        <f>IF(Oversikt!E385="","",Oversikt!E385)</f>
        <v/>
      </c>
      <c r="D385" s="17" t="str">
        <f>IF('Final 1'!N385="","",IF(Oversikt!B385="","",VLOOKUP(Oversikt!#REF!,Mønster!$A$4:$B$21,2)))</f>
        <v/>
      </c>
      <c r="E385" s="32"/>
      <c r="F385" s="33"/>
      <c r="G385" s="33"/>
      <c r="H385" s="33"/>
      <c r="I385" s="137"/>
      <c r="J385" s="33"/>
      <c r="K385" s="34"/>
      <c r="L385" s="128">
        <f>IF(Dommere!$C$12&gt;4,ROUND(SUM(E385:K385)-Q385-R385,1)/(Dommere!$C$12-2),(SUM(E385:K385)/Dommere!$C$12))</f>
        <v>0</v>
      </c>
      <c r="M385" s="129">
        <f>IF(B385="",,'Final 1'!L385+L385)</f>
        <v>0</v>
      </c>
      <c r="N385" s="57" t="str">
        <f t="shared" si="60"/>
        <v/>
      </c>
      <c r="O385" s="33"/>
      <c r="P385" s="33"/>
      <c r="Q385" s="19">
        <f t="shared" si="61"/>
        <v>0</v>
      </c>
      <c r="R385" s="19">
        <f t="shared" si="62"/>
        <v>0</v>
      </c>
      <c r="S385" s="19">
        <f t="shared" si="63"/>
        <v>0</v>
      </c>
    </row>
    <row r="386" spans="1:19" x14ac:dyDescent="0.2">
      <c r="A386" s="20">
        <f>+Oversikt!A386</f>
        <v>0</v>
      </c>
      <c r="B386" s="16" t="str">
        <f>IF('Final 1'!B386="", "",+Oversikt!B386)</f>
        <v/>
      </c>
      <c r="C386" s="16" t="str">
        <f>IF(Oversikt!E386="","",Oversikt!E386)</f>
        <v/>
      </c>
      <c r="D386" s="17" t="str">
        <f>IF('Final 1'!N386="","",IF(Oversikt!B386="","",VLOOKUP(Oversikt!#REF!,Mønster!$A$4:$B$21,2)))</f>
        <v/>
      </c>
      <c r="E386" s="32"/>
      <c r="F386" s="33"/>
      <c r="G386" s="33"/>
      <c r="H386" s="33"/>
      <c r="I386" s="137"/>
      <c r="J386" s="33"/>
      <c r="K386" s="34"/>
      <c r="L386" s="128">
        <f>IF(Dommere!$C$12&gt;4,ROUND(SUM(E386:K386)-Q386-R386,1)/(Dommere!$C$12-2),(SUM(E386:K386)/Dommere!$C$12))</f>
        <v>0</v>
      </c>
      <c r="M386" s="129">
        <f>IF(B386="",,'Final 1'!L386+L386)</f>
        <v>0</v>
      </c>
      <c r="N386" s="57" t="str">
        <f t="shared" si="60"/>
        <v/>
      </c>
      <c r="O386" s="33"/>
      <c r="P386" s="33"/>
      <c r="Q386" s="19">
        <f t="shared" si="61"/>
        <v>0</v>
      </c>
      <c r="R386" s="19">
        <f t="shared" si="62"/>
        <v>0</v>
      </c>
      <c r="S386" s="19">
        <f t="shared" si="63"/>
        <v>0</v>
      </c>
    </row>
    <row r="387" spans="1:19" x14ac:dyDescent="0.2">
      <c r="A387" s="20">
        <f>+Oversikt!A387</f>
        <v>0</v>
      </c>
      <c r="B387" s="16" t="str">
        <f>IF('Final 1'!B387="", "",+Oversikt!B387)</f>
        <v/>
      </c>
      <c r="C387" s="16" t="str">
        <f>IF(Oversikt!E387="","",Oversikt!E387)</f>
        <v/>
      </c>
      <c r="D387" s="17" t="str">
        <f>IF('Final 1'!N387="","",IF(Oversikt!B387="","",VLOOKUP(Oversikt!#REF!,Mønster!$A$4:$B$21,2)))</f>
        <v/>
      </c>
      <c r="E387" s="32"/>
      <c r="F387" s="33"/>
      <c r="G387" s="33"/>
      <c r="H387" s="33"/>
      <c r="I387" s="137"/>
      <c r="J387" s="33"/>
      <c r="K387" s="34"/>
      <c r="L387" s="128">
        <f>IF(Dommere!$C$12&gt;4,ROUND(SUM(E387:K387)-Q387-R387,1)/(Dommere!$C$12-2),(SUM(E387:K387)/Dommere!$C$12))</f>
        <v>0</v>
      </c>
      <c r="M387" s="129">
        <f>IF(B387="",,'Final 1'!L387+L387)</f>
        <v>0</v>
      </c>
      <c r="N387" s="57" t="str">
        <f t="shared" si="60"/>
        <v/>
      </c>
      <c r="O387" s="33"/>
      <c r="P387" s="33"/>
      <c r="Q387" s="19">
        <f t="shared" si="61"/>
        <v>0</v>
      </c>
      <c r="R387" s="19">
        <f t="shared" si="62"/>
        <v>0</v>
      </c>
      <c r="S387" s="19">
        <f t="shared" si="63"/>
        <v>0</v>
      </c>
    </row>
    <row r="388" spans="1:19" x14ac:dyDescent="0.2">
      <c r="A388" s="20">
        <f>+Oversikt!A388</f>
        <v>0</v>
      </c>
      <c r="B388" s="16" t="str">
        <f>IF('Final 1'!B388="", "",+Oversikt!B388)</f>
        <v/>
      </c>
      <c r="C388" s="16" t="str">
        <f>IF(Oversikt!E388="","",Oversikt!E388)</f>
        <v/>
      </c>
      <c r="D388" s="17" t="str">
        <f>IF('Final 1'!N388="","",IF(Oversikt!B388="","",VLOOKUP(Oversikt!#REF!,Mønster!$A$4:$B$21,2)))</f>
        <v/>
      </c>
      <c r="E388" s="32"/>
      <c r="F388" s="33"/>
      <c r="G388" s="33"/>
      <c r="H388" s="33"/>
      <c r="I388" s="137"/>
      <c r="J388" s="33"/>
      <c r="K388" s="34"/>
      <c r="L388" s="128">
        <f>IF(Dommere!$C$12&gt;4,ROUND(SUM(E388:K388)-Q388-R388,1)/(Dommere!$C$12-2),(SUM(E388:K388)/Dommere!$C$12))</f>
        <v>0</v>
      </c>
      <c r="M388" s="129">
        <f>IF(B388="",,'Final 1'!L388+L388)</f>
        <v>0</v>
      </c>
      <c r="N388" s="57" t="str">
        <f t="shared" si="60"/>
        <v/>
      </c>
      <c r="O388" s="33"/>
      <c r="P388" s="33"/>
      <c r="Q388" s="19">
        <f t="shared" si="61"/>
        <v>0</v>
      </c>
      <c r="R388" s="19">
        <f t="shared" si="62"/>
        <v>0</v>
      </c>
      <c r="S388" s="19">
        <f t="shared" si="63"/>
        <v>0</v>
      </c>
    </row>
    <row r="389" spans="1:19" x14ac:dyDescent="0.2">
      <c r="A389" s="20">
        <f>+Oversikt!A389</f>
        <v>0</v>
      </c>
      <c r="B389" s="16" t="str">
        <f>IF('Final 1'!B389="", "",+Oversikt!B389)</f>
        <v/>
      </c>
      <c r="C389" s="16" t="str">
        <f>IF(Oversikt!E389="","",Oversikt!E389)</f>
        <v/>
      </c>
      <c r="D389" s="17" t="str">
        <f>IF('Final 1'!N389="","",IF(Oversikt!B389="","",VLOOKUP(Oversikt!#REF!,Mønster!$A$4:$B$21,2)))</f>
        <v/>
      </c>
      <c r="E389" s="32"/>
      <c r="F389" s="33"/>
      <c r="G389" s="33"/>
      <c r="H389" s="33"/>
      <c r="I389" s="137"/>
      <c r="J389" s="33"/>
      <c r="K389" s="34"/>
      <c r="L389" s="128">
        <f>IF(Dommere!$C$12&gt;4,ROUND(SUM(E389:K389)-Q389-R389,1)/(Dommere!$C$12-2),(SUM(E389:K389)/Dommere!$C$12))</f>
        <v>0</v>
      </c>
      <c r="M389" s="129">
        <f>IF(B389="",,'Final 1'!L389+L389)</f>
        <v>0</v>
      </c>
      <c r="N389" s="57" t="str">
        <f t="shared" si="60"/>
        <v/>
      </c>
      <c r="O389" s="33"/>
      <c r="P389" s="33"/>
      <c r="Q389" s="19">
        <f t="shared" si="61"/>
        <v>0</v>
      </c>
      <c r="R389" s="19">
        <f t="shared" si="62"/>
        <v>0</v>
      </c>
      <c r="S389" s="19">
        <f t="shared" si="63"/>
        <v>0</v>
      </c>
    </row>
    <row r="390" spans="1:19" x14ac:dyDescent="0.2">
      <c r="A390" s="20">
        <f>+Oversikt!A390</f>
        <v>0</v>
      </c>
      <c r="B390" s="16" t="str">
        <f>IF('Final 1'!B390="", "",+Oversikt!B390)</f>
        <v/>
      </c>
      <c r="C390" s="16" t="str">
        <f>IF(Oversikt!E390="","",Oversikt!E390)</f>
        <v/>
      </c>
      <c r="D390" s="17" t="str">
        <f>IF('Final 1'!N390="","",IF(Oversikt!B390="","",VLOOKUP(Oversikt!#REF!,Mønster!$A$4:$B$21,2)))</f>
        <v/>
      </c>
      <c r="E390" s="32"/>
      <c r="F390" s="33"/>
      <c r="G390" s="33"/>
      <c r="H390" s="33"/>
      <c r="I390" s="137"/>
      <c r="J390" s="33"/>
      <c r="K390" s="34"/>
      <c r="L390" s="128">
        <f>IF(Dommere!$C$12&gt;4,ROUND(SUM(E390:K390)-Q390-R390,1)/(Dommere!$C$12-2),(SUM(E390:K390)/Dommere!$C$12))</f>
        <v>0</v>
      </c>
      <c r="M390" s="129">
        <f>IF(B390="",,'Final 1'!L390+L390)</f>
        <v>0</v>
      </c>
      <c r="N390" s="57" t="str">
        <f t="shared" si="60"/>
        <v/>
      </c>
      <c r="O390" s="33"/>
      <c r="P390" s="33"/>
      <c r="Q390" s="19">
        <f t="shared" si="61"/>
        <v>0</v>
      </c>
      <c r="R390" s="19">
        <f t="shared" si="62"/>
        <v>0</v>
      </c>
      <c r="S390" s="19">
        <f t="shared" si="63"/>
        <v>0</v>
      </c>
    </row>
    <row r="391" spans="1:19" x14ac:dyDescent="0.2">
      <c r="A391" s="20">
        <f>+Oversikt!A391</f>
        <v>0</v>
      </c>
      <c r="B391" s="16" t="str">
        <f>IF('Final 1'!B391="", "",+Oversikt!B391)</f>
        <v/>
      </c>
      <c r="C391" s="16" t="str">
        <f>IF(Oversikt!E391="","",Oversikt!E391)</f>
        <v/>
      </c>
      <c r="D391" s="17" t="str">
        <f>IF('Final 1'!N391="","",IF(Oversikt!B391="","",VLOOKUP(Oversikt!#REF!,Mønster!$A$4:$B$21,2)))</f>
        <v/>
      </c>
      <c r="E391" s="32"/>
      <c r="F391" s="33"/>
      <c r="G391" s="33"/>
      <c r="H391" s="33"/>
      <c r="I391" s="137"/>
      <c r="J391" s="33"/>
      <c r="K391" s="34"/>
      <c r="L391" s="128">
        <f>IF(Dommere!$C$12&gt;4,ROUND(SUM(E391:K391)-Q391-R391,1)/(Dommere!$C$12-2),(SUM(E391:K391)/Dommere!$C$12))</f>
        <v>0</v>
      </c>
      <c r="M391" s="129">
        <f>IF(B391="",,'Final 1'!L391+L391)</f>
        <v>0</v>
      </c>
      <c r="N391" s="57" t="str">
        <f t="shared" si="60"/>
        <v/>
      </c>
      <c r="O391" s="33"/>
      <c r="P391" s="33"/>
      <c r="Q391" s="19">
        <f t="shared" si="61"/>
        <v>0</v>
      </c>
      <c r="R391" s="19">
        <f t="shared" si="62"/>
        <v>0</v>
      </c>
      <c r="S391" s="19">
        <f t="shared" si="63"/>
        <v>0</v>
      </c>
    </row>
    <row r="392" spans="1:19" x14ac:dyDescent="0.2">
      <c r="A392" s="20">
        <f>+Oversikt!A392</f>
        <v>0</v>
      </c>
      <c r="B392" s="16" t="str">
        <f>IF('Final 1'!B392="", "",+Oversikt!B392)</f>
        <v/>
      </c>
      <c r="C392" s="16" t="str">
        <f>IF(Oversikt!E392="","",Oversikt!E392)</f>
        <v/>
      </c>
      <c r="D392" s="17" t="str">
        <f>IF('Final 1'!N392="","",IF(Oversikt!B392="","",VLOOKUP(Oversikt!#REF!,Mønster!$A$4:$B$21,2)))</f>
        <v/>
      </c>
      <c r="E392" s="32"/>
      <c r="F392" s="33"/>
      <c r="G392" s="33"/>
      <c r="H392" s="33"/>
      <c r="I392" s="137"/>
      <c r="J392" s="33"/>
      <c r="K392" s="34"/>
      <c r="L392" s="128">
        <f>IF(Dommere!$C$12&gt;4,ROUND(SUM(E392:K392)-Q392-R392,1)/(Dommere!$C$12-2),(SUM(E392:K392)/Dommere!$C$12))</f>
        <v>0</v>
      </c>
      <c r="M392" s="129">
        <f>IF(B392="",,'Final 1'!L392+L392)</f>
        <v>0</v>
      </c>
      <c r="N392" s="57" t="str">
        <f t="shared" si="60"/>
        <v/>
      </c>
      <c r="O392" s="33"/>
      <c r="P392" s="33"/>
      <c r="Q392" s="19">
        <f t="shared" si="61"/>
        <v>0</v>
      </c>
      <c r="R392" s="19">
        <f t="shared" si="62"/>
        <v>0</v>
      </c>
      <c r="S392" s="19">
        <f t="shared" si="63"/>
        <v>0</v>
      </c>
    </row>
    <row r="393" spans="1:19" x14ac:dyDescent="0.2">
      <c r="A393" s="20">
        <f>+Oversikt!A393</f>
        <v>0</v>
      </c>
      <c r="B393" s="16" t="str">
        <f>IF('Final 1'!B393="", "",+Oversikt!B393)</f>
        <v/>
      </c>
      <c r="C393" s="16" t="str">
        <f>IF(Oversikt!E393="","",Oversikt!E393)</f>
        <v/>
      </c>
      <c r="D393" s="17" t="str">
        <f>IF('Final 1'!N393="","",IF(Oversikt!B393="","",VLOOKUP(Oversikt!#REF!,Mønster!$A$4:$B$21,2)))</f>
        <v/>
      </c>
      <c r="E393" s="32"/>
      <c r="F393" s="33"/>
      <c r="G393" s="33"/>
      <c r="H393" s="33"/>
      <c r="I393" s="137"/>
      <c r="J393" s="33"/>
      <c r="K393" s="34"/>
      <c r="L393" s="128">
        <f>IF(Dommere!$C$12&gt;4,ROUND(SUM(E393:K393)-Q393-R393,1)/(Dommere!$C$12-2),(SUM(E393:K393)/Dommere!$C$12))</f>
        <v>0</v>
      </c>
      <c r="M393" s="129">
        <f>IF(B393="",,'Final 1'!L393+L393)</f>
        <v>0</v>
      </c>
      <c r="N393" s="57" t="str">
        <f t="shared" si="60"/>
        <v/>
      </c>
      <c r="O393" s="33"/>
      <c r="P393" s="33"/>
      <c r="Q393" s="19">
        <f t="shared" si="61"/>
        <v>0</v>
      </c>
      <c r="R393" s="19">
        <f t="shared" si="62"/>
        <v>0</v>
      </c>
      <c r="S393" s="19">
        <f t="shared" si="63"/>
        <v>0</v>
      </c>
    </row>
    <row r="394" spans="1:19" x14ac:dyDescent="0.2">
      <c r="A394" s="20">
        <f>+Oversikt!A394</f>
        <v>0</v>
      </c>
      <c r="B394" s="16" t="str">
        <f>IF('Final 1'!B394="", "",+Oversikt!B394)</f>
        <v/>
      </c>
      <c r="C394" s="16" t="str">
        <f>IF(Oversikt!E394="","",Oversikt!E394)</f>
        <v/>
      </c>
      <c r="D394" s="17" t="str">
        <f>IF('Final 1'!N394="","",IF(Oversikt!B394="","",VLOOKUP(Oversikt!#REF!,Mønster!$A$4:$B$21,2)))</f>
        <v/>
      </c>
      <c r="E394" s="32"/>
      <c r="F394" s="33"/>
      <c r="G394" s="33"/>
      <c r="H394" s="33"/>
      <c r="I394" s="137"/>
      <c r="J394" s="33"/>
      <c r="K394" s="34"/>
      <c r="L394" s="128">
        <f>IF(Dommere!$C$12&gt;4,ROUND(SUM(E394:K394)-Q394-R394,1)/(Dommere!$C$12-2),(SUM(E394:K394)/Dommere!$C$12))</f>
        <v>0</v>
      </c>
      <c r="M394" s="129">
        <f>IF(B394="",,'Final 1'!L394+L394)</f>
        <v>0</v>
      </c>
      <c r="N394" s="57" t="str">
        <f t="shared" si="60"/>
        <v/>
      </c>
      <c r="O394" s="33"/>
      <c r="P394" s="33"/>
      <c r="Q394" s="19">
        <f t="shared" si="61"/>
        <v>0</v>
      </c>
      <c r="R394" s="19">
        <f t="shared" si="62"/>
        <v>0</v>
      </c>
      <c r="S394" s="19">
        <f t="shared" si="63"/>
        <v>0</v>
      </c>
    </row>
    <row r="395" spans="1:19" x14ac:dyDescent="0.2">
      <c r="A395" s="20">
        <f>+Oversikt!A395</f>
        <v>0</v>
      </c>
      <c r="B395" s="16" t="str">
        <f>IF('Final 1'!B395="", "",+Oversikt!B395)</f>
        <v/>
      </c>
      <c r="C395" s="16" t="str">
        <f>IF(Oversikt!E395="","",Oversikt!E395)</f>
        <v/>
      </c>
      <c r="D395" s="17" t="str">
        <f>IF('Final 1'!N395="","",IF(Oversikt!B395="","",VLOOKUP(Oversikt!#REF!,Mønster!$A$4:$B$21,2)))</f>
        <v/>
      </c>
      <c r="E395" s="32"/>
      <c r="F395" s="33"/>
      <c r="G395" s="33"/>
      <c r="H395" s="33"/>
      <c r="I395" s="137"/>
      <c r="J395" s="33"/>
      <c r="K395" s="34"/>
      <c r="L395" s="128">
        <f>IF(Dommere!$C$12&gt;4,ROUND(SUM(E395:K395)-Q395-R395,1)/(Dommere!$C$12-2),(SUM(E395:K395)/Dommere!$C$12))</f>
        <v>0</v>
      </c>
      <c r="M395" s="129">
        <f>IF(B395="",,'Final 1'!L395+L395)</f>
        <v>0</v>
      </c>
      <c r="N395" s="57" t="str">
        <f t="shared" si="60"/>
        <v/>
      </c>
      <c r="O395" s="33"/>
      <c r="P395" s="33"/>
      <c r="Q395" s="19">
        <f t="shared" si="61"/>
        <v>0</v>
      </c>
      <c r="R395" s="19">
        <f t="shared" si="62"/>
        <v>0</v>
      </c>
      <c r="S395" s="19">
        <f t="shared" si="63"/>
        <v>0</v>
      </c>
    </row>
    <row r="396" spans="1:19" x14ac:dyDescent="0.2">
      <c r="A396" s="20">
        <f>+Oversikt!A396</f>
        <v>0</v>
      </c>
      <c r="B396" s="16" t="str">
        <f>IF('Final 1'!B396="", "",+Oversikt!B396)</f>
        <v/>
      </c>
      <c r="C396" s="16" t="str">
        <f>IF(Oversikt!E396="","",Oversikt!E396)</f>
        <v/>
      </c>
      <c r="D396" s="17" t="str">
        <f>IF('Final 1'!N396="","",IF(Oversikt!B396="","",VLOOKUP(Oversikt!#REF!,Mønster!$A$4:$B$21,2)))</f>
        <v/>
      </c>
      <c r="E396" s="32"/>
      <c r="F396" s="33"/>
      <c r="G396" s="33"/>
      <c r="H396" s="33"/>
      <c r="I396" s="137"/>
      <c r="J396" s="33"/>
      <c r="K396" s="34"/>
      <c r="L396" s="128">
        <f>IF(Dommere!$C$12&gt;4,ROUND(SUM(E396:K396)-Q396-R396,1)/(Dommere!$C$12-2),(SUM(E396:K396)/Dommere!$C$12))</f>
        <v>0</v>
      </c>
      <c r="M396" s="129">
        <f>IF(B396="",,'Final 1'!L396+L396)</f>
        <v>0</v>
      </c>
      <c r="N396" s="57" t="str">
        <f t="shared" si="60"/>
        <v/>
      </c>
      <c r="O396" s="33"/>
      <c r="P396" s="33"/>
      <c r="Q396" s="19">
        <f t="shared" si="61"/>
        <v>0</v>
      </c>
      <c r="R396" s="19">
        <f t="shared" si="62"/>
        <v>0</v>
      </c>
      <c r="S396" s="19">
        <f t="shared" si="63"/>
        <v>0</v>
      </c>
    </row>
    <row r="397" spans="1:19" x14ac:dyDescent="0.2">
      <c r="A397" s="20">
        <f>+Oversikt!A397</f>
        <v>0</v>
      </c>
      <c r="B397" s="16" t="str">
        <f>IF('Final 1'!B397="", "",+Oversikt!B397)</f>
        <v/>
      </c>
      <c r="C397" s="16" t="str">
        <f>IF(Oversikt!E397="","",Oversikt!E397)</f>
        <v/>
      </c>
      <c r="D397" s="17" t="str">
        <f>IF('Final 1'!N397="","",IF(Oversikt!B397="","",VLOOKUP(Oversikt!#REF!,Mønster!$A$4:$B$21,2)))</f>
        <v/>
      </c>
      <c r="E397" s="32"/>
      <c r="F397" s="33"/>
      <c r="G397" s="33"/>
      <c r="H397" s="33"/>
      <c r="I397" s="137"/>
      <c r="J397" s="33"/>
      <c r="K397" s="34"/>
      <c r="L397" s="128">
        <f>IF(Dommere!$C$12&gt;4,ROUND(SUM(E397:K397)-Q397-R397,1)/(Dommere!$C$12-2),(SUM(E397:K397)/Dommere!$C$12))</f>
        <v>0</v>
      </c>
      <c r="M397" s="129">
        <f>IF(B397="",,'Final 1'!L397+L397)</f>
        <v>0</v>
      </c>
      <c r="N397" s="57" t="str">
        <f t="shared" si="60"/>
        <v/>
      </c>
      <c r="O397" s="33"/>
      <c r="P397" s="33"/>
      <c r="Q397" s="19">
        <f t="shared" si="61"/>
        <v>0</v>
      </c>
      <c r="R397" s="19">
        <f t="shared" si="62"/>
        <v>0</v>
      </c>
      <c r="S397" s="19">
        <f t="shared" si="63"/>
        <v>0</v>
      </c>
    </row>
    <row r="398" spans="1:19" x14ac:dyDescent="0.2">
      <c r="A398" s="20">
        <f>+Oversikt!A398</f>
        <v>0</v>
      </c>
      <c r="B398" s="16" t="str">
        <f>IF('Final 1'!B398="", "",+Oversikt!B398)</f>
        <v/>
      </c>
      <c r="C398" s="16" t="str">
        <f>IF(Oversikt!E398="","",Oversikt!E398)</f>
        <v/>
      </c>
      <c r="D398" s="17" t="str">
        <f>IF('Final 1'!N398="","",IF(Oversikt!B398="","",VLOOKUP(Oversikt!#REF!,Mønster!$A$4:$B$21,2)))</f>
        <v/>
      </c>
      <c r="E398" s="32"/>
      <c r="F398" s="33"/>
      <c r="G398" s="33"/>
      <c r="H398" s="33"/>
      <c r="I398" s="137"/>
      <c r="J398" s="33"/>
      <c r="K398" s="34"/>
      <c r="L398" s="128">
        <f>IF(Dommere!$C$12&gt;4,ROUND(SUM(E398:K398)-Q398-R398,1)/(Dommere!$C$12-2),(SUM(E398:K398)/Dommere!$C$12))</f>
        <v>0</v>
      </c>
      <c r="M398" s="129">
        <f>IF(B398="",,'Final 1'!L398+L398)</f>
        <v>0</v>
      </c>
      <c r="N398" s="57" t="str">
        <f t="shared" si="60"/>
        <v/>
      </c>
      <c r="O398" s="33"/>
      <c r="P398" s="33"/>
      <c r="Q398" s="19">
        <f t="shared" si="61"/>
        <v>0</v>
      </c>
      <c r="R398" s="19">
        <f t="shared" si="62"/>
        <v>0</v>
      </c>
      <c r="S398" s="19">
        <f t="shared" si="63"/>
        <v>0</v>
      </c>
    </row>
    <row r="399" spans="1:19" x14ac:dyDescent="0.2">
      <c r="A399" s="20">
        <f>+Oversikt!A399</f>
        <v>0</v>
      </c>
      <c r="B399" s="16" t="str">
        <f>IF('Final 1'!B399="", "",+Oversikt!B399)</f>
        <v/>
      </c>
      <c r="C399" s="16" t="str">
        <f>IF(Oversikt!E399="","",Oversikt!E399)</f>
        <v/>
      </c>
      <c r="D399" s="17" t="str">
        <f>IF('Final 1'!N399="","",IF(Oversikt!B399="","",VLOOKUP(Oversikt!#REF!,Mønster!$A$4:$B$21,2)))</f>
        <v/>
      </c>
      <c r="E399" s="32"/>
      <c r="F399" s="33"/>
      <c r="G399" s="33"/>
      <c r="H399" s="33"/>
      <c r="I399" s="137"/>
      <c r="J399" s="33"/>
      <c r="K399" s="34"/>
      <c r="L399" s="128">
        <f>IF(Dommere!$C$12&gt;4,ROUND(SUM(E399:K399)-Q399-R399,1)/(Dommere!$C$12-2),(SUM(E399:K399)/Dommere!$C$12))</f>
        <v>0</v>
      </c>
      <c r="M399" s="129">
        <f>IF(B399="",,'Final 1'!L399+L399)</f>
        <v>0</v>
      </c>
      <c r="N399" s="57" t="str">
        <f t="shared" si="60"/>
        <v/>
      </c>
      <c r="O399" s="33"/>
      <c r="P399" s="33"/>
      <c r="Q399" s="19">
        <f t="shared" si="61"/>
        <v>0</v>
      </c>
      <c r="R399" s="19">
        <f t="shared" si="62"/>
        <v>0</v>
      </c>
      <c r="S399" s="19">
        <f t="shared" si="63"/>
        <v>0</v>
      </c>
    </row>
    <row r="400" spans="1:19" x14ac:dyDescent="0.2">
      <c r="A400" s="20">
        <f>+Oversikt!A400</f>
        <v>0</v>
      </c>
      <c r="B400" s="16" t="str">
        <f>IF('Final 1'!B400="", "",+Oversikt!B400)</f>
        <v/>
      </c>
      <c r="C400" s="16" t="str">
        <f>IF(Oversikt!E400="","",Oversikt!E400)</f>
        <v/>
      </c>
      <c r="D400" s="17" t="str">
        <f>IF('Final 1'!N400="","",IF(Oversikt!B400="","",VLOOKUP(Oversikt!#REF!,Mønster!$A$4:$B$21,2)))</f>
        <v/>
      </c>
      <c r="E400" s="32"/>
      <c r="F400" s="33"/>
      <c r="G400" s="33"/>
      <c r="H400" s="33"/>
      <c r="I400" s="137"/>
      <c r="J400" s="33"/>
      <c r="K400" s="34"/>
      <c r="L400" s="128">
        <f>IF(Dommere!$C$12&gt;4,ROUND(SUM(E400:K400)-Q400-R400,1)/(Dommere!$C$12-2),(SUM(E400:K400)/Dommere!$C$12))</f>
        <v>0</v>
      </c>
      <c r="M400" s="129">
        <f>IF(B400="",,'Final 1'!L400+L400)</f>
        <v>0</v>
      </c>
      <c r="N400" s="57" t="str">
        <f t="shared" si="60"/>
        <v/>
      </c>
      <c r="O400" s="33"/>
      <c r="P400" s="33"/>
      <c r="Q400" s="19">
        <f t="shared" si="61"/>
        <v>0</v>
      </c>
      <c r="R400" s="19">
        <f t="shared" si="62"/>
        <v>0</v>
      </c>
      <c r="S400" s="19">
        <f t="shared" si="63"/>
        <v>0</v>
      </c>
    </row>
    <row r="401" spans="1:19" x14ac:dyDescent="0.2">
      <c r="A401" s="20">
        <f>+Oversikt!A401</f>
        <v>0</v>
      </c>
      <c r="B401" s="16" t="str">
        <f>IF('Final 1'!B401="", "",+Oversikt!B401)</f>
        <v/>
      </c>
      <c r="C401" s="16" t="str">
        <f>IF(Oversikt!E401="","",Oversikt!E401)</f>
        <v/>
      </c>
      <c r="D401" s="17" t="str">
        <f>IF('Final 1'!N401="","",IF(Oversikt!B401="","",VLOOKUP(Oversikt!#REF!,Mønster!$A$4:$B$21,2)))</f>
        <v/>
      </c>
      <c r="E401" s="32"/>
      <c r="F401" s="33"/>
      <c r="G401" s="33"/>
      <c r="H401" s="33"/>
      <c r="I401" s="137"/>
      <c r="J401" s="33"/>
      <c r="K401" s="34"/>
      <c r="L401" s="128">
        <f>IF(Dommere!$C$12&gt;4,ROUND(SUM(E401:K401)-Q401-R401,1)/(Dommere!$C$12-2),(SUM(E401:K401)/Dommere!$C$12))</f>
        <v>0</v>
      </c>
      <c r="M401" s="129">
        <f>IF(B401="",,'Final 1'!L401+L401)</f>
        <v>0</v>
      </c>
      <c r="N401" s="57" t="str">
        <f t="shared" si="60"/>
        <v/>
      </c>
      <c r="O401" s="33"/>
      <c r="P401" s="33"/>
      <c r="Q401" s="19">
        <f t="shared" si="61"/>
        <v>0</v>
      </c>
      <c r="R401" s="19">
        <f t="shared" si="62"/>
        <v>0</v>
      </c>
      <c r="S401" s="19">
        <f t="shared" si="63"/>
        <v>0</v>
      </c>
    </row>
    <row r="402" spans="1:19" x14ac:dyDescent="0.2">
      <c r="A402" s="20">
        <f>+Oversikt!A402</f>
        <v>0</v>
      </c>
      <c r="B402" s="16" t="str">
        <f>IF('Final 1'!B402="", "",+Oversikt!B402)</f>
        <v/>
      </c>
      <c r="C402" s="16" t="str">
        <f>IF(Oversikt!E402="","",Oversikt!E402)</f>
        <v/>
      </c>
      <c r="D402" s="17" t="str">
        <f>IF('Final 1'!N402="","",IF(Oversikt!B402="","",VLOOKUP(Oversikt!#REF!,Mønster!$A$4:$B$21,2)))</f>
        <v/>
      </c>
      <c r="E402" s="32"/>
      <c r="F402" s="33"/>
      <c r="G402" s="33"/>
      <c r="H402" s="33"/>
      <c r="I402" s="137"/>
      <c r="J402" s="33"/>
      <c r="K402" s="34"/>
      <c r="L402" s="128">
        <f>IF(Dommere!$C$12&gt;4,ROUND(SUM(E402:K402)-Q402-R402,1)/(Dommere!$C$12-2),(SUM(E402:K402)/Dommere!$C$12))</f>
        <v>0</v>
      </c>
      <c r="M402" s="129">
        <f>IF(B402="",,'Final 1'!L402+L402)</f>
        <v>0</v>
      </c>
      <c r="N402" s="57" t="str">
        <f t="shared" si="60"/>
        <v/>
      </c>
      <c r="O402" s="33"/>
      <c r="P402" s="33"/>
      <c r="Q402" s="19">
        <f t="shared" si="61"/>
        <v>0</v>
      </c>
      <c r="R402" s="19">
        <f t="shared" si="62"/>
        <v>0</v>
      </c>
      <c r="S402" s="19">
        <f t="shared" si="63"/>
        <v>0</v>
      </c>
    </row>
    <row r="403" spans="1:19" x14ac:dyDescent="0.2">
      <c r="A403" s="20">
        <f>+Oversikt!A403</f>
        <v>0</v>
      </c>
      <c r="B403" s="16" t="str">
        <f>IF('Final 1'!B403="", "",+Oversikt!B403)</f>
        <v/>
      </c>
      <c r="C403" s="16" t="str">
        <f>IF(Oversikt!E403="","",Oversikt!E403)</f>
        <v/>
      </c>
      <c r="D403" s="17" t="str">
        <f>IF('Final 1'!N403="","",IF(Oversikt!B403="","",VLOOKUP(Oversikt!#REF!,Mønster!$A$4:$B$21,2)))</f>
        <v/>
      </c>
      <c r="E403" s="32"/>
      <c r="F403" s="33"/>
      <c r="G403" s="33"/>
      <c r="H403" s="33"/>
      <c r="I403" s="137"/>
      <c r="J403" s="33"/>
      <c r="K403" s="34"/>
      <c r="L403" s="128">
        <f>IF(Dommere!$C$12&gt;4,ROUND(SUM(E403:K403)-Q403-R403,1)/(Dommere!$C$12-2),(SUM(E403:K403)/Dommere!$C$12))</f>
        <v>0</v>
      </c>
      <c r="M403" s="129">
        <f>IF(B403="",,'Final 1'!L403+L403)</f>
        <v>0</v>
      </c>
      <c r="N403" s="57" t="str">
        <f t="shared" si="60"/>
        <v/>
      </c>
      <c r="O403" s="33"/>
      <c r="P403" s="33"/>
      <c r="Q403" s="19">
        <f t="shared" si="61"/>
        <v>0</v>
      </c>
      <c r="R403" s="19">
        <f t="shared" si="62"/>
        <v>0</v>
      </c>
      <c r="S403" s="19">
        <f t="shared" si="63"/>
        <v>0</v>
      </c>
    </row>
    <row r="404" spans="1:19" x14ac:dyDescent="0.2">
      <c r="A404" s="20">
        <f>+Oversikt!A404</f>
        <v>0</v>
      </c>
      <c r="B404" s="16" t="str">
        <f>IF('Final 1'!B404="", "",+Oversikt!B404)</f>
        <v/>
      </c>
      <c r="C404" s="16" t="str">
        <f>IF(Oversikt!E404="","",Oversikt!E404)</f>
        <v/>
      </c>
      <c r="D404" s="17" t="str">
        <f>IF('Final 1'!N404="","",IF(Oversikt!B404="","",VLOOKUP(Oversikt!#REF!,Mønster!$A$4:$B$21,2)))</f>
        <v/>
      </c>
      <c r="E404" s="32"/>
      <c r="F404" s="33"/>
      <c r="G404" s="33"/>
      <c r="H404" s="33"/>
      <c r="I404" s="137"/>
      <c r="J404" s="33"/>
      <c r="K404" s="34"/>
      <c r="L404" s="128">
        <f>IF(Dommere!$C$12&gt;4,ROUND(SUM(E404:K404)-Q404-R404,1)/(Dommere!$C$12-2),(SUM(E404:K404)/Dommere!$C$12))</f>
        <v>0</v>
      </c>
      <c r="M404" s="129">
        <f>IF(B404="",,'Final 1'!L404+L404)</f>
        <v>0</v>
      </c>
      <c r="N404" s="57" t="str">
        <f t="shared" si="60"/>
        <v/>
      </c>
      <c r="O404" s="33"/>
      <c r="P404" s="33"/>
      <c r="Q404" s="19">
        <f t="shared" si="61"/>
        <v>0</v>
      </c>
      <c r="R404" s="19">
        <f t="shared" si="62"/>
        <v>0</v>
      </c>
      <c r="S404" s="19">
        <f t="shared" si="63"/>
        <v>0</v>
      </c>
    </row>
    <row r="405" spans="1:19" x14ac:dyDescent="0.2">
      <c r="A405" s="20">
        <f>+Oversikt!A405</f>
        <v>0</v>
      </c>
      <c r="B405" s="16" t="str">
        <f>IF('Final 1'!B405="", "",+Oversikt!B405)</f>
        <v/>
      </c>
      <c r="C405" s="16" t="str">
        <f>IF(Oversikt!E405="","",Oversikt!E405)</f>
        <v/>
      </c>
      <c r="D405" s="17" t="str">
        <f>IF('Final 1'!N405="","",IF(Oversikt!B405="","",VLOOKUP(Oversikt!#REF!,Mønster!$A$4:$B$21,2)))</f>
        <v/>
      </c>
      <c r="E405" s="32"/>
      <c r="F405" s="33"/>
      <c r="G405" s="33"/>
      <c r="H405" s="33"/>
      <c r="I405" s="137"/>
      <c r="J405" s="33"/>
      <c r="K405" s="34"/>
      <c r="L405" s="128">
        <f>IF(Dommere!$C$12&gt;4,ROUND(SUM(E405:K405)-Q405-R405,1)/(Dommere!$C$12-2),(SUM(E405:K405)/Dommere!$C$12))</f>
        <v>0</v>
      </c>
      <c r="M405" s="129">
        <f>IF(B405="",,'Final 1'!L405+L405)</f>
        <v>0</v>
      </c>
      <c r="N405" s="57" t="str">
        <f t="shared" si="60"/>
        <v/>
      </c>
      <c r="O405" s="33"/>
      <c r="P405" s="33"/>
      <c r="Q405" s="19">
        <f t="shared" si="61"/>
        <v>0</v>
      </c>
      <c r="R405" s="19">
        <f t="shared" si="62"/>
        <v>0</v>
      </c>
      <c r="S405" s="19">
        <f t="shared" si="63"/>
        <v>0</v>
      </c>
    </row>
    <row r="406" spans="1:19" x14ac:dyDescent="0.2">
      <c r="A406" s="20">
        <f>+Oversikt!A406</f>
        <v>0</v>
      </c>
      <c r="B406" s="16" t="str">
        <f>IF('Final 1'!B406="", "",+Oversikt!B406)</f>
        <v/>
      </c>
      <c r="C406" s="16" t="str">
        <f>IF(Oversikt!E406="","",Oversikt!E406)</f>
        <v/>
      </c>
      <c r="D406" s="17" t="str">
        <f>IF('Final 1'!N406="","",IF(Oversikt!B406="","",VLOOKUP(Oversikt!#REF!,Mønster!$A$4:$B$21,2)))</f>
        <v/>
      </c>
      <c r="E406" s="32"/>
      <c r="F406" s="33"/>
      <c r="G406" s="33"/>
      <c r="H406" s="33"/>
      <c r="I406" s="137"/>
      <c r="J406" s="33"/>
      <c r="K406" s="34"/>
      <c r="L406" s="128">
        <f>IF(Dommere!$C$12&gt;4,ROUND(SUM(E406:K406)-Q406-R406,1)/(Dommere!$C$12-2),(SUM(E406:K406)/Dommere!$C$12))</f>
        <v>0</v>
      </c>
      <c r="M406" s="129">
        <f>IF(B406="",,'Final 1'!L406+L406)</f>
        <v>0</v>
      </c>
      <c r="N406" s="57" t="str">
        <f t="shared" si="60"/>
        <v/>
      </c>
      <c r="O406" s="33"/>
      <c r="P406" s="33"/>
      <c r="Q406" s="19">
        <f t="shared" si="61"/>
        <v>0</v>
      </c>
      <c r="R406" s="19">
        <f t="shared" si="62"/>
        <v>0</v>
      </c>
      <c r="S406" s="19">
        <f t="shared" si="63"/>
        <v>0</v>
      </c>
    </row>
    <row r="407" spans="1:19" x14ac:dyDescent="0.2">
      <c r="A407" s="20">
        <f>+Oversikt!A407</f>
        <v>0</v>
      </c>
      <c r="B407" s="16" t="str">
        <f>IF('Final 1'!B407="", "",+Oversikt!B407)</f>
        <v/>
      </c>
      <c r="C407" s="16" t="str">
        <f>IF(Oversikt!E407="","",Oversikt!E407)</f>
        <v/>
      </c>
      <c r="D407" s="17" t="str">
        <f>IF('Final 1'!N407="","",IF(Oversikt!B407="","",VLOOKUP(Oversikt!#REF!,Mønster!$A$4:$B$21,2)))</f>
        <v/>
      </c>
      <c r="E407" s="32"/>
      <c r="F407" s="33"/>
      <c r="G407" s="33"/>
      <c r="H407" s="33"/>
      <c r="I407" s="137"/>
      <c r="J407" s="33"/>
      <c r="K407" s="34"/>
      <c r="L407" s="128">
        <f>IF(Dommere!$C$12&gt;4,ROUND(SUM(E407:K407)-Q407-R407,1)/(Dommere!$C$12-2),(SUM(E407:K407)/Dommere!$C$12))</f>
        <v>0</v>
      </c>
      <c r="M407" s="129">
        <f>IF(B407="",,'Final 1'!L407+L407)</f>
        <v>0</v>
      </c>
      <c r="N407" s="57" t="str">
        <f t="shared" si="60"/>
        <v/>
      </c>
      <c r="O407" s="33"/>
      <c r="P407" s="33"/>
      <c r="Q407" s="19">
        <f t="shared" si="61"/>
        <v>0</v>
      </c>
      <c r="R407" s="19">
        <f t="shared" si="62"/>
        <v>0</v>
      </c>
      <c r="S407" s="19">
        <f t="shared" si="63"/>
        <v>0</v>
      </c>
    </row>
    <row r="408" spans="1:19" x14ac:dyDescent="0.2">
      <c r="A408" s="20">
        <f>+Oversikt!A408</f>
        <v>0</v>
      </c>
      <c r="B408" s="16" t="str">
        <f>IF('Final 1'!B408="", "",+Oversikt!B408)</f>
        <v/>
      </c>
      <c r="C408" s="16" t="str">
        <f>IF(Oversikt!E408="","",Oversikt!E408)</f>
        <v/>
      </c>
      <c r="D408" s="17" t="str">
        <f>IF('Final 1'!N408="","",IF(Oversikt!B408="","",VLOOKUP(Oversikt!#REF!,Mønster!$A$4:$B$21,2)))</f>
        <v/>
      </c>
      <c r="E408" s="32"/>
      <c r="F408" s="33"/>
      <c r="G408" s="33"/>
      <c r="H408" s="33"/>
      <c r="I408" s="137"/>
      <c r="J408" s="33"/>
      <c r="K408" s="34"/>
      <c r="L408" s="128">
        <f>IF(Dommere!$C$12&gt;4,ROUND(SUM(E408:K408)-Q408-R408,1)/(Dommere!$C$12-2),(SUM(E408:K408)/Dommere!$C$12))</f>
        <v>0</v>
      </c>
      <c r="M408" s="129">
        <f>IF(B408="",,'Final 1'!L408+L408)</f>
        <v>0</v>
      </c>
      <c r="N408" s="57" t="str">
        <f t="shared" si="60"/>
        <v/>
      </c>
      <c r="O408" s="33"/>
      <c r="P408" s="33"/>
      <c r="Q408" s="19">
        <f t="shared" si="61"/>
        <v>0</v>
      </c>
      <c r="R408" s="19">
        <f t="shared" si="62"/>
        <v>0</v>
      </c>
      <c r="S408" s="19">
        <f t="shared" si="63"/>
        <v>0</v>
      </c>
    </row>
    <row r="409" spans="1:19" x14ac:dyDescent="0.2">
      <c r="A409" s="20">
        <f>+Oversikt!A409</f>
        <v>0</v>
      </c>
      <c r="B409" s="16" t="str">
        <f>IF('Final 1'!B409="", "",+Oversikt!B409)</f>
        <v/>
      </c>
      <c r="C409" s="16" t="str">
        <f>IF(Oversikt!E409="","",Oversikt!E409)</f>
        <v/>
      </c>
      <c r="D409" s="17" t="str">
        <f>IF('Final 1'!N409="","",IF(Oversikt!B409="","",VLOOKUP(Oversikt!#REF!,Mønster!$A$4:$B$21,2)))</f>
        <v/>
      </c>
      <c r="E409" s="32"/>
      <c r="F409" s="33"/>
      <c r="G409" s="33"/>
      <c r="H409" s="33"/>
      <c r="I409" s="137"/>
      <c r="J409" s="33"/>
      <c r="K409" s="34"/>
      <c r="L409" s="128">
        <f>IF(Dommere!$C$12&gt;4,ROUND(SUM(E409:K409)-Q409-R409,1)/(Dommere!$C$12-2),(SUM(E409:K409)/Dommere!$C$12))</f>
        <v>0</v>
      </c>
      <c r="M409" s="129">
        <f>IF(B409="",,'Final 1'!L409+L409)</f>
        <v>0</v>
      </c>
      <c r="N409" s="57" t="str">
        <f t="shared" si="60"/>
        <v/>
      </c>
      <c r="O409" s="33"/>
      <c r="P409" s="33"/>
      <c r="Q409" s="19">
        <f t="shared" si="61"/>
        <v>0</v>
      </c>
      <c r="R409" s="19">
        <f t="shared" si="62"/>
        <v>0</v>
      </c>
      <c r="S409" s="19">
        <f t="shared" si="63"/>
        <v>0</v>
      </c>
    </row>
    <row r="410" spans="1:19" x14ac:dyDescent="0.2">
      <c r="A410" s="20">
        <f>+Oversikt!A410</f>
        <v>0</v>
      </c>
      <c r="B410" s="16" t="str">
        <f>IF('Final 1'!B410="", "",+Oversikt!B410)</f>
        <v/>
      </c>
      <c r="C410" s="16" t="str">
        <f>IF(Oversikt!E410="","",Oversikt!E410)</f>
        <v/>
      </c>
      <c r="D410" s="17" t="str">
        <f>IF('Final 1'!N410="","",IF(Oversikt!B410="","",VLOOKUP(Oversikt!#REF!,Mønster!$A$4:$B$21,2)))</f>
        <v/>
      </c>
      <c r="E410" s="32"/>
      <c r="F410" s="33"/>
      <c r="G410" s="33"/>
      <c r="H410" s="33"/>
      <c r="I410" s="137"/>
      <c r="J410" s="33"/>
      <c r="K410" s="34"/>
      <c r="L410" s="128">
        <f>IF(Dommere!$C$12&gt;4,ROUND(SUM(E410:K410)-Q410-R410,1)/(Dommere!$C$12-2),(SUM(E410:K410)/Dommere!$C$12))</f>
        <v>0</v>
      </c>
      <c r="M410" s="129">
        <f>IF(B410="",,'Final 1'!L410+L410)</f>
        <v>0</v>
      </c>
      <c r="N410" s="57" t="str">
        <f t="shared" si="60"/>
        <v/>
      </c>
      <c r="O410" s="33"/>
      <c r="P410" s="33"/>
      <c r="Q410" s="19">
        <f t="shared" si="61"/>
        <v>0</v>
      </c>
      <c r="R410" s="19">
        <f t="shared" si="62"/>
        <v>0</v>
      </c>
      <c r="S410" s="19">
        <f t="shared" si="63"/>
        <v>0</v>
      </c>
    </row>
    <row r="411" spans="1:19" x14ac:dyDescent="0.2">
      <c r="A411" s="20">
        <f>+Oversikt!A411</f>
        <v>0</v>
      </c>
      <c r="B411" s="16" t="str">
        <f>IF('Final 1'!B411="", "",+Oversikt!B411)</f>
        <v/>
      </c>
      <c r="C411" s="16" t="str">
        <f>IF(Oversikt!E411="","",Oversikt!E411)</f>
        <v/>
      </c>
      <c r="D411" s="17" t="str">
        <f>IF('Final 1'!N411="","",IF(Oversikt!B411="","",VLOOKUP(Oversikt!#REF!,Mønster!$A$4:$B$21,2)))</f>
        <v/>
      </c>
      <c r="E411" s="32"/>
      <c r="F411" s="33"/>
      <c r="G411" s="33"/>
      <c r="H411" s="33"/>
      <c r="I411" s="137"/>
      <c r="J411" s="33"/>
      <c r="K411" s="34"/>
      <c r="L411" s="128">
        <f>IF(Dommere!$C$12&gt;4,ROUND(SUM(E411:K411)-Q411-R411,1)/(Dommere!$C$12-2),(SUM(E411:K411)/Dommere!$C$12))</f>
        <v>0</v>
      </c>
      <c r="M411" s="129">
        <f>IF(B411="",,'Final 1'!L411+L411)</f>
        <v>0</v>
      </c>
      <c r="N411" s="57" t="str">
        <f t="shared" si="60"/>
        <v/>
      </c>
      <c r="O411" s="33"/>
      <c r="P411" s="33"/>
      <c r="Q411" s="19">
        <f t="shared" si="61"/>
        <v>0</v>
      </c>
      <c r="R411" s="19">
        <f t="shared" si="62"/>
        <v>0</v>
      </c>
      <c r="S411" s="19">
        <f t="shared" si="63"/>
        <v>0</v>
      </c>
    </row>
    <row r="412" spans="1:19" x14ac:dyDescent="0.2">
      <c r="A412" s="20">
        <f>+Oversikt!A412</f>
        <v>0</v>
      </c>
      <c r="B412" s="16" t="str">
        <f>IF('Final 1'!B412="", "",+Oversikt!B412)</f>
        <v/>
      </c>
      <c r="C412" s="16" t="str">
        <f>IF(Oversikt!E412="","",Oversikt!E412)</f>
        <v/>
      </c>
      <c r="D412" s="17" t="str">
        <f>IF('Final 1'!N412="","",IF(Oversikt!B412="","",VLOOKUP(Oversikt!#REF!,Mønster!$A$4:$B$21,2)))</f>
        <v/>
      </c>
      <c r="E412" s="32"/>
      <c r="F412" s="33"/>
      <c r="G412" s="33"/>
      <c r="H412" s="33"/>
      <c r="I412" s="137"/>
      <c r="J412" s="33"/>
      <c r="K412" s="34"/>
      <c r="L412" s="128">
        <f>IF(Dommere!$C$12&gt;4,ROUND(SUM(E412:K412)-Q412-R412,1)/(Dommere!$C$12-2),(SUM(E412:K412)/Dommere!$C$12))</f>
        <v>0</v>
      </c>
      <c r="M412" s="129">
        <f>IF(B412="",,'Final 1'!L412+L412)</f>
        <v>0</v>
      </c>
      <c r="N412" s="57" t="str">
        <f t="shared" si="60"/>
        <v/>
      </c>
      <c r="O412" s="33"/>
      <c r="P412" s="33"/>
      <c r="Q412" s="19">
        <f t="shared" si="61"/>
        <v>0</v>
      </c>
      <c r="R412" s="19">
        <f t="shared" si="62"/>
        <v>0</v>
      </c>
      <c r="S412" s="19">
        <f t="shared" si="63"/>
        <v>0</v>
      </c>
    </row>
    <row r="413" spans="1:19" x14ac:dyDescent="0.2">
      <c r="A413" s="20">
        <f>+Oversikt!A413</f>
        <v>0</v>
      </c>
      <c r="B413" s="16" t="str">
        <f>IF('Final 1'!B413="", "",+Oversikt!B413)</f>
        <v/>
      </c>
      <c r="C413" s="16" t="str">
        <f>IF(Oversikt!E413="","",Oversikt!E413)</f>
        <v/>
      </c>
      <c r="D413" s="17" t="str">
        <f>IF('Final 1'!N413="","",IF(Oversikt!B413="","",VLOOKUP(Oversikt!#REF!,Mønster!$A$4:$B$21,2)))</f>
        <v/>
      </c>
      <c r="E413" s="32"/>
      <c r="F413" s="33"/>
      <c r="G413" s="33"/>
      <c r="H413" s="33"/>
      <c r="I413" s="137"/>
      <c r="J413" s="33"/>
      <c r="K413" s="34"/>
      <c r="L413" s="128">
        <f>IF(Dommere!$C$12&gt;4,ROUND(SUM(E413:K413)-Q413-R413,1)/(Dommere!$C$12-2),(SUM(E413:K413)/Dommere!$C$12))</f>
        <v>0</v>
      </c>
      <c r="M413" s="129">
        <f>IF(B413="",,'Final 1'!L413+L413)</f>
        <v>0</v>
      </c>
      <c r="N413" s="57" t="str">
        <f t="shared" si="60"/>
        <v/>
      </c>
      <c r="O413" s="33"/>
      <c r="P413" s="33"/>
      <c r="Q413" s="19">
        <f t="shared" si="61"/>
        <v>0</v>
      </c>
      <c r="R413" s="19">
        <f t="shared" si="62"/>
        <v>0</v>
      </c>
      <c r="S413" s="19">
        <f t="shared" si="63"/>
        <v>0</v>
      </c>
    </row>
    <row r="414" spans="1:19" x14ac:dyDescent="0.2">
      <c r="A414" s="20">
        <f>+Oversikt!A414</f>
        <v>0</v>
      </c>
      <c r="B414" s="16" t="str">
        <f>IF('Final 1'!B414="", "",+Oversikt!B414)</f>
        <v/>
      </c>
      <c r="C414" s="16" t="str">
        <f>IF(Oversikt!E414="","",Oversikt!E414)</f>
        <v/>
      </c>
      <c r="D414" s="17" t="str">
        <f>IF('Final 1'!N414="","",IF(Oversikt!B414="","",VLOOKUP(Oversikt!#REF!,Mønster!$A$4:$B$21,2)))</f>
        <v/>
      </c>
      <c r="E414" s="32"/>
      <c r="F414" s="33"/>
      <c r="G414" s="33"/>
      <c r="H414" s="33"/>
      <c r="I414" s="137"/>
      <c r="J414" s="33"/>
      <c r="K414" s="34"/>
      <c r="L414" s="128">
        <f>IF(Dommere!$C$12&gt;4,ROUND(SUM(E414:K414)-Q414-R414,1)/(Dommere!$C$12-2),(SUM(E414:K414)/Dommere!$C$12))</f>
        <v>0</v>
      </c>
      <c r="M414" s="129">
        <f>IF(B414="",,'Final 1'!L414+L414)</f>
        <v>0</v>
      </c>
      <c r="N414" s="57" t="str">
        <f t="shared" si="60"/>
        <v/>
      </c>
      <c r="O414" s="33"/>
      <c r="P414" s="33"/>
      <c r="Q414" s="19">
        <f t="shared" si="61"/>
        <v>0</v>
      </c>
      <c r="R414" s="19">
        <f t="shared" si="62"/>
        <v>0</v>
      </c>
      <c r="S414" s="19">
        <f t="shared" si="63"/>
        <v>0</v>
      </c>
    </row>
    <row r="415" spans="1:19" x14ac:dyDescent="0.2">
      <c r="A415" s="20">
        <f>+Oversikt!A415</f>
        <v>0</v>
      </c>
      <c r="B415" s="16" t="str">
        <f>IF('Final 1'!B415="", "",+Oversikt!B415)</f>
        <v/>
      </c>
      <c r="C415" s="16" t="str">
        <f>IF(Oversikt!E415="","",Oversikt!E415)</f>
        <v/>
      </c>
      <c r="D415" s="17" t="str">
        <f>IF('Final 1'!N415="","",IF(Oversikt!B415="","",VLOOKUP(Oversikt!#REF!,Mønster!$A$4:$B$21,2)))</f>
        <v/>
      </c>
      <c r="E415" s="32"/>
      <c r="F415" s="33"/>
      <c r="G415" s="33"/>
      <c r="H415" s="33"/>
      <c r="I415" s="137"/>
      <c r="J415" s="33"/>
      <c r="K415" s="34"/>
      <c r="L415" s="128">
        <f>IF(Dommere!$C$12&gt;4,ROUND(SUM(E415:K415)-Q415-R415,1)/(Dommere!$C$12-2),(SUM(E415:K415)/Dommere!$C$12))</f>
        <v>0</v>
      </c>
      <c r="M415" s="129">
        <f>IF(B415="",,'Final 1'!L415+L415)</f>
        <v>0</v>
      </c>
      <c r="N415" s="57" t="str">
        <f t="shared" si="60"/>
        <v/>
      </c>
      <c r="O415" s="33"/>
      <c r="P415" s="33"/>
      <c r="Q415" s="19">
        <f t="shared" si="61"/>
        <v>0</v>
      </c>
      <c r="R415" s="19">
        <f t="shared" si="62"/>
        <v>0</v>
      </c>
      <c r="S415" s="19">
        <f t="shared" si="63"/>
        <v>0</v>
      </c>
    </row>
    <row r="416" spans="1:19" x14ac:dyDescent="0.2">
      <c r="A416" s="20">
        <f>+Oversikt!A416</f>
        <v>0</v>
      </c>
      <c r="B416" s="16" t="str">
        <f>IF('Final 1'!B416="", "",+Oversikt!B416)</f>
        <v/>
      </c>
      <c r="C416" s="16" t="str">
        <f>IF(Oversikt!E416="","",Oversikt!E416)</f>
        <v/>
      </c>
      <c r="D416" s="17" t="str">
        <f>IF('Final 1'!N416="","",IF(Oversikt!B416="","",VLOOKUP(Oversikt!#REF!,Mønster!$A$4:$B$21,2)))</f>
        <v/>
      </c>
      <c r="E416" s="32"/>
      <c r="F416" s="33"/>
      <c r="G416" s="33"/>
      <c r="H416" s="33"/>
      <c r="I416" s="137"/>
      <c r="J416" s="33"/>
      <c r="K416" s="34"/>
      <c r="L416" s="128">
        <f>IF(Dommere!$C$12&gt;4,ROUND(SUM(E416:K416)-Q416-R416,1)/(Dommere!$C$12-2),(SUM(E416:K416)/Dommere!$C$12))</f>
        <v>0</v>
      </c>
      <c r="M416" s="129">
        <f>IF(B416="",,'Final 1'!L416+L416)</f>
        <v>0</v>
      </c>
      <c r="N416" s="57" t="str">
        <f t="shared" si="60"/>
        <v/>
      </c>
      <c r="O416" s="33"/>
      <c r="P416" s="33"/>
      <c r="Q416" s="19">
        <f t="shared" si="61"/>
        <v>0</v>
      </c>
      <c r="R416" s="19">
        <f t="shared" si="62"/>
        <v>0</v>
      </c>
      <c r="S416" s="19">
        <f t="shared" si="63"/>
        <v>0</v>
      </c>
    </row>
    <row r="417" spans="1:19" x14ac:dyDescent="0.2">
      <c r="A417" s="20">
        <f>+Oversikt!A417</f>
        <v>0</v>
      </c>
      <c r="B417" s="16" t="str">
        <f>IF('Final 1'!B417="", "",+Oversikt!B417)</f>
        <v/>
      </c>
      <c r="C417" s="16" t="str">
        <f>IF(Oversikt!E417="","",Oversikt!E417)</f>
        <v/>
      </c>
      <c r="D417" s="17" t="str">
        <f>IF('Final 1'!N417="","",IF(Oversikt!B417="","",VLOOKUP(Oversikt!#REF!,Mønster!$A$4:$B$21,2)))</f>
        <v/>
      </c>
      <c r="E417" s="32"/>
      <c r="F417" s="33"/>
      <c r="G417" s="33"/>
      <c r="H417" s="33"/>
      <c r="I417" s="137"/>
      <c r="J417" s="33"/>
      <c r="K417" s="34"/>
      <c r="L417" s="128">
        <f>IF(Dommere!$C$12&gt;4,ROUND(SUM(E417:K417)-Q417-R417,1)/(Dommere!$C$12-2),(SUM(E417:K417)/Dommere!$C$12))</f>
        <v>0</v>
      </c>
      <c r="M417" s="129">
        <f>IF(B417="",,'Final 1'!L417+L417)</f>
        <v>0</v>
      </c>
      <c r="N417" s="57" t="str">
        <f t="shared" ref="N417:N442" si="64">IF(M417=LARGE($M$290:$M$314,1),1,IF(M417=LARGE($M$290:$M$314,2),2,IF(M417=LARGE($M$290:$M$314,3),3,"")))</f>
        <v/>
      </c>
      <c r="O417" s="33"/>
      <c r="P417" s="33"/>
      <c r="Q417" s="19">
        <f t="shared" si="61"/>
        <v>0</v>
      </c>
      <c r="R417" s="19">
        <f t="shared" si="62"/>
        <v>0</v>
      </c>
      <c r="S417" s="19">
        <f t="shared" si="63"/>
        <v>0</v>
      </c>
    </row>
    <row r="418" spans="1:19" x14ac:dyDescent="0.2">
      <c r="A418" s="20">
        <f>+Oversikt!A418</f>
        <v>0</v>
      </c>
      <c r="B418" s="16" t="str">
        <f>IF('Final 1'!B418="", "",+Oversikt!B418)</f>
        <v/>
      </c>
      <c r="C418" s="16" t="str">
        <f>IF(Oversikt!E418="","",Oversikt!E418)</f>
        <v/>
      </c>
      <c r="D418" s="17" t="str">
        <f>IF('Final 1'!N418="","",IF(Oversikt!B418="","",VLOOKUP(Oversikt!#REF!,Mønster!$A$4:$B$21,2)))</f>
        <v/>
      </c>
      <c r="E418" s="32"/>
      <c r="F418" s="33"/>
      <c r="G418" s="33"/>
      <c r="H418" s="33"/>
      <c r="I418" s="137"/>
      <c r="J418" s="33"/>
      <c r="K418" s="34"/>
      <c r="L418" s="128">
        <f>IF(Dommere!$C$12&gt;4,ROUND(SUM(E418:K418)-Q418-R418,1)/(Dommere!$C$12-2),(SUM(E418:K418)/Dommere!$C$12))</f>
        <v>0</v>
      </c>
      <c r="M418" s="129">
        <f>IF(B418="",,'Final 1'!L418+L418)</f>
        <v>0</v>
      </c>
      <c r="N418" s="57" t="str">
        <f t="shared" si="64"/>
        <v/>
      </c>
      <c r="O418" s="33"/>
      <c r="P418" s="33"/>
      <c r="Q418" s="19">
        <f t="shared" si="61"/>
        <v>0</v>
      </c>
      <c r="R418" s="19">
        <f t="shared" si="62"/>
        <v>0</v>
      </c>
      <c r="S418" s="19">
        <f t="shared" si="63"/>
        <v>0</v>
      </c>
    </row>
    <row r="419" spans="1:19" x14ac:dyDescent="0.2">
      <c r="A419" s="20">
        <f>+Oversikt!A419</f>
        <v>0</v>
      </c>
      <c r="B419" s="16" t="str">
        <f>IF('Final 1'!B419="", "",+Oversikt!B419)</f>
        <v/>
      </c>
      <c r="C419" s="16" t="str">
        <f>IF(Oversikt!E419="","",Oversikt!E419)</f>
        <v/>
      </c>
      <c r="D419" s="17" t="str">
        <f>IF('Final 1'!N419="","",IF(Oversikt!B419="","",VLOOKUP(Oversikt!#REF!,Mønster!$A$4:$B$21,2)))</f>
        <v/>
      </c>
      <c r="E419" s="32"/>
      <c r="F419" s="33"/>
      <c r="G419" s="33"/>
      <c r="H419" s="33"/>
      <c r="I419" s="137"/>
      <c r="J419" s="33"/>
      <c r="K419" s="34"/>
      <c r="L419" s="128">
        <f>IF(Dommere!$C$12&gt;4,ROUND(SUM(E419:K419)-Q419-R419,1)/(Dommere!$C$12-2),(SUM(E419:K419)/Dommere!$C$12))</f>
        <v>0</v>
      </c>
      <c r="M419" s="129">
        <f>IF(B419="",,'Final 1'!L419+L419)</f>
        <v>0</v>
      </c>
      <c r="N419" s="57" t="str">
        <f t="shared" si="64"/>
        <v/>
      </c>
      <c r="O419" s="33"/>
      <c r="P419" s="33"/>
      <c r="Q419" s="19">
        <f t="shared" si="61"/>
        <v>0</v>
      </c>
      <c r="R419" s="19">
        <f t="shared" si="62"/>
        <v>0</v>
      </c>
      <c r="S419" s="19">
        <f t="shared" si="63"/>
        <v>0</v>
      </c>
    </row>
    <row r="420" spans="1:19" x14ac:dyDescent="0.2">
      <c r="A420" s="20">
        <f>+Oversikt!A420</f>
        <v>0</v>
      </c>
      <c r="B420" s="16" t="str">
        <f>IF('Final 1'!B420="", "",+Oversikt!B420)</f>
        <v/>
      </c>
      <c r="C420" s="16" t="str">
        <f>IF(Oversikt!E420="","",Oversikt!E420)</f>
        <v/>
      </c>
      <c r="D420" s="17" t="str">
        <f>IF('Final 1'!N420="","",IF(Oversikt!B420="","",VLOOKUP(Oversikt!#REF!,Mønster!$A$4:$B$21,2)))</f>
        <v/>
      </c>
      <c r="E420" s="32"/>
      <c r="F420" s="33"/>
      <c r="G420" s="33"/>
      <c r="H420" s="33"/>
      <c r="I420" s="137"/>
      <c r="J420" s="33"/>
      <c r="K420" s="34"/>
      <c r="L420" s="128">
        <f>IF(Dommere!$C$12&gt;4,ROUND(SUM(E420:K420)-Q420-R420,1)/(Dommere!$C$12-2),(SUM(E420:K420)/Dommere!$C$12))</f>
        <v>0</v>
      </c>
      <c r="M420" s="129">
        <f>IF(B420="",,'Final 1'!L420+L420)</f>
        <v>0</v>
      </c>
      <c r="N420" s="57" t="str">
        <f t="shared" si="64"/>
        <v/>
      </c>
      <c r="O420" s="33"/>
      <c r="P420" s="33"/>
      <c r="Q420" s="19">
        <f t="shared" si="61"/>
        <v>0</v>
      </c>
      <c r="R420" s="19">
        <f t="shared" si="62"/>
        <v>0</v>
      </c>
      <c r="S420" s="19">
        <f t="shared" si="63"/>
        <v>0</v>
      </c>
    </row>
    <row r="421" spans="1:19" x14ac:dyDescent="0.2">
      <c r="A421" s="20">
        <f>+Oversikt!A421</f>
        <v>0</v>
      </c>
      <c r="B421" s="16" t="str">
        <f>IF('Final 1'!B421="", "",+Oversikt!B421)</f>
        <v/>
      </c>
      <c r="C421" s="16" t="str">
        <f>IF(Oversikt!E421="","",Oversikt!E421)</f>
        <v/>
      </c>
      <c r="D421" s="17" t="str">
        <f>IF('Final 1'!N421="","",IF(Oversikt!B421="","",VLOOKUP(Oversikt!#REF!,Mønster!$A$4:$B$21,2)))</f>
        <v/>
      </c>
      <c r="E421" s="32"/>
      <c r="F421" s="33"/>
      <c r="G421" s="33"/>
      <c r="H421" s="33"/>
      <c r="I421" s="137"/>
      <c r="J421" s="33"/>
      <c r="K421" s="34"/>
      <c r="L421" s="128">
        <f>IF(Dommere!$C$12&gt;4,ROUND(SUM(E421:K421)-Q421-R421,1)/(Dommere!$C$12-2),(SUM(E421:K421)/Dommere!$C$12))</f>
        <v>0</v>
      </c>
      <c r="M421" s="129">
        <f>IF(B421="",,'Final 1'!L421+L421)</f>
        <v>0</v>
      </c>
      <c r="N421" s="57" t="str">
        <f t="shared" si="64"/>
        <v/>
      </c>
      <c r="O421" s="33"/>
      <c r="P421" s="33"/>
      <c r="Q421" s="19">
        <f t="shared" si="61"/>
        <v>0</v>
      </c>
      <c r="R421" s="19">
        <f t="shared" si="62"/>
        <v>0</v>
      </c>
      <c r="S421" s="19">
        <f t="shared" si="63"/>
        <v>0</v>
      </c>
    </row>
    <row r="422" spans="1:19" x14ac:dyDescent="0.2">
      <c r="A422" s="20">
        <f>+Oversikt!A422</f>
        <v>0</v>
      </c>
      <c r="B422" s="16" t="str">
        <f>IF('Final 1'!B422="", "",+Oversikt!B422)</f>
        <v/>
      </c>
      <c r="C422" s="16" t="str">
        <f>IF(Oversikt!E422="","",Oversikt!E422)</f>
        <v/>
      </c>
      <c r="D422" s="17" t="str">
        <f>IF('Final 1'!N422="","",IF(Oversikt!B422="","",VLOOKUP(Oversikt!#REF!,Mønster!$A$4:$B$21,2)))</f>
        <v/>
      </c>
      <c r="E422" s="32"/>
      <c r="F422" s="33"/>
      <c r="G422" s="33"/>
      <c r="H422" s="33"/>
      <c r="I422" s="137"/>
      <c r="J422" s="33"/>
      <c r="K422" s="34"/>
      <c r="L422" s="128">
        <f>IF(Dommere!$C$12&gt;4,ROUND(SUM(E422:K422)-Q422-R422,1)/(Dommere!$C$12-2),(SUM(E422:K422)/Dommere!$C$12))</f>
        <v>0</v>
      </c>
      <c r="M422" s="129">
        <f>IF(B422="",,'Final 1'!L422+L422)</f>
        <v>0</v>
      </c>
      <c r="N422" s="57" t="str">
        <f t="shared" si="64"/>
        <v/>
      </c>
      <c r="O422" s="33"/>
      <c r="P422" s="33"/>
      <c r="Q422" s="19">
        <f t="shared" si="61"/>
        <v>0</v>
      </c>
      <c r="R422" s="19">
        <f t="shared" si="62"/>
        <v>0</v>
      </c>
      <c r="S422" s="19">
        <f t="shared" si="63"/>
        <v>0</v>
      </c>
    </row>
    <row r="423" spans="1:19" x14ac:dyDescent="0.2">
      <c r="A423" s="20">
        <f>+Oversikt!A423</f>
        <v>0</v>
      </c>
      <c r="B423" s="16" t="str">
        <f>IF('Final 1'!B423="", "",+Oversikt!B423)</f>
        <v/>
      </c>
      <c r="C423" s="16" t="str">
        <f>IF(Oversikt!E423="","",Oversikt!E423)</f>
        <v/>
      </c>
      <c r="D423" s="17" t="str">
        <f>IF('Final 1'!N423="","",IF(Oversikt!B423="","",VLOOKUP(Oversikt!#REF!,Mønster!$A$4:$B$21,2)))</f>
        <v/>
      </c>
      <c r="E423" s="32"/>
      <c r="F423" s="33"/>
      <c r="G423" s="33"/>
      <c r="H423" s="33"/>
      <c r="I423" s="137"/>
      <c r="J423" s="33"/>
      <c r="K423" s="34"/>
      <c r="L423" s="128">
        <f>IF(Dommere!$C$12&gt;4,ROUND(SUM(E423:K423)-Q423-R423,1)/(Dommere!$C$12-2),(SUM(E423:K423)/Dommere!$C$12))</f>
        <v>0</v>
      </c>
      <c r="M423" s="129">
        <f>IF(B423="",,'Final 1'!L423+L423)</f>
        <v>0</v>
      </c>
      <c r="N423" s="57" t="str">
        <f t="shared" si="64"/>
        <v/>
      </c>
      <c r="O423" s="33"/>
      <c r="P423" s="33"/>
      <c r="Q423" s="19">
        <f t="shared" si="61"/>
        <v>0</v>
      </c>
      <c r="R423" s="19">
        <f t="shared" si="62"/>
        <v>0</v>
      </c>
      <c r="S423" s="19">
        <f t="shared" si="63"/>
        <v>0</v>
      </c>
    </row>
    <row r="424" spans="1:19" x14ac:dyDescent="0.2">
      <c r="A424" s="20">
        <f>+Oversikt!A424</f>
        <v>0</v>
      </c>
      <c r="B424" s="16" t="str">
        <f>IF('Final 1'!B424="", "",+Oversikt!B424)</f>
        <v/>
      </c>
      <c r="C424" s="16" t="str">
        <f>IF(Oversikt!E424="","",Oversikt!E424)</f>
        <v/>
      </c>
      <c r="D424" s="17" t="str">
        <f>IF('Final 1'!N424="","",IF(Oversikt!B424="","",VLOOKUP(Oversikt!#REF!,Mønster!$A$4:$B$21,2)))</f>
        <v/>
      </c>
      <c r="E424" s="32"/>
      <c r="F424" s="33"/>
      <c r="G424" s="33"/>
      <c r="H424" s="33"/>
      <c r="I424" s="137"/>
      <c r="J424" s="33"/>
      <c r="K424" s="34"/>
      <c r="L424" s="128">
        <f>IF(Dommere!$C$12&gt;4,ROUND(SUM(E424:K424)-Q424-R424,1)/(Dommere!$C$12-2),(SUM(E424:K424)/Dommere!$C$12))</f>
        <v>0</v>
      </c>
      <c r="M424" s="129">
        <f>IF(B424="",,'Final 1'!L424+L424)</f>
        <v>0</v>
      </c>
      <c r="N424" s="57" t="str">
        <f t="shared" si="64"/>
        <v/>
      </c>
      <c r="O424" s="33"/>
      <c r="P424" s="33"/>
      <c r="Q424" s="19">
        <f t="shared" si="61"/>
        <v>0</v>
      </c>
      <c r="R424" s="19">
        <f t="shared" si="62"/>
        <v>0</v>
      </c>
      <c r="S424" s="19">
        <f t="shared" si="63"/>
        <v>0</v>
      </c>
    </row>
    <row r="425" spans="1:19" x14ac:dyDescent="0.2">
      <c r="A425" s="20">
        <f>+Oversikt!A425</f>
        <v>0</v>
      </c>
      <c r="B425" s="16" t="str">
        <f>IF('Final 1'!B425="", "",+Oversikt!B425)</f>
        <v/>
      </c>
      <c r="C425" s="16" t="str">
        <f>IF(Oversikt!E425="","",Oversikt!E425)</f>
        <v/>
      </c>
      <c r="D425" s="17" t="str">
        <f>IF('Final 1'!N425="","",IF(Oversikt!B425="","",VLOOKUP(Oversikt!#REF!,Mønster!$A$4:$B$21,2)))</f>
        <v/>
      </c>
      <c r="E425" s="32"/>
      <c r="F425" s="33"/>
      <c r="G425" s="33"/>
      <c r="H425" s="33"/>
      <c r="I425" s="137"/>
      <c r="J425" s="33"/>
      <c r="K425" s="34"/>
      <c r="L425" s="128">
        <f>IF(Dommere!$C$12&gt;4,ROUND(SUM(E425:K425)-Q425-R425,1)/(Dommere!$C$12-2),(SUM(E425:K425)/Dommere!$C$12))</f>
        <v>0</v>
      </c>
      <c r="M425" s="129">
        <f>IF(B425="",,'Final 1'!L425+L425)</f>
        <v>0</v>
      </c>
      <c r="N425" s="57" t="str">
        <f t="shared" si="64"/>
        <v/>
      </c>
      <c r="O425" s="33"/>
      <c r="P425" s="33"/>
      <c r="Q425" s="19">
        <f t="shared" si="61"/>
        <v>0</v>
      </c>
      <c r="R425" s="19">
        <f t="shared" si="62"/>
        <v>0</v>
      </c>
      <c r="S425" s="19">
        <f t="shared" si="63"/>
        <v>0</v>
      </c>
    </row>
    <row r="426" spans="1:19" x14ac:dyDescent="0.2">
      <c r="A426" s="20">
        <f>+Oversikt!A426</f>
        <v>0</v>
      </c>
      <c r="B426" s="16" t="str">
        <f>IF('Final 1'!B426="", "",+Oversikt!B426)</f>
        <v/>
      </c>
      <c r="C426" s="16" t="str">
        <f>IF(Oversikt!E426="","",Oversikt!E426)</f>
        <v/>
      </c>
      <c r="D426" s="17" t="str">
        <f>IF('Final 1'!N426="","",IF(Oversikt!B426="","",VLOOKUP(Oversikt!#REF!,Mønster!$A$4:$B$21,2)))</f>
        <v/>
      </c>
      <c r="E426" s="32"/>
      <c r="F426" s="33"/>
      <c r="G426" s="33"/>
      <c r="H426" s="33"/>
      <c r="I426" s="137"/>
      <c r="J426" s="33"/>
      <c r="K426" s="34"/>
      <c r="L426" s="128">
        <f>IF(Dommere!$C$12&gt;4,ROUND(SUM(E426:K426)-Q426-R426,1)/(Dommere!$C$12-2),(SUM(E426:K426)/Dommere!$C$12))</f>
        <v>0</v>
      </c>
      <c r="M426" s="129">
        <f>IF(B426="",,'Final 1'!L426+L426)</f>
        <v>0</v>
      </c>
      <c r="N426" s="57" t="str">
        <f t="shared" si="64"/>
        <v/>
      </c>
      <c r="O426" s="33"/>
      <c r="P426" s="33"/>
      <c r="Q426" s="19">
        <f t="shared" si="61"/>
        <v>0</v>
      </c>
      <c r="R426" s="19">
        <f t="shared" si="62"/>
        <v>0</v>
      </c>
      <c r="S426" s="19">
        <f t="shared" si="63"/>
        <v>0</v>
      </c>
    </row>
    <row r="427" spans="1:19" x14ac:dyDescent="0.2">
      <c r="A427" s="20">
        <f>+Oversikt!A427</f>
        <v>0</v>
      </c>
      <c r="B427" s="16" t="str">
        <f>IF('Final 1'!B427="", "",+Oversikt!B427)</f>
        <v/>
      </c>
      <c r="C427" s="16" t="str">
        <f>IF(Oversikt!E427="","",Oversikt!E427)</f>
        <v/>
      </c>
      <c r="D427" s="17" t="str">
        <f>IF('Final 1'!N427="","",IF(Oversikt!B427="","",VLOOKUP(Oversikt!#REF!,Mønster!$A$4:$B$21,2)))</f>
        <v/>
      </c>
      <c r="E427" s="32"/>
      <c r="F427" s="33"/>
      <c r="G427" s="33"/>
      <c r="H427" s="33"/>
      <c r="I427" s="137"/>
      <c r="J427" s="33"/>
      <c r="K427" s="34"/>
      <c r="L427" s="128">
        <f>IF(Dommere!$C$12&gt;4,ROUND(SUM(E427:K427)-Q427-R427,1)/(Dommere!$C$12-2),(SUM(E427:K427)/Dommere!$C$12))</f>
        <v>0</v>
      </c>
      <c r="M427" s="129">
        <f>IF(B427="",,'Final 1'!L427+L427)</f>
        <v>0</v>
      </c>
      <c r="N427" s="57" t="str">
        <f t="shared" si="64"/>
        <v/>
      </c>
      <c r="O427" s="33"/>
      <c r="P427" s="33"/>
      <c r="Q427" s="19">
        <f t="shared" si="61"/>
        <v>0</v>
      </c>
      <c r="R427" s="19">
        <f t="shared" si="62"/>
        <v>0</v>
      </c>
      <c r="S427" s="19">
        <f t="shared" si="63"/>
        <v>0</v>
      </c>
    </row>
    <row r="428" spans="1:19" x14ac:dyDescent="0.2">
      <c r="A428" s="20">
        <f>+Oversikt!A428</f>
        <v>0</v>
      </c>
      <c r="B428" s="16" t="str">
        <f>IF('Final 1'!B428="", "",+Oversikt!B428)</f>
        <v/>
      </c>
      <c r="C428" s="16" t="str">
        <f>IF(Oversikt!E428="","",Oversikt!E428)</f>
        <v/>
      </c>
      <c r="D428" s="17" t="str">
        <f>IF('Final 1'!N428="","",IF(Oversikt!B428="","",VLOOKUP(Oversikt!#REF!,Mønster!$A$4:$B$21,2)))</f>
        <v/>
      </c>
      <c r="E428" s="32"/>
      <c r="F428" s="33"/>
      <c r="G428" s="33"/>
      <c r="H428" s="33"/>
      <c r="I428" s="137"/>
      <c r="J428" s="33"/>
      <c r="K428" s="34"/>
      <c r="L428" s="128">
        <f>IF(Dommere!$C$12&gt;4,ROUND(SUM(E428:K428)-Q428-R428,1)/(Dommere!$C$12-2),(SUM(E428:K428)/Dommere!$C$12))</f>
        <v>0</v>
      </c>
      <c r="M428" s="129">
        <f>IF(B428="",,'Final 1'!L428+L428)</f>
        <v>0</v>
      </c>
      <c r="N428" s="57" t="str">
        <f t="shared" si="64"/>
        <v/>
      </c>
      <c r="O428" s="33"/>
      <c r="P428" s="33"/>
      <c r="Q428" s="19">
        <f t="shared" si="61"/>
        <v>0</v>
      </c>
      <c r="R428" s="19">
        <f t="shared" si="62"/>
        <v>0</v>
      </c>
      <c r="S428" s="19">
        <f t="shared" si="63"/>
        <v>0</v>
      </c>
    </row>
    <row r="429" spans="1:19" x14ac:dyDescent="0.2">
      <c r="A429" s="20">
        <f>+Oversikt!A429</f>
        <v>0</v>
      </c>
      <c r="B429" s="16" t="str">
        <f>IF('Final 1'!B429="", "",+Oversikt!B429)</f>
        <v/>
      </c>
      <c r="C429" s="16" t="str">
        <f>IF(Oversikt!E429="","",Oversikt!E429)</f>
        <v/>
      </c>
      <c r="D429" s="17" t="str">
        <f>IF('Final 1'!N429="","",IF(Oversikt!B429="","",VLOOKUP(Oversikt!#REF!,Mønster!$A$4:$B$21,2)))</f>
        <v/>
      </c>
      <c r="E429" s="32"/>
      <c r="F429" s="33"/>
      <c r="G429" s="33"/>
      <c r="H429" s="33"/>
      <c r="I429" s="137"/>
      <c r="J429" s="33"/>
      <c r="K429" s="34"/>
      <c r="L429" s="128">
        <f>IF(Dommere!$C$12&gt;4,ROUND(SUM(E429:K429)-Q429-R429,1)/(Dommere!$C$12-2),(SUM(E429:K429)/Dommere!$C$12))</f>
        <v>0</v>
      </c>
      <c r="M429" s="129">
        <f>IF(B429="",,'Final 1'!L429+L429)</f>
        <v>0</v>
      </c>
      <c r="N429" s="57" t="str">
        <f t="shared" si="64"/>
        <v/>
      </c>
      <c r="O429" s="33"/>
      <c r="P429" s="33"/>
      <c r="Q429" s="19">
        <f t="shared" si="61"/>
        <v>0</v>
      </c>
      <c r="R429" s="19">
        <f t="shared" si="62"/>
        <v>0</v>
      </c>
      <c r="S429" s="19">
        <f t="shared" si="63"/>
        <v>0</v>
      </c>
    </row>
    <row r="430" spans="1:19" x14ac:dyDescent="0.2">
      <c r="A430" s="20">
        <f>+Oversikt!A430</f>
        <v>0</v>
      </c>
      <c r="B430" s="16" t="str">
        <f>IF('Final 1'!B430="", "",+Oversikt!B430)</f>
        <v/>
      </c>
      <c r="C430" s="16" t="str">
        <f>IF(Oversikt!E430="","",Oversikt!E430)</f>
        <v/>
      </c>
      <c r="D430" s="17" t="str">
        <f>IF('Final 1'!N430="","",IF(Oversikt!B430="","",VLOOKUP(Oversikt!#REF!,Mønster!$A$4:$B$21,2)))</f>
        <v/>
      </c>
      <c r="E430" s="32"/>
      <c r="F430" s="33"/>
      <c r="G430" s="33"/>
      <c r="H430" s="33"/>
      <c r="I430" s="137"/>
      <c r="J430" s="33"/>
      <c r="K430" s="34"/>
      <c r="L430" s="128">
        <f>IF(Dommere!$C$12&gt;4,ROUND(SUM(E430:K430)-Q430-R430,1)/(Dommere!$C$12-2),(SUM(E430:K430)/Dommere!$C$12))</f>
        <v>0</v>
      </c>
      <c r="M430" s="129">
        <f>IF(B430="",,'Final 1'!L430+L430)</f>
        <v>0</v>
      </c>
      <c r="N430" s="57" t="str">
        <f t="shared" si="64"/>
        <v/>
      </c>
      <c r="O430" s="33"/>
      <c r="P430" s="33"/>
      <c r="Q430" s="19">
        <f t="shared" si="61"/>
        <v>0</v>
      </c>
      <c r="R430" s="19">
        <f t="shared" si="62"/>
        <v>0</v>
      </c>
      <c r="S430" s="19">
        <f t="shared" si="63"/>
        <v>0</v>
      </c>
    </row>
    <row r="431" spans="1:19" x14ac:dyDescent="0.2">
      <c r="A431" s="20">
        <f>+Oversikt!A431</f>
        <v>0</v>
      </c>
      <c r="B431" s="16" t="str">
        <f>IF('Final 1'!B431="", "",+Oversikt!B431)</f>
        <v/>
      </c>
      <c r="C431" s="16" t="str">
        <f>IF(Oversikt!E431="","",Oversikt!E431)</f>
        <v/>
      </c>
      <c r="D431" s="17" t="str">
        <f>IF('Final 1'!N431="","",IF(Oversikt!B431="","",VLOOKUP(Oversikt!#REF!,Mønster!$A$4:$B$21,2)))</f>
        <v/>
      </c>
      <c r="E431" s="32"/>
      <c r="F431" s="33"/>
      <c r="G431" s="33"/>
      <c r="H431" s="33"/>
      <c r="I431" s="137"/>
      <c r="J431" s="33"/>
      <c r="K431" s="34"/>
      <c r="L431" s="128">
        <f>IF(Dommere!$C$12&gt;4,ROUND(SUM(E431:K431)-Q431-R431,1)/(Dommere!$C$12-2),(SUM(E431:K431)/Dommere!$C$12))</f>
        <v>0</v>
      </c>
      <c r="M431" s="129">
        <f>IF(B431="",,'Final 1'!L431+L431)</f>
        <v>0</v>
      </c>
      <c r="N431" s="57" t="str">
        <f t="shared" si="64"/>
        <v/>
      </c>
      <c r="O431" s="33"/>
      <c r="P431" s="33"/>
      <c r="Q431" s="19">
        <f t="shared" si="61"/>
        <v>0</v>
      </c>
      <c r="R431" s="19">
        <f t="shared" si="62"/>
        <v>0</v>
      </c>
      <c r="S431" s="19">
        <f t="shared" si="63"/>
        <v>0</v>
      </c>
    </row>
    <row r="432" spans="1:19" x14ac:dyDescent="0.2">
      <c r="A432" s="20">
        <f>+Oversikt!A432</f>
        <v>0</v>
      </c>
      <c r="B432" s="16" t="str">
        <f>IF('Final 1'!B432="", "",+Oversikt!B432)</f>
        <v/>
      </c>
      <c r="C432" s="16" t="str">
        <f>IF(Oversikt!E432="","",Oversikt!E432)</f>
        <v/>
      </c>
      <c r="D432" s="17" t="str">
        <f>IF('Final 1'!N432="","",IF(Oversikt!B432="","",VLOOKUP(Oversikt!#REF!,Mønster!$A$4:$B$21,2)))</f>
        <v/>
      </c>
      <c r="E432" s="32"/>
      <c r="F432" s="33"/>
      <c r="G432" s="33"/>
      <c r="H432" s="33"/>
      <c r="I432" s="137"/>
      <c r="J432" s="33"/>
      <c r="K432" s="34"/>
      <c r="L432" s="128">
        <f>IF(Dommere!$C$12&gt;4,ROUND(SUM(E432:K432)-Q432-R432,1)/(Dommere!$C$12-2),(SUM(E432:K432)/Dommere!$C$12))</f>
        <v>0</v>
      </c>
      <c r="M432" s="129">
        <f>IF(B432="",,'Final 1'!L432+L432)</f>
        <v>0</v>
      </c>
      <c r="N432" s="57" t="str">
        <f t="shared" si="64"/>
        <v/>
      </c>
      <c r="O432" s="33"/>
      <c r="P432" s="33"/>
      <c r="Q432" s="19">
        <f t="shared" si="61"/>
        <v>0</v>
      </c>
      <c r="R432" s="19">
        <f t="shared" si="62"/>
        <v>0</v>
      </c>
      <c r="S432" s="19">
        <f t="shared" si="63"/>
        <v>0</v>
      </c>
    </row>
    <row r="433" spans="1:19" x14ac:dyDescent="0.2">
      <c r="A433" s="20">
        <f>+Oversikt!A433</f>
        <v>0</v>
      </c>
      <c r="B433" s="16" t="str">
        <f>IF('Final 1'!B433="", "",+Oversikt!B433)</f>
        <v/>
      </c>
      <c r="C433" s="16" t="str">
        <f>IF(Oversikt!E433="","",Oversikt!E433)</f>
        <v/>
      </c>
      <c r="D433" s="17" t="str">
        <f>IF('Final 1'!N433="","",IF(Oversikt!B433="","",VLOOKUP(Oversikt!#REF!,Mønster!$A$4:$B$21,2)))</f>
        <v/>
      </c>
      <c r="E433" s="32"/>
      <c r="F433" s="33"/>
      <c r="G433" s="33"/>
      <c r="H433" s="33"/>
      <c r="I433" s="137"/>
      <c r="J433" s="33"/>
      <c r="K433" s="34"/>
      <c r="L433" s="128">
        <f>IF(Dommere!$C$12&gt;4,ROUND(SUM(E433:K433)-Q433-R433,1)/(Dommere!$C$12-2),(SUM(E433:K433)/Dommere!$C$12))</f>
        <v>0</v>
      </c>
      <c r="M433" s="129">
        <f>IF(B433="",,'Final 1'!L433+L433)</f>
        <v>0</v>
      </c>
      <c r="N433" s="57" t="str">
        <f t="shared" si="64"/>
        <v/>
      </c>
      <c r="O433" s="33"/>
      <c r="P433" s="33"/>
      <c r="Q433" s="19">
        <f t="shared" si="61"/>
        <v>0</v>
      </c>
      <c r="R433" s="19">
        <f t="shared" si="62"/>
        <v>0</v>
      </c>
      <c r="S433" s="19">
        <f t="shared" si="63"/>
        <v>0</v>
      </c>
    </row>
    <row r="434" spans="1:19" x14ac:dyDescent="0.2">
      <c r="A434" s="20">
        <f>+Oversikt!A434</f>
        <v>0</v>
      </c>
      <c r="B434" s="16" t="str">
        <f>IF('Final 1'!B434="", "",+Oversikt!B434)</f>
        <v/>
      </c>
      <c r="C434" s="16" t="str">
        <f>IF(Oversikt!E434="","",Oversikt!E434)</f>
        <v/>
      </c>
      <c r="D434" s="17" t="str">
        <f>IF('Final 1'!N434="","",IF(Oversikt!B434="","",VLOOKUP(Oversikt!#REF!,Mønster!$A$4:$B$21,2)))</f>
        <v/>
      </c>
      <c r="E434" s="32"/>
      <c r="F434" s="33"/>
      <c r="G434" s="33"/>
      <c r="H434" s="33"/>
      <c r="I434" s="137"/>
      <c r="J434" s="33"/>
      <c r="K434" s="34"/>
      <c r="L434" s="128">
        <f>IF(Dommere!$C$12&gt;4,ROUND(SUM(E434:K434)-Q434-R434,1)/(Dommere!$C$12-2),(SUM(E434:K434)/Dommere!$C$12))</f>
        <v>0</v>
      </c>
      <c r="M434" s="129">
        <f>IF(B434="",,'Final 1'!L434+L434)</f>
        <v>0</v>
      </c>
      <c r="N434" s="57" t="str">
        <f t="shared" si="64"/>
        <v/>
      </c>
      <c r="O434" s="33"/>
      <c r="P434" s="33"/>
      <c r="Q434" s="19">
        <f t="shared" si="61"/>
        <v>0</v>
      </c>
      <c r="R434" s="19">
        <f t="shared" si="62"/>
        <v>0</v>
      </c>
      <c r="S434" s="19">
        <f t="shared" si="63"/>
        <v>0</v>
      </c>
    </row>
    <row r="435" spans="1:19" x14ac:dyDescent="0.2">
      <c r="A435" s="20">
        <f>+Oversikt!A435</f>
        <v>0</v>
      </c>
      <c r="B435" s="16" t="str">
        <f>IF('Final 1'!B435="", "",+Oversikt!B435)</f>
        <v/>
      </c>
      <c r="C435" s="16" t="str">
        <f>IF(Oversikt!E435="","",Oversikt!E435)</f>
        <v/>
      </c>
      <c r="D435" s="17" t="str">
        <f>IF('Final 1'!N435="","",IF(Oversikt!B435="","",VLOOKUP(Oversikt!#REF!,Mønster!$A$4:$B$21,2)))</f>
        <v/>
      </c>
      <c r="E435" s="32"/>
      <c r="F435" s="33"/>
      <c r="G435" s="33"/>
      <c r="H435" s="33"/>
      <c r="I435" s="137"/>
      <c r="J435" s="33"/>
      <c r="K435" s="34"/>
      <c r="L435" s="128">
        <f>IF(Dommere!$C$12&gt;4,ROUND(SUM(E435:K435)-Q435-R435,1)/(Dommere!$C$12-2),(SUM(E435:K435)/Dommere!$C$12))</f>
        <v>0</v>
      </c>
      <c r="M435" s="129">
        <f>IF(B435="",,'Final 1'!L435+L435)</f>
        <v>0</v>
      </c>
      <c r="N435" s="57" t="str">
        <f t="shared" si="64"/>
        <v/>
      </c>
      <c r="O435" s="33"/>
      <c r="P435" s="33"/>
      <c r="Q435" s="19">
        <f t="shared" si="61"/>
        <v>0</v>
      </c>
      <c r="R435" s="19">
        <f t="shared" si="62"/>
        <v>0</v>
      </c>
      <c r="S435" s="19">
        <f t="shared" si="63"/>
        <v>0</v>
      </c>
    </row>
    <row r="436" spans="1:19" x14ac:dyDescent="0.2">
      <c r="A436" s="20">
        <f>+Oversikt!A436</f>
        <v>0</v>
      </c>
      <c r="B436" s="16" t="str">
        <f>IF('Final 1'!B436="", "",+Oversikt!B436)</f>
        <v/>
      </c>
      <c r="C436" s="16" t="str">
        <f>IF(Oversikt!E436="","",Oversikt!E436)</f>
        <v/>
      </c>
      <c r="D436" s="17" t="str">
        <f>IF('Final 1'!N436="","",IF(Oversikt!B436="","",VLOOKUP(Oversikt!#REF!,Mønster!$A$4:$B$21,2)))</f>
        <v/>
      </c>
      <c r="E436" s="32"/>
      <c r="F436" s="33"/>
      <c r="G436" s="33"/>
      <c r="H436" s="33"/>
      <c r="I436" s="137"/>
      <c r="J436" s="33"/>
      <c r="K436" s="34"/>
      <c r="L436" s="128">
        <f>IF(Dommere!$C$12&gt;4,ROUND(SUM(E436:K436)-Q436-R436,1)/(Dommere!$C$12-2),(SUM(E436:K436)/Dommere!$C$12))</f>
        <v>0</v>
      </c>
      <c r="M436" s="129">
        <f>IF(B436="",,'Final 1'!L436+L436)</f>
        <v>0</v>
      </c>
      <c r="N436" s="57" t="str">
        <f t="shared" si="64"/>
        <v/>
      </c>
      <c r="O436" s="33"/>
      <c r="P436" s="33"/>
      <c r="Q436" s="19">
        <f t="shared" si="61"/>
        <v>0</v>
      </c>
      <c r="R436" s="19">
        <f t="shared" si="62"/>
        <v>0</v>
      </c>
      <c r="S436" s="19">
        <f t="shared" si="63"/>
        <v>0</v>
      </c>
    </row>
    <row r="437" spans="1:19" x14ac:dyDescent="0.2">
      <c r="A437" s="20">
        <f>+Oversikt!A437</f>
        <v>0</v>
      </c>
      <c r="B437" s="16" t="str">
        <f>IF('Final 1'!B437="", "",+Oversikt!B437)</f>
        <v/>
      </c>
      <c r="C437" s="16" t="str">
        <f>IF(Oversikt!E437="","",Oversikt!E437)</f>
        <v/>
      </c>
      <c r="D437" s="17" t="str">
        <f>IF('Final 1'!N437="","",IF(Oversikt!B437="","",VLOOKUP(Oversikt!#REF!,Mønster!$A$4:$B$21,2)))</f>
        <v/>
      </c>
      <c r="E437" s="32"/>
      <c r="F437" s="33"/>
      <c r="G437" s="33"/>
      <c r="H437" s="33"/>
      <c r="I437" s="137"/>
      <c r="J437" s="33"/>
      <c r="K437" s="34"/>
      <c r="L437" s="128">
        <f>IF(Dommere!$C$12&gt;4,ROUND(SUM(E437:K437)-Q437-R437,1)/(Dommere!$C$12-2),(SUM(E437:K437)/Dommere!$C$12))</f>
        <v>0</v>
      </c>
      <c r="M437" s="129">
        <f>IF(B437="",,'Final 1'!L437+L437)</f>
        <v>0</v>
      </c>
      <c r="N437" s="57" t="str">
        <f t="shared" si="64"/>
        <v/>
      </c>
      <c r="O437" s="33"/>
      <c r="P437" s="33"/>
      <c r="Q437" s="19">
        <f t="shared" si="61"/>
        <v>0</v>
      </c>
      <c r="R437" s="19">
        <f t="shared" si="62"/>
        <v>0</v>
      </c>
      <c r="S437" s="19">
        <f t="shared" si="63"/>
        <v>0</v>
      </c>
    </row>
    <row r="438" spans="1:19" x14ac:dyDescent="0.2">
      <c r="A438" s="20">
        <f>+Oversikt!A438</f>
        <v>0</v>
      </c>
      <c r="B438" s="16" t="str">
        <f>IF('Final 1'!B438="", "",+Oversikt!B438)</f>
        <v/>
      </c>
      <c r="C438" s="16" t="str">
        <f>IF(Oversikt!E438="","",Oversikt!E438)</f>
        <v/>
      </c>
      <c r="D438" s="17" t="str">
        <f>IF('Final 1'!N438="","",IF(Oversikt!B438="","",VLOOKUP(Oversikt!#REF!,Mønster!$A$4:$B$21,2)))</f>
        <v/>
      </c>
      <c r="E438" s="32"/>
      <c r="F438" s="33"/>
      <c r="G438" s="33"/>
      <c r="H438" s="33"/>
      <c r="I438" s="137"/>
      <c r="J438" s="33"/>
      <c r="K438" s="34"/>
      <c r="L438" s="128">
        <f>IF(Dommere!$C$12&gt;4,ROUND(SUM(E438:K438)-Q438-R438,1)/(Dommere!$C$12-2),(SUM(E438:K438)/Dommere!$C$12))</f>
        <v>0</v>
      </c>
      <c r="M438" s="129">
        <f>IF(B438="",,'Final 1'!L438+L438)</f>
        <v>0</v>
      </c>
      <c r="N438" s="57" t="str">
        <f t="shared" si="64"/>
        <v/>
      </c>
      <c r="O438" s="33"/>
      <c r="P438" s="33"/>
      <c r="Q438" s="19">
        <f t="shared" si="61"/>
        <v>0</v>
      </c>
      <c r="R438" s="19">
        <f t="shared" si="62"/>
        <v>0</v>
      </c>
      <c r="S438" s="19">
        <f t="shared" si="63"/>
        <v>0</v>
      </c>
    </row>
    <row r="439" spans="1:19" x14ac:dyDescent="0.2">
      <c r="A439" s="20">
        <f>+Oversikt!A439</f>
        <v>0</v>
      </c>
      <c r="B439" s="16" t="str">
        <f>IF('Final 1'!B439="", "",+Oversikt!B439)</f>
        <v/>
      </c>
      <c r="C439" s="16" t="str">
        <f>IF(Oversikt!E439="","",Oversikt!E439)</f>
        <v/>
      </c>
      <c r="D439" s="17" t="str">
        <f>IF('Final 1'!N439="","",IF(Oversikt!B439="","",VLOOKUP(Oversikt!#REF!,Mønster!$A$4:$B$21,2)))</f>
        <v/>
      </c>
      <c r="E439" s="32"/>
      <c r="F439" s="33"/>
      <c r="G439" s="33"/>
      <c r="H439" s="33"/>
      <c r="I439" s="137"/>
      <c r="J439" s="33"/>
      <c r="K439" s="34"/>
      <c r="L439" s="128">
        <f>IF(Dommere!$C$12&gt;4,ROUND(SUM(E439:K439)-Q439-R439,1)/(Dommere!$C$12-2),(SUM(E439:K439)/Dommere!$C$12))</f>
        <v>0</v>
      </c>
      <c r="M439" s="129">
        <f>IF(B439="",,'Final 1'!L439+L439)</f>
        <v>0</v>
      </c>
      <c r="N439" s="57" t="str">
        <f t="shared" si="64"/>
        <v/>
      </c>
      <c r="O439" s="33"/>
      <c r="P439" s="33"/>
      <c r="Q439" s="19">
        <f t="shared" si="61"/>
        <v>0</v>
      </c>
      <c r="R439" s="19">
        <f t="shared" si="62"/>
        <v>0</v>
      </c>
      <c r="S439" s="19">
        <f t="shared" si="63"/>
        <v>0</v>
      </c>
    </row>
    <row r="440" spans="1:19" x14ac:dyDescent="0.2">
      <c r="A440" s="20">
        <f>+Oversikt!A440</f>
        <v>0</v>
      </c>
      <c r="B440" s="16" t="str">
        <f>IF('Final 1'!B440="", "",+Oversikt!B440)</f>
        <v/>
      </c>
      <c r="C440" s="16" t="str">
        <f>IF(Oversikt!E440="","",Oversikt!E440)</f>
        <v/>
      </c>
      <c r="D440" s="17" t="str">
        <f>IF('Final 1'!N440="","",IF(Oversikt!B440="","",VLOOKUP(Oversikt!#REF!,Mønster!$A$4:$B$21,2)))</f>
        <v/>
      </c>
      <c r="E440" s="32"/>
      <c r="F440" s="33"/>
      <c r="G440" s="33"/>
      <c r="H440" s="33"/>
      <c r="I440" s="137"/>
      <c r="J440" s="33"/>
      <c r="K440" s="34"/>
      <c r="L440" s="128">
        <f>IF(Dommere!$C$12&gt;4,ROUND(SUM(E440:K440)-Q440-R440,1)/(Dommere!$C$12-2),(SUM(E440:K440)/Dommere!$C$12))</f>
        <v>0</v>
      </c>
      <c r="M440" s="129">
        <f>IF(B440="",,'Final 1'!L440+L440)</f>
        <v>0</v>
      </c>
      <c r="N440" s="57" t="str">
        <f t="shared" si="64"/>
        <v/>
      </c>
      <c r="O440" s="33"/>
      <c r="P440" s="33"/>
      <c r="Q440" s="19">
        <f t="shared" si="61"/>
        <v>0</v>
      </c>
      <c r="R440" s="19">
        <f t="shared" si="62"/>
        <v>0</v>
      </c>
      <c r="S440" s="19">
        <f t="shared" si="63"/>
        <v>0</v>
      </c>
    </row>
    <row r="441" spans="1:19" x14ac:dyDescent="0.2">
      <c r="A441" s="20">
        <f>+Oversikt!A441</f>
        <v>0</v>
      </c>
      <c r="B441" s="16" t="str">
        <f>IF('Final 1'!B441="", "",+Oversikt!B441)</f>
        <v/>
      </c>
      <c r="C441" s="16" t="str">
        <f>IF(Oversikt!E441="","",Oversikt!E441)</f>
        <v/>
      </c>
      <c r="D441" s="17" t="str">
        <f>IF('Final 1'!N441="","",IF(Oversikt!B441="","",VLOOKUP(Oversikt!#REF!,Mønster!$A$4:$B$21,2)))</f>
        <v/>
      </c>
      <c r="E441" s="32"/>
      <c r="F441" s="33"/>
      <c r="G441" s="33"/>
      <c r="H441" s="33"/>
      <c r="I441" s="137"/>
      <c r="J441" s="33"/>
      <c r="K441" s="34"/>
      <c r="L441" s="128">
        <f>IF(Dommere!$C$12&gt;4,ROUND(SUM(E441:K441)-Q441-R441,1)/(Dommere!$C$12-2),(SUM(E441:K441)/Dommere!$C$12))</f>
        <v>0</v>
      </c>
      <c r="M441" s="129">
        <f>IF(B441="",,'Final 1'!L441+L441)</f>
        <v>0</v>
      </c>
      <c r="N441" s="57" t="str">
        <f t="shared" si="64"/>
        <v/>
      </c>
      <c r="O441" s="33"/>
      <c r="P441" s="33"/>
      <c r="Q441" s="19">
        <f t="shared" si="61"/>
        <v>0</v>
      </c>
      <c r="R441" s="19">
        <f t="shared" si="62"/>
        <v>0</v>
      </c>
      <c r="S441" s="19">
        <f t="shared" si="63"/>
        <v>0</v>
      </c>
    </row>
    <row r="442" spans="1:19" x14ac:dyDescent="0.2">
      <c r="A442" s="20">
        <f>+Oversikt!A442</f>
        <v>0</v>
      </c>
      <c r="B442" s="16" t="str">
        <f>IF('Final 1'!B442="", "",+Oversikt!B442)</f>
        <v/>
      </c>
      <c r="C442" s="16" t="str">
        <f>IF(Oversikt!E442="","",Oversikt!E442)</f>
        <v/>
      </c>
      <c r="D442" s="17" t="str">
        <f>IF('Final 1'!N442="","",IF(Oversikt!B442="","",VLOOKUP(Oversikt!#REF!,Mønster!$A$4:$B$21,2)))</f>
        <v/>
      </c>
      <c r="E442" s="32"/>
      <c r="F442" s="33"/>
      <c r="G442" s="33"/>
      <c r="H442" s="33"/>
      <c r="I442" s="137"/>
      <c r="J442" s="33"/>
      <c r="K442" s="34"/>
      <c r="L442" s="128">
        <f>IF(Dommere!$C$12&gt;4,ROUND(SUM(E442:K442)-Q442-R442,1)/(Dommere!$C$12-2),(SUM(E442:K442)/Dommere!$C$12))</f>
        <v>0</v>
      </c>
      <c r="M442" s="129">
        <f>IF(B442="",,'Final 1'!L442+L442)</f>
        <v>0</v>
      </c>
      <c r="N442" s="57" t="str">
        <f t="shared" si="64"/>
        <v/>
      </c>
      <c r="O442" s="33"/>
      <c r="P442" s="33"/>
      <c r="Q442" s="19">
        <f t="shared" si="61"/>
        <v>0</v>
      </c>
      <c r="R442" s="19">
        <f t="shared" si="62"/>
        <v>0</v>
      </c>
      <c r="S442" s="19">
        <f t="shared" si="63"/>
        <v>0</v>
      </c>
    </row>
    <row r="443" spans="1:19" x14ac:dyDescent="0.2">
      <c r="A443" s="20">
        <f>+Oversikt!A443</f>
        <v>0</v>
      </c>
      <c r="B443" s="16" t="str">
        <f>IF('Final 1'!B443="", "",+Oversikt!B443)</f>
        <v/>
      </c>
      <c r="C443" s="16" t="str">
        <f>IF(Oversikt!E443="","",Oversikt!E443)</f>
        <v/>
      </c>
      <c r="D443" s="17" t="str">
        <f>IF('Final 1'!N443="","",IF(Oversikt!B443="","",VLOOKUP(Oversikt!#REF!,Mønster!$A$4:$B$21,2)))</f>
        <v/>
      </c>
      <c r="E443" s="32"/>
      <c r="F443" s="33"/>
      <c r="G443" s="33"/>
      <c r="H443" s="33"/>
      <c r="I443" s="137"/>
      <c r="J443" s="33"/>
      <c r="K443" s="34"/>
      <c r="L443" s="128">
        <f>IF(Dommere!$C$12&gt;4,ROUND(SUM(E443:K443)-Q443-R443,1)/(Dommere!$C$12-2),(SUM(E443:K443)/Dommere!$C$12))</f>
        <v>0</v>
      </c>
      <c r="M443" s="129">
        <f>IF(B443="",,'Final 1'!L443+L443)</f>
        <v>0</v>
      </c>
      <c r="N443" s="57" t="str">
        <f t="shared" ref="N443:N506" si="65">IF(M443=LARGE($M$290:$M$314,1),1,IF(M443=LARGE($M$290:$M$314,2),2,IF(M443=LARGE($M$290:$M$314,3),3,"")))</f>
        <v/>
      </c>
      <c r="O443" s="33"/>
      <c r="P443" s="33"/>
      <c r="Q443" s="19">
        <f t="shared" ref="Q443:Q506" si="66">MAX(E443:K443)</f>
        <v>0</v>
      </c>
      <c r="R443" s="19">
        <f t="shared" ref="R443:R506" si="67">MIN(E443:K443)</f>
        <v>0</v>
      </c>
      <c r="S443" s="19">
        <f t="shared" ref="S443:S506" si="68">SUM(E443:K443)</f>
        <v>0</v>
      </c>
    </row>
    <row r="444" spans="1:19" x14ac:dyDescent="0.2">
      <c r="A444" s="20">
        <f>+Oversikt!A444</f>
        <v>0</v>
      </c>
      <c r="B444" s="16" t="str">
        <f>IF('Final 1'!B444="", "",+Oversikt!B444)</f>
        <v/>
      </c>
      <c r="C444" s="16" t="str">
        <f>IF(Oversikt!E444="","",Oversikt!E444)</f>
        <v/>
      </c>
      <c r="D444" s="17" t="str">
        <f>IF('Final 1'!N444="","",IF(Oversikt!B444="","",VLOOKUP(Oversikt!#REF!,Mønster!$A$4:$B$21,2)))</f>
        <v/>
      </c>
      <c r="E444" s="32"/>
      <c r="F444" s="33"/>
      <c r="G444" s="33"/>
      <c r="H444" s="33"/>
      <c r="I444" s="137"/>
      <c r="J444" s="33"/>
      <c r="K444" s="34"/>
      <c r="L444" s="128">
        <f>IF(Dommere!$C$12&gt;4,ROUND(SUM(E444:K444)-Q444-R444,1)/(Dommere!$C$12-2),(SUM(E444:K444)/Dommere!$C$12))</f>
        <v>0</v>
      </c>
      <c r="M444" s="129">
        <f>IF(B444="",,'Final 1'!L444+L444)</f>
        <v>0</v>
      </c>
      <c r="N444" s="57" t="str">
        <f t="shared" si="65"/>
        <v/>
      </c>
      <c r="O444" s="33"/>
      <c r="P444" s="33"/>
      <c r="Q444" s="19">
        <f t="shared" si="66"/>
        <v>0</v>
      </c>
      <c r="R444" s="19">
        <f t="shared" si="67"/>
        <v>0</v>
      </c>
      <c r="S444" s="19">
        <f t="shared" si="68"/>
        <v>0</v>
      </c>
    </row>
    <row r="445" spans="1:19" x14ac:dyDescent="0.2">
      <c r="A445" s="20">
        <f>+Oversikt!A445</f>
        <v>0</v>
      </c>
      <c r="B445" s="16" t="str">
        <f>IF('Final 1'!B445="", "",+Oversikt!B445)</f>
        <v/>
      </c>
      <c r="C445" s="16" t="str">
        <f>IF(Oversikt!E445="","",Oversikt!E445)</f>
        <v/>
      </c>
      <c r="D445" s="17" t="str">
        <f>IF('Final 1'!N445="","",IF(Oversikt!B445="","",VLOOKUP(Oversikt!#REF!,Mønster!$A$4:$B$21,2)))</f>
        <v/>
      </c>
      <c r="E445" s="32"/>
      <c r="F445" s="33"/>
      <c r="G445" s="33"/>
      <c r="H445" s="33"/>
      <c r="I445" s="137"/>
      <c r="J445" s="33"/>
      <c r="K445" s="34"/>
      <c r="L445" s="128">
        <f>IF(Dommere!$C$12&gt;4,ROUND(SUM(E445:K445)-Q445-R445,1)/(Dommere!$C$12-2),(SUM(E445:K445)/Dommere!$C$12))</f>
        <v>0</v>
      </c>
      <c r="M445" s="129">
        <f>IF(B445="",,'Final 1'!L445+L445)</f>
        <v>0</v>
      </c>
      <c r="N445" s="57" t="str">
        <f t="shared" si="65"/>
        <v/>
      </c>
      <c r="O445" s="33"/>
      <c r="P445" s="33"/>
      <c r="Q445" s="19">
        <f t="shared" si="66"/>
        <v>0</v>
      </c>
      <c r="R445" s="19">
        <f t="shared" si="67"/>
        <v>0</v>
      </c>
      <c r="S445" s="19">
        <f t="shared" si="68"/>
        <v>0</v>
      </c>
    </row>
    <row r="446" spans="1:19" x14ac:dyDescent="0.2">
      <c r="A446" s="20">
        <f>+Oversikt!A446</f>
        <v>0</v>
      </c>
      <c r="B446" s="16" t="str">
        <f>IF('Final 1'!B446="", "",+Oversikt!B446)</f>
        <v/>
      </c>
      <c r="C446" s="16" t="str">
        <f>IF(Oversikt!E446="","",Oversikt!E446)</f>
        <v/>
      </c>
      <c r="D446" s="17" t="str">
        <f>IF('Final 1'!N446="","",IF(Oversikt!B446="","",VLOOKUP(Oversikt!#REF!,Mønster!$A$4:$B$21,2)))</f>
        <v/>
      </c>
      <c r="E446" s="32"/>
      <c r="F446" s="33"/>
      <c r="G446" s="33"/>
      <c r="H446" s="33"/>
      <c r="I446" s="137"/>
      <c r="J446" s="33"/>
      <c r="K446" s="34"/>
      <c r="L446" s="128">
        <f>IF(Dommere!$C$12&gt;4,ROUND(SUM(E446:K446)-Q446-R446,1)/(Dommere!$C$12-2),(SUM(E446:K446)/Dommere!$C$12))</f>
        <v>0</v>
      </c>
      <c r="M446" s="129">
        <f>IF(B446="",,'Final 1'!L446+L446)</f>
        <v>0</v>
      </c>
      <c r="N446" s="57" t="str">
        <f t="shared" si="65"/>
        <v/>
      </c>
      <c r="O446" s="33"/>
      <c r="P446" s="33"/>
      <c r="Q446" s="19">
        <f t="shared" si="66"/>
        <v>0</v>
      </c>
      <c r="R446" s="19">
        <f t="shared" si="67"/>
        <v>0</v>
      </c>
      <c r="S446" s="19">
        <f t="shared" si="68"/>
        <v>0</v>
      </c>
    </row>
    <row r="447" spans="1:19" x14ac:dyDescent="0.2">
      <c r="A447" s="20">
        <f>+Oversikt!A447</f>
        <v>0</v>
      </c>
      <c r="B447" s="16" t="str">
        <f>IF('Final 1'!B447="", "",+Oversikt!B447)</f>
        <v/>
      </c>
      <c r="C447" s="16" t="str">
        <f>IF(Oversikt!E447="","",Oversikt!E447)</f>
        <v/>
      </c>
      <c r="D447" s="17" t="str">
        <f>IF('Final 1'!N447="","",IF(Oversikt!B447="","",VLOOKUP(Oversikt!#REF!,Mønster!$A$4:$B$21,2)))</f>
        <v/>
      </c>
      <c r="E447" s="32"/>
      <c r="F447" s="33"/>
      <c r="G447" s="33"/>
      <c r="H447" s="33"/>
      <c r="I447" s="137"/>
      <c r="J447" s="33"/>
      <c r="K447" s="34"/>
      <c r="L447" s="128">
        <f>IF(Dommere!$C$12&gt;4,ROUND(SUM(E447:K447)-Q447-R447,1)/(Dommere!$C$12-2),(SUM(E447:K447)/Dommere!$C$12))</f>
        <v>0</v>
      </c>
      <c r="M447" s="129">
        <f>IF(B447="",,'Final 1'!L447+L447)</f>
        <v>0</v>
      </c>
      <c r="N447" s="57" t="str">
        <f t="shared" si="65"/>
        <v/>
      </c>
      <c r="O447" s="33"/>
      <c r="P447" s="33"/>
      <c r="Q447" s="19">
        <f t="shared" si="66"/>
        <v>0</v>
      </c>
      <c r="R447" s="19">
        <f t="shared" si="67"/>
        <v>0</v>
      </c>
      <c r="S447" s="19">
        <f t="shared" si="68"/>
        <v>0</v>
      </c>
    </row>
    <row r="448" spans="1:19" x14ac:dyDescent="0.2">
      <c r="A448" s="20">
        <f>+Oversikt!A448</f>
        <v>0</v>
      </c>
      <c r="B448" s="16" t="str">
        <f>IF('Final 1'!B448="", "",+Oversikt!B448)</f>
        <v/>
      </c>
      <c r="C448" s="16" t="str">
        <f>IF(Oversikt!E448="","",Oversikt!E448)</f>
        <v/>
      </c>
      <c r="D448" s="17" t="str">
        <f>IF('Final 1'!N448="","",IF(Oversikt!B448="","",VLOOKUP(Oversikt!#REF!,Mønster!$A$4:$B$21,2)))</f>
        <v/>
      </c>
      <c r="E448" s="32"/>
      <c r="F448" s="33"/>
      <c r="G448" s="33"/>
      <c r="H448" s="33"/>
      <c r="I448" s="137"/>
      <c r="J448" s="33"/>
      <c r="K448" s="34"/>
      <c r="L448" s="128">
        <f>IF(Dommere!$C$12&gt;4,ROUND(SUM(E448:K448)-Q448-R448,1)/(Dommere!$C$12-2),(SUM(E448:K448)/Dommere!$C$12))</f>
        <v>0</v>
      </c>
      <c r="M448" s="129">
        <f>IF(B448="",,'Final 1'!L448+L448)</f>
        <v>0</v>
      </c>
      <c r="N448" s="57" t="str">
        <f t="shared" si="65"/>
        <v/>
      </c>
      <c r="O448" s="33"/>
      <c r="P448" s="33"/>
      <c r="Q448" s="19">
        <f t="shared" si="66"/>
        <v>0</v>
      </c>
      <c r="R448" s="19">
        <f t="shared" si="67"/>
        <v>0</v>
      </c>
      <c r="S448" s="19">
        <f t="shared" si="68"/>
        <v>0</v>
      </c>
    </row>
    <row r="449" spans="1:19" x14ac:dyDescent="0.2">
      <c r="A449" s="20">
        <f>+Oversikt!A449</f>
        <v>0</v>
      </c>
      <c r="B449" s="16" t="str">
        <f>IF('Final 1'!B449="", "",+Oversikt!B449)</f>
        <v/>
      </c>
      <c r="C449" s="16" t="str">
        <f>IF(Oversikt!E449="","",Oversikt!E449)</f>
        <v/>
      </c>
      <c r="D449" s="17" t="str">
        <f>IF('Final 1'!N449="","",IF(Oversikt!B449="","",VLOOKUP(Oversikt!#REF!,Mønster!$A$4:$B$21,2)))</f>
        <v/>
      </c>
      <c r="E449" s="32"/>
      <c r="F449" s="33"/>
      <c r="G449" s="33"/>
      <c r="H449" s="33"/>
      <c r="I449" s="137"/>
      <c r="J449" s="33"/>
      <c r="K449" s="34"/>
      <c r="L449" s="128">
        <f>IF(Dommere!$C$12&gt;4,ROUND(SUM(E449:K449)-Q449-R449,1)/(Dommere!$C$12-2),(SUM(E449:K449)/Dommere!$C$12))</f>
        <v>0</v>
      </c>
      <c r="M449" s="129">
        <f>IF(B449="",,'Final 1'!L449+L449)</f>
        <v>0</v>
      </c>
      <c r="N449" s="57" t="str">
        <f t="shared" si="65"/>
        <v/>
      </c>
      <c r="O449" s="33"/>
      <c r="P449" s="33"/>
      <c r="Q449" s="19">
        <f t="shared" si="66"/>
        <v>0</v>
      </c>
      <c r="R449" s="19">
        <f t="shared" si="67"/>
        <v>0</v>
      </c>
      <c r="S449" s="19">
        <f t="shared" si="68"/>
        <v>0</v>
      </c>
    </row>
    <row r="450" spans="1:19" x14ac:dyDescent="0.2">
      <c r="A450" s="20">
        <f>+Oversikt!A450</f>
        <v>0</v>
      </c>
      <c r="B450" s="16" t="str">
        <f>IF('Final 1'!B450="", "",+Oversikt!B450)</f>
        <v/>
      </c>
      <c r="C450" s="16" t="str">
        <f>IF(Oversikt!E450="","",Oversikt!E450)</f>
        <v/>
      </c>
      <c r="D450" s="17" t="str">
        <f>IF('Final 1'!N450="","",IF(Oversikt!B450="","",VLOOKUP(Oversikt!#REF!,Mønster!$A$4:$B$21,2)))</f>
        <v/>
      </c>
      <c r="E450" s="32"/>
      <c r="F450" s="33"/>
      <c r="G450" s="33"/>
      <c r="H450" s="33"/>
      <c r="I450" s="137"/>
      <c r="J450" s="33"/>
      <c r="K450" s="34"/>
      <c r="L450" s="128">
        <f>IF(Dommere!$C$12&gt;4,ROUND(SUM(E450:K450)-Q450-R450,1)/(Dommere!$C$12-2),(SUM(E450:K450)/Dommere!$C$12))</f>
        <v>0</v>
      </c>
      <c r="M450" s="129">
        <f>IF(B450="",,'Final 1'!L450+L450)</f>
        <v>0</v>
      </c>
      <c r="N450" s="57" t="str">
        <f t="shared" si="65"/>
        <v/>
      </c>
      <c r="O450" s="33"/>
      <c r="P450" s="33"/>
      <c r="Q450" s="19">
        <f t="shared" si="66"/>
        <v>0</v>
      </c>
      <c r="R450" s="19">
        <f t="shared" si="67"/>
        <v>0</v>
      </c>
      <c r="S450" s="19">
        <f t="shared" si="68"/>
        <v>0</v>
      </c>
    </row>
    <row r="451" spans="1:19" x14ac:dyDescent="0.2">
      <c r="A451" s="20">
        <f>+Oversikt!A451</f>
        <v>0</v>
      </c>
      <c r="B451" s="16" t="str">
        <f>IF('Final 1'!B451="", "",+Oversikt!B451)</f>
        <v/>
      </c>
      <c r="C451" s="16" t="str">
        <f>IF(Oversikt!E451="","",Oversikt!E451)</f>
        <v/>
      </c>
      <c r="D451" s="17" t="str">
        <f>IF('Final 1'!N451="","",IF(Oversikt!B451="","",VLOOKUP(Oversikt!#REF!,Mønster!$A$4:$B$21,2)))</f>
        <v/>
      </c>
      <c r="E451" s="32"/>
      <c r="F451" s="33"/>
      <c r="G451" s="33"/>
      <c r="H451" s="33"/>
      <c r="I451" s="137"/>
      <c r="J451" s="33"/>
      <c r="K451" s="34"/>
      <c r="L451" s="128">
        <f>IF(Dommere!$C$12&gt;4,ROUND(SUM(E451:K451)-Q451-R451,1)/(Dommere!$C$12-2),(SUM(E451:K451)/Dommere!$C$12))</f>
        <v>0</v>
      </c>
      <c r="M451" s="129">
        <f>IF(B451="",,'Final 1'!L451+L451)</f>
        <v>0</v>
      </c>
      <c r="N451" s="57" t="str">
        <f t="shared" si="65"/>
        <v/>
      </c>
      <c r="O451" s="33"/>
      <c r="P451" s="33"/>
      <c r="Q451" s="19">
        <f t="shared" si="66"/>
        <v>0</v>
      </c>
      <c r="R451" s="19">
        <f t="shared" si="67"/>
        <v>0</v>
      </c>
      <c r="S451" s="19">
        <f t="shared" si="68"/>
        <v>0</v>
      </c>
    </row>
    <row r="452" spans="1:19" x14ac:dyDescent="0.2">
      <c r="A452" s="20">
        <f>+Oversikt!A452</f>
        <v>0</v>
      </c>
      <c r="B452" s="16" t="str">
        <f>IF('Final 1'!B452="", "",+Oversikt!B452)</f>
        <v/>
      </c>
      <c r="C452" s="16" t="str">
        <f>IF(Oversikt!E452="","",Oversikt!E452)</f>
        <v/>
      </c>
      <c r="D452" s="17" t="str">
        <f>IF('Final 1'!N452="","",IF(Oversikt!B452="","",VLOOKUP(Oversikt!#REF!,Mønster!$A$4:$B$21,2)))</f>
        <v/>
      </c>
      <c r="E452" s="32"/>
      <c r="F452" s="33"/>
      <c r="G452" s="33"/>
      <c r="H452" s="33"/>
      <c r="I452" s="137"/>
      <c r="J452" s="33"/>
      <c r="K452" s="34"/>
      <c r="L452" s="128">
        <f>IF(Dommere!$C$12&gt;4,ROUND(SUM(E452:K452)-Q452-R452,1)/(Dommere!$C$12-2),(SUM(E452:K452)/Dommere!$C$12))</f>
        <v>0</v>
      </c>
      <c r="M452" s="129">
        <f>IF(B452="",,'Final 1'!L452+L452)</f>
        <v>0</v>
      </c>
      <c r="N452" s="57" t="str">
        <f t="shared" si="65"/>
        <v/>
      </c>
      <c r="O452" s="33"/>
      <c r="P452" s="33"/>
      <c r="Q452" s="19">
        <f t="shared" si="66"/>
        <v>0</v>
      </c>
      <c r="R452" s="19">
        <f t="shared" si="67"/>
        <v>0</v>
      </c>
      <c r="S452" s="19">
        <f t="shared" si="68"/>
        <v>0</v>
      </c>
    </row>
    <row r="453" spans="1:19" x14ac:dyDescent="0.2">
      <c r="A453" s="20">
        <f>+Oversikt!A453</f>
        <v>0</v>
      </c>
      <c r="B453" s="16" t="str">
        <f>IF('Final 1'!B453="", "",+Oversikt!B453)</f>
        <v/>
      </c>
      <c r="C453" s="16" t="str">
        <f>IF(Oversikt!E453="","",Oversikt!E453)</f>
        <v/>
      </c>
      <c r="D453" s="17" t="str">
        <f>IF('Final 1'!N453="","",IF(Oversikt!B453="","",VLOOKUP(Oversikt!#REF!,Mønster!$A$4:$B$21,2)))</f>
        <v/>
      </c>
      <c r="E453" s="32"/>
      <c r="F453" s="33"/>
      <c r="G453" s="33"/>
      <c r="H453" s="33"/>
      <c r="I453" s="137"/>
      <c r="J453" s="33"/>
      <c r="K453" s="34"/>
      <c r="L453" s="128">
        <f>IF(Dommere!$C$12&gt;4,ROUND(SUM(E453:K453)-Q453-R453,1)/(Dommere!$C$12-2),(SUM(E453:K453)/Dommere!$C$12))</f>
        <v>0</v>
      </c>
      <c r="M453" s="129">
        <f>IF(B453="",,'Final 1'!L453+L453)</f>
        <v>0</v>
      </c>
      <c r="N453" s="57" t="str">
        <f t="shared" si="65"/>
        <v/>
      </c>
      <c r="O453" s="33"/>
      <c r="P453" s="33"/>
      <c r="Q453" s="19">
        <f t="shared" si="66"/>
        <v>0</v>
      </c>
      <c r="R453" s="19">
        <f t="shared" si="67"/>
        <v>0</v>
      </c>
      <c r="S453" s="19">
        <f t="shared" si="68"/>
        <v>0</v>
      </c>
    </row>
    <row r="454" spans="1:19" x14ac:dyDescent="0.2">
      <c r="A454" s="20">
        <f>+Oversikt!A454</f>
        <v>0</v>
      </c>
      <c r="B454" s="16" t="str">
        <f>IF('Final 1'!B454="", "",+Oversikt!B454)</f>
        <v/>
      </c>
      <c r="C454" s="16" t="str">
        <f>IF(Oversikt!E454="","",Oversikt!E454)</f>
        <v/>
      </c>
      <c r="D454" s="17" t="str">
        <f>IF('Final 1'!N454="","",IF(Oversikt!B454="","",VLOOKUP(Oversikt!#REF!,Mønster!$A$4:$B$21,2)))</f>
        <v/>
      </c>
      <c r="E454" s="32"/>
      <c r="F454" s="33"/>
      <c r="G454" s="33"/>
      <c r="H454" s="33"/>
      <c r="I454" s="137"/>
      <c r="J454" s="33"/>
      <c r="K454" s="34"/>
      <c r="L454" s="128">
        <f>IF(Dommere!$C$12&gt;4,ROUND(SUM(E454:K454)-Q454-R454,1)/(Dommere!$C$12-2),(SUM(E454:K454)/Dommere!$C$12))</f>
        <v>0</v>
      </c>
      <c r="M454" s="129">
        <f>IF(B454="",,'Final 1'!L454+L454)</f>
        <v>0</v>
      </c>
      <c r="N454" s="57" t="str">
        <f t="shared" si="65"/>
        <v/>
      </c>
      <c r="O454" s="33"/>
      <c r="P454" s="33"/>
      <c r="Q454" s="19">
        <f t="shared" si="66"/>
        <v>0</v>
      </c>
      <c r="R454" s="19">
        <f t="shared" si="67"/>
        <v>0</v>
      </c>
      <c r="S454" s="19">
        <f t="shared" si="68"/>
        <v>0</v>
      </c>
    </row>
    <row r="455" spans="1:19" x14ac:dyDescent="0.2">
      <c r="A455" s="20">
        <f>+Oversikt!A455</f>
        <v>0</v>
      </c>
      <c r="B455" s="16" t="str">
        <f>IF('Final 1'!B455="", "",+Oversikt!B455)</f>
        <v/>
      </c>
      <c r="C455" s="16" t="str">
        <f>IF(Oversikt!E455="","",Oversikt!E455)</f>
        <v/>
      </c>
      <c r="D455" s="17" t="str">
        <f>IF('Final 1'!N455="","",IF(Oversikt!B455="","",VLOOKUP(Oversikt!#REF!,Mønster!$A$4:$B$21,2)))</f>
        <v/>
      </c>
      <c r="E455" s="32"/>
      <c r="F455" s="33"/>
      <c r="G455" s="33"/>
      <c r="H455" s="33"/>
      <c r="I455" s="137"/>
      <c r="J455" s="33"/>
      <c r="K455" s="34"/>
      <c r="L455" s="128">
        <f>IF(Dommere!$C$12&gt;4,ROUND(SUM(E455:K455)-Q455-R455,1)/(Dommere!$C$12-2),(SUM(E455:K455)/Dommere!$C$12))</f>
        <v>0</v>
      </c>
      <c r="M455" s="129">
        <f>IF(B455="",,'Final 1'!L455+L455)</f>
        <v>0</v>
      </c>
      <c r="N455" s="57" t="str">
        <f t="shared" si="65"/>
        <v/>
      </c>
      <c r="O455" s="33"/>
      <c r="P455" s="33"/>
      <c r="Q455" s="19">
        <f t="shared" si="66"/>
        <v>0</v>
      </c>
      <c r="R455" s="19">
        <f t="shared" si="67"/>
        <v>0</v>
      </c>
      <c r="S455" s="19">
        <f t="shared" si="68"/>
        <v>0</v>
      </c>
    </row>
    <row r="456" spans="1:19" x14ac:dyDescent="0.2">
      <c r="A456" s="20">
        <f>+Oversikt!A456</f>
        <v>0</v>
      </c>
      <c r="B456" s="16" t="str">
        <f>IF('Final 1'!B456="", "",+Oversikt!B456)</f>
        <v/>
      </c>
      <c r="C456" s="16" t="str">
        <f>IF(Oversikt!E456="","",Oversikt!E456)</f>
        <v/>
      </c>
      <c r="D456" s="17" t="str">
        <f>IF('Final 1'!N456="","",IF(Oversikt!B456="","",VLOOKUP(Oversikt!#REF!,Mønster!$A$4:$B$21,2)))</f>
        <v/>
      </c>
      <c r="E456" s="32"/>
      <c r="F456" s="33"/>
      <c r="G456" s="33"/>
      <c r="H456" s="33"/>
      <c r="I456" s="137"/>
      <c r="J456" s="33"/>
      <c r="K456" s="34"/>
      <c r="L456" s="128">
        <f>IF(Dommere!$C$12&gt;4,ROUND(SUM(E456:K456)-Q456-R456,1)/(Dommere!$C$12-2),(SUM(E456:K456)/Dommere!$C$12))</f>
        <v>0</v>
      </c>
      <c r="M456" s="129">
        <f>IF(B456="",,'Final 1'!L456+L456)</f>
        <v>0</v>
      </c>
      <c r="N456" s="57" t="str">
        <f t="shared" si="65"/>
        <v/>
      </c>
      <c r="O456" s="33"/>
      <c r="P456" s="33"/>
      <c r="Q456" s="19">
        <f t="shared" si="66"/>
        <v>0</v>
      </c>
      <c r="R456" s="19">
        <f t="shared" si="67"/>
        <v>0</v>
      </c>
      <c r="S456" s="19">
        <f t="shared" si="68"/>
        <v>0</v>
      </c>
    </row>
    <row r="457" spans="1:19" x14ac:dyDescent="0.2">
      <c r="A457" s="20">
        <f>+Oversikt!A457</f>
        <v>0</v>
      </c>
      <c r="B457" s="16" t="str">
        <f>IF('Final 1'!B457="", "",+Oversikt!B457)</f>
        <v/>
      </c>
      <c r="C457" s="16" t="str">
        <f>IF(Oversikt!E457="","",Oversikt!E457)</f>
        <v/>
      </c>
      <c r="D457" s="17" t="str">
        <f>IF('Final 1'!N457="","",IF(Oversikt!B457="","",VLOOKUP(Oversikt!#REF!,Mønster!$A$4:$B$21,2)))</f>
        <v/>
      </c>
      <c r="E457" s="32"/>
      <c r="F457" s="33"/>
      <c r="G457" s="33"/>
      <c r="H457" s="33"/>
      <c r="I457" s="137"/>
      <c r="J457" s="33"/>
      <c r="K457" s="34"/>
      <c r="L457" s="128">
        <f>IF(Dommere!$C$12&gt;4,ROUND(SUM(E457:K457)-Q457-R457,1)/(Dommere!$C$12-2),(SUM(E457:K457)/Dommere!$C$12))</f>
        <v>0</v>
      </c>
      <c r="M457" s="129">
        <f>IF(B457="",,'Final 1'!L457+L457)</f>
        <v>0</v>
      </c>
      <c r="N457" s="57" t="str">
        <f t="shared" si="65"/>
        <v/>
      </c>
      <c r="O457" s="33"/>
      <c r="P457" s="33"/>
      <c r="Q457" s="19">
        <f t="shared" si="66"/>
        <v>0</v>
      </c>
      <c r="R457" s="19">
        <f t="shared" si="67"/>
        <v>0</v>
      </c>
      <c r="S457" s="19">
        <f t="shared" si="68"/>
        <v>0</v>
      </c>
    </row>
    <row r="458" spans="1:19" x14ac:dyDescent="0.2">
      <c r="A458" s="20">
        <f>+Oversikt!A458</f>
        <v>0</v>
      </c>
      <c r="B458" s="16" t="str">
        <f>IF('Final 1'!B458="", "",+Oversikt!B458)</f>
        <v/>
      </c>
      <c r="C458" s="16" t="str">
        <f>IF(Oversikt!E458="","",Oversikt!E458)</f>
        <v/>
      </c>
      <c r="D458" s="17" t="str">
        <f>IF('Final 1'!N458="","",IF(Oversikt!B458="","",VLOOKUP(Oversikt!#REF!,Mønster!$A$4:$B$21,2)))</f>
        <v/>
      </c>
      <c r="E458" s="32"/>
      <c r="F458" s="33"/>
      <c r="G458" s="33"/>
      <c r="H458" s="33"/>
      <c r="I458" s="137"/>
      <c r="J458" s="33"/>
      <c r="K458" s="34"/>
      <c r="L458" s="128">
        <f>IF(Dommere!$C$12&gt;4,ROUND(SUM(E458:K458)-Q458-R458,1)/(Dommere!$C$12-2),(SUM(E458:K458)/Dommere!$C$12))</f>
        <v>0</v>
      </c>
      <c r="M458" s="129">
        <f>IF(B458="",,'Final 1'!L458+L458)</f>
        <v>0</v>
      </c>
      <c r="N458" s="57" t="str">
        <f t="shared" si="65"/>
        <v/>
      </c>
      <c r="O458" s="33"/>
      <c r="P458" s="33"/>
      <c r="Q458" s="19">
        <f t="shared" si="66"/>
        <v>0</v>
      </c>
      <c r="R458" s="19">
        <f t="shared" si="67"/>
        <v>0</v>
      </c>
      <c r="S458" s="19">
        <f t="shared" si="68"/>
        <v>0</v>
      </c>
    </row>
    <row r="459" spans="1:19" x14ac:dyDescent="0.2">
      <c r="A459" s="20">
        <f>+Oversikt!A459</f>
        <v>0</v>
      </c>
      <c r="B459" s="16" t="str">
        <f>IF('Final 1'!B459="", "",+Oversikt!B459)</f>
        <v/>
      </c>
      <c r="C459" s="16" t="str">
        <f>IF(Oversikt!E459="","",Oversikt!E459)</f>
        <v/>
      </c>
      <c r="D459" s="17" t="str">
        <f>IF('Final 1'!N459="","",IF(Oversikt!B459="","",VLOOKUP(Oversikt!#REF!,Mønster!$A$4:$B$21,2)))</f>
        <v/>
      </c>
      <c r="E459" s="32"/>
      <c r="F459" s="33"/>
      <c r="G459" s="33"/>
      <c r="H459" s="33"/>
      <c r="I459" s="137"/>
      <c r="J459" s="33"/>
      <c r="K459" s="34"/>
      <c r="L459" s="128">
        <f>IF(Dommere!$C$12&gt;4,ROUND(SUM(E459:K459)-Q459-R459,1)/(Dommere!$C$12-2),(SUM(E459:K459)/Dommere!$C$12))</f>
        <v>0</v>
      </c>
      <c r="M459" s="129">
        <f>IF(B459="",,'Final 1'!L459+L459)</f>
        <v>0</v>
      </c>
      <c r="N459" s="57" t="str">
        <f t="shared" si="65"/>
        <v/>
      </c>
      <c r="O459" s="33"/>
      <c r="P459" s="33"/>
      <c r="Q459" s="19">
        <f t="shared" si="66"/>
        <v>0</v>
      </c>
      <c r="R459" s="19">
        <f t="shared" si="67"/>
        <v>0</v>
      </c>
      <c r="S459" s="19">
        <f t="shared" si="68"/>
        <v>0</v>
      </c>
    </row>
    <row r="460" spans="1:19" x14ac:dyDescent="0.2">
      <c r="A460" s="20">
        <f>+Oversikt!A460</f>
        <v>0</v>
      </c>
      <c r="B460" s="16" t="str">
        <f>IF('Final 1'!B460="", "",+Oversikt!B460)</f>
        <v/>
      </c>
      <c r="C460" s="16" t="str">
        <f>IF(Oversikt!E460="","",Oversikt!E460)</f>
        <v/>
      </c>
      <c r="D460" s="17" t="str">
        <f>IF('Final 1'!N460="","",IF(Oversikt!B460="","",VLOOKUP(Oversikt!#REF!,Mønster!$A$4:$B$21,2)))</f>
        <v/>
      </c>
      <c r="E460" s="32"/>
      <c r="F460" s="33"/>
      <c r="G460" s="33"/>
      <c r="H460" s="33"/>
      <c r="I460" s="137"/>
      <c r="J460" s="33"/>
      <c r="K460" s="34"/>
      <c r="L460" s="128">
        <f>IF(Dommere!$C$12&gt;4,ROUND(SUM(E460:K460)-Q460-R460,1)/(Dommere!$C$12-2),(SUM(E460:K460)/Dommere!$C$12))</f>
        <v>0</v>
      </c>
      <c r="M460" s="129">
        <f>IF(B460="",,'Final 1'!L460+L460)</f>
        <v>0</v>
      </c>
      <c r="N460" s="57" t="str">
        <f t="shared" si="65"/>
        <v/>
      </c>
      <c r="O460" s="33"/>
      <c r="P460" s="33"/>
      <c r="Q460" s="19">
        <f t="shared" si="66"/>
        <v>0</v>
      </c>
      <c r="R460" s="19">
        <f t="shared" si="67"/>
        <v>0</v>
      </c>
      <c r="S460" s="19">
        <f t="shared" si="68"/>
        <v>0</v>
      </c>
    </row>
    <row r="461" spans="1:19" x14ac:dyDescent="0.2">
      <c r="A461" s="20">
        <f>+Oversikt!A461</f>
        <v>0</v>
      </c>
      <c r="B461" s="16" t="str">
        <f>IF('Final 1'!B461="", "",+Oversikt!B461)</f>
        <v/>
      </c>
      <c r="C461" s="16" t="str">
        <f>IF(Oversikt!E461="","",Oversikt!E461)</f>
        <v/>
      </c>
      <c r="D461" s="17" t="str">
        <f>IF('Final 1'!N461="","",IF(Oversikt!B461="","",VLOOKUP(Oversikt!#REF!,Mønster!$A$4:$B$21,2)))</f>
        <v/>
      </c>
      <c r="E461" s="32"/>
      <c r="F461" s="33"/>
      <c r="G461" s="33"/>
      <c r="H461" s="33"/>
      <c r="I461" s="137"/>
      <c r="J461" s="33"/>
      <c r="K461" s="34"/>
      <c r="L461" s="128">
        <f>IF(Dommere!$C$12&gt;4,ROUND(SUM(E461:K461)-Q461-R461,1)/(Dommere!$C$12-2),(SUM(E461:K461)/Dommere!$C$12))</f>
        <v>0</v>
      </c>
      <c r="M461" s="129">
        <f>IF(B461="",,'Final 1'!L461+L461)</f>
        <v>0</v>
      </c>
      <c r="N461" s="57" t="str">
        <f t="shared" si="65"/>
        <v/>
      </c>
      <c r="O461" s="33"/>
      <c r="P461" s="33"/>
      <c r="Q461" s="19">
        <f t="shared" si="66"/>
        <v>0</v>
      </c>
      <c r="R461" s="19">
        <f t="shared" si="67"/>
        <v>0</v>
      </c>
      <c r="S461" s="19">
        <f t="shared" si="68"/>
        <v>0</v>
      </c>
    </row>
    <row r="462" spans="1:19" x14ac:dyDescent="0.2">
      <c r="A462" s="20">
        <f>+Oversikt!A462</f>
        <v>0</v>
      </c>
      <c r="B462" s="16" t="str">
        <f>IF('Final 1'!B462="", "",+Oversikt!B462)</f>
        <v/>
      </c>
      <c r="C462" s="16" t="str">
        <f>IF(Oversikt!E462="","",Oversikt!E462)</f>
        <v/>
      </c>
      <c r="D462" s="17" t="str">
        <f>IF('Final 1'!N462="","",IF(Oversikt!B462="","",VLOOKUP(Oversikt!#REF!,Mønster!$A$4:$B$21,2)))</f>
        <v/>
      </c>
      <c r="E462" s="32"/>
      <c r="F462" s="33"/>
      <c r="G462" s="33"/>
      <c r="H462" s="33"/>
      <c r="I462" s="137"/>
      <c r="J462" s="33"/>
      <c r="K462" s="34"/>
      <c r="L462" s="128">
        <f>IF(Dommere!$C$12&gt;4,ROUND(SUM(E462:K462)-Q462-R462,1)/(Dommere!$C$12-2),(SUM(E462:K462)/Dommere!$C$12))</f>
        <v>0</v>
      </c>
      <c r="M462" s="129">
        <f>IF(B462="",,'Final 1'!L462+L462)</f>
        <v>0</v>
      </c>
      <c r="N462" s="57" t="str">
        <f t="shared" si="65"/>
        <v/>
      </c>
      <c r="O462" s="33"/>
      <c r="P462" s="33"/>
      <c r="Q462" s="19">
        <f t="shared" si="66"/>
        <v>0</v>
      </c>
      <c r="R462" s="19">
        <f t="shared" si="67"/>
        <v>0</v>
      </c>
      <c r="S462" s="19">
        <f t="shared" si="68"/>
        <v>0</v>
      </c>
    </row>
    <row r="463" spans="1:19" x14ac:dyDescent="0.2">
      <c r="A463" s="20">
        <f>+Oversikt!A463</f>
        <v>0</v>
      </c>
      <c r="B463" s="16" t="str">
        <f>IF('Final 1'!B463="", "",+Oversikt!B463)</f>
        <v/>
      </c>
      <c r="C463" s="16" t="str">
        <f>IF(Oversikt!E463="","",Oversikt!E463)</f>
        <v/>
      </c>
      <c r="D463" s="17" t="str">
        <f>IF('Final 1'!N463="","",IF(Oversikt!B463="","",VLOOKUP(Oversikt!#REF!,Mønster!$A$4:$B$21,2)))</f>
        <v/>
      </c>
      <c r="E463" s="32"/>
      <c r="F463" s="33"/>
      <c r="G463" s="33"/>
      <c r="H463" s="33"/>
      <c r="I463" s="137"/>
      <c r="J463" s="33"/>
      <c r="K463" s="34"/>
      <c r="L463" s="128">
        <f>IF(Dommere!$C$12&gt;4,ROUND(SUM(E463:K463)-Q463-R463,1)/(Dommere!$C$12-2),(SUM(E463:K463)/Dommere!$C$12))</f>
        <v>0</v>
      </c>
      <c r="M463" s="129">
        <f>IF(B463="",,'Final 1'!L463+L463)</f>
        <v>0</v>
      </c>
      <c r="N463" s="57" t="str">
        <f t="shared" si="65"/>
        <v/>
      </c>
      <c r="O463" s="33"/>
      <c r="P463" s="33"/>
      <c r="Q463" s="19">
        <f t="shared" si="66"/>
        <v>0</v>
      </c>
      <c r="R463" s="19">
        <f t="shared" si="67"/>
        <v>0</v>
      </c>
      <c r="S463" s="19">
        <f t="shared" si="68"/>
        <v>0</v>
      </c>
    </row>
    <row r="464" spans="1:19" x14ac:dyDescent="0.2">
      <c r="A464" s="20">
        <f>+Oversikt!A464</f>
        <v>0</v>
      </c>
      <c r="B464" s="16" t="str">
        <f>IF('Final 1'!B464="", "",+Oversikt!B464)</f>
        <v/>
      </c>
      <c r="C464" s="16" t="str">
        <f>IF(Oversikt!E464="","",Oversikt!E464)</f>
        <v/>
      </c>
      <c r="D464" s="17" t="str">
        <f>IF('Final 1'!N464="","",IF(Oversikt!B464="","",VLOOKUP(Oversikt!#REF!,Mønster!$A$4:$B$21,2)))</f>
        <v/>
      </c>
      <c r="E464" s="32"/>
      <c r="F464" s="33"/>
      <c r="G464" s="33"/>
      <c r="H464" s="33"/>
      <c r="I464" s="137"/>
      <c r="J464" s="33"/>
      <c r="K464" s="34"/>
      <c r="L464" s="128">
        <f>IF(Dommere!$C$12&gt;4,ROUND(SUM(E464:K464)-Q464-R464,1)/(Dommere!$C$12-2),(SUM(E464:K464)/Dommere!$C$12))</f>
        <v>0</v>
      </c>
      <c r="M464" s="129">
        <f>IF(B464="",,'Final 1'!L464+L464)</f>
        <v>0</v>
      </c>
      <c r="N464" s="57" t="str">
        <f t="shared" si="65"/>
        <v/>
      </c>
      <c r="O464" s="33"/>
      <c r="P464" s="33"/>
      <c r="Q464" s="19">
        <f t="shared" si="66"/>
        <v>0</v>
      </c>
      <c r="R464" s="19">
        <f t="shared" si="67"/>
        <v>0</v>
      </c>
      <c r="S464" s="19">
        <f t="shared" si="68"/>
        <v>0</v>
      </c>
    </row>
    <row r="465" spans="1:19" x14ac:dyDescent="0.2">
      <c r="A465" s="20">
        <f>+Oversikt!A465</f>
        <v>0</v>
      </c>
      <c r="B465" s="16" t="str">
        <f>IF('Final 1'!B465="", "",+Oversikt!B465)</f>
        <v/>
      </c>
      <c r="C465" s="16" t="str">
        <f>IF(Oversikt!E465="","",Oversikt!E465)</f>
        <v/>
      </c>
      <c r="D465" s="17" t="str">
        <f>IF('Final 1'!N465="","",IF(Oversikt!B465="","",VLOOKUP(Oversikt!#REF!,Mønster!$A$4:$B$21,2)))</f>
        <v/>
      </c>
      <c r="E465" s="32"/>
      <c r="F465" s="33"/>
      <c r="G465" s="33"/>
      <c r="H465" s="33"/>
      <c r="I465" s="137"/>
      <c r="J465" s="33"/>
      <c r="K465" s="34"/>
      <c r="L465" s="128">
        <f>IF(Dommere!$C$12&gt;4,ROUND(SUM(E465:K465)-Q465-R465,1)/(Dommere!$C$12-2),(SUM(E465:K465)/Dommere!$C$12))</f>
        <v>0</v>
      </c>
      <c r="M465" s="129">
        <f>IF(B465="",,'Final 1'!L465+L465)</f>
        <v>0</v>
      </c>
      <c r="N465" s="57" t="str">
        <f t="shared" si="65"/>
        <v/>
      </c>
      <c r="O465" s="33"/>
      <c r="P465" s="33"/>
      <c r="Q465" s="19">
        <f t="shared" si="66"/>
        <v>0</v>
      </c>
      <c r="R465" s="19">
        <f t="shared" si="67"/>
        <v>0</v>
      </c>
      <c r="S465" s="19">
        <f t="shared" si="68"/>
        <v>0</v>
      </c>
    </row>
    <row r="466" spans="1:19" x14ac:dyDescent="0.2">
      <c r="A466" s="20">
        <f>+Oversikt!A466</f>
        <v>0</v>
      </c>
      <c r="B466" s="16" t="str">
        <f>IF('Final 1'!B466="", "",+Oversikt!B466)</f>
        <v/>
      </c>
      <c r="C466" s="16" t="str">
        <f>IF(Oversikt!E466="","",Oversikt!E466)</f>
        <v/>
      </c>
      <c r="D466" s="17" t="str">
        <f>IF('Final 1'!N466="","",IF(Oversikt!B466="","",VLOOKUP(Oversikt!#REF!,Mønster!$A$4:$B$21,2)))</f>
        <v/>
      </c>
      <c r="E466" s="32"/>
      <c r="F466" s="33"/>
      <c r="G466" s="33"/>
      <c r="H466" s="33"/>
      <c r="I466" s="137"/>
      <c r="J466" s="33"/>
      <c r="K466" s="34"/>
      <c r="L466" s="128">
        <f>IF(Dommere!$C$12&gt;4,ROUND(SUM(E466:K466)-Q466-R466,1)/(Dommere!$C$12-2),(SUM(E466:K466)/Dommere!$C$12))</f>
        <v>0</v>
      </c>
      <c r="M466" s="129">
        <f>IF(B466="",,'Final 1'!L466+L466)</f>
        <v>0</v>
      </c>
      <c r="N466" s="57" t="str">
        <f t="shared" si="65"/>
        <v/>
      </c>
      <c r="O466" s="33"/>
      <c r="P466" s="33"/>
      <c r="Q466" s="19">
        <f t="shared" si="66"/>
        <v>0</v>
      </c>
      <c r="R466" s="19">
        <f t="shared" si="67"/>
        <v>0</v>
      </c>
      <c r="S466" s="19">
        <f t="shared" si="68"/>
        <v>0</v>
      </c>
    </row>
    <row r="467" spans="1:19" x14ac:dyDescent="0.2">
      <c r="A467" s="20">
        <f>+Oversikt!A467</f>
        <v>0</v>
      </c>
      <c r="B467" s="16" t="str">
        <f>IF('Final 1'!B467="", "",+Oversikt!B467)</f>
        <v/>
      </c>
      <c r="C467" s="16" t="str">
        <f>IF(Oversikt!E467="","",Oversikt!E467)</f>
        <v/>
      </c>
      <c r="D467" s="17" t="str">
        <f>IF('Final 1'!N467="","",IF(Oversikt!B467="","",VLOOKUP(Oversikt!#REF!,Mønster!$A$4:$B$21,2)))</f>
        <v/>
      </c>
      <c r="E467" s="32"/>
      <c r="F467" s="33"/>
      <c r="G467" s="33"/>
      <c r="H467" s="33"/>
      <c r="I467" s="137"/>
      <c r="J467" s="33"/>
      <c r="K467" s="34"/>
      <c r="L467" s="128">
        <f>IF(Dommere!$C$12&gt;4,ROUND(SUM(E467:K467)-Q467-R467,1)/(Dommere!$C$12-2),(SUM(E467:K467)/Dommere!$C$12))</f>
        <v>0</v>
      </c>
      <c r="M467" s="129">
        <f>IF(B467="",,'Final 1'!L467+L467)</f>
        <v>0</v>
      </c>
      <c r="N467" s="57" t="str">
        <f t="shared" si="65"/>
        <v/>
      </c>
      <c r="O467" s="33"/>
      <c r="P467" s="33"/>
      <c r="Q467" s="19">
        <f t="shared" si="66"/>
        <v>0</v>
      </c>
      <c r="R467" s="19">
        <f t="shared" si="67"/>
        <v>0</v>
      </c>
      <c r="S467" s="19">
        <f t="shared" si="68"/>
        <v>0</v>
      </c>
    </row>
    <row r="468" spans="1:19" x14ac:dyDescent="0.2">
      <c r="A468" s="20">
        <f>+Oversikt!A468</f>
        <v>0</v>
      </c>
      <c r="B468" s="16" t="str">
        <f>IF('Final 1'!B468="", "",+Oversikt!B468)</f>
        <v/>
      </c>
      <c r="C468" s="16" t="str">
        <f>IF(Oversikt!E468="","",Oversikt!E468)</f>
        <v/>
      </c>
      <c r="D468" s="17" t="str">
        <f>IF('Final 1'!N468="","",IF(Oversikt!B468="","",VLOOKUP(Oversikt!#REF!,Mønster!$A$4:$B$21,2)))</f>
        <v/>
      </c>
      <c r="E468" s="32"/>
      <c r="F468" s="33"/>
      <c r="G468" s="33"/>
      <c r="H468" s="33"/>
      <c r="I468" s="137"/>
      <c r="J468" s="33"/>
      <c r="K468" s="34"/>
      <c r="L468" s="128">
        <f>IF(Dommere!$C$12&gt;4,ROUND(SUM(E468:K468)-Q468-R468,1)/(Dommere!$C$12-2),(SUM(E468:K468)/Dommere!$C$12))</f>
        <v>0</v>
      </c>
      <c r="M468" s="129">
        <f>IF(B468="",,'Final 1'!L468+L468)</f>
        <v>0</v>
      </c>
      <c r="N468" s="57" t="str">
        <f t="shared" si="65"/>
        <v/>
      </c>
      <c r="O468" s="33"/>
      <c r="P468" s="33"/>
      <c r="Q468" s="19">
        <f t="shared" si="66"/>
        <v>0</v>
      </c>
      <c r="R468" s="19">
        <f t="shared" si="67"/>
        <v>0</v>
      </c>
      <c r="S468" s="19">
        <f t="shared" si="68"/>
        <v>0</v>
      </c>
    </row>
    <row r="469" spans="1:19" x14ac:dyDescent="0.2">
      <c r="A469" s="20">
        <f>+Oversikt!A469</f>
        <v>0</v>
      </c>
      <c r="B469" s="16" t="str">
        <f>IF('Final 1'!B469="", "",+Oversikt!B469)</f>
        <v/>
      </c>
      <c r="C469" s="16" t="str">
        <f>IF(Oversikt!E469="","",Oversikt!E469)</f>
        <v/>
      </c>
      <c r="D469" s="17" t="str">
        <f>IF('Final 1'!N469="","",IF(Oversikt!B469="","",VLOOKUP(Oversikt!#REF!,Mønster!$A$4:$B$21,2)))</f>
        <v/>
      </c>
      <c r="E469" s="32"/>
      <c r="F469" s="33"/>
      <c r="G469" s="33"/>
      <c r="H469" s="33"/>
      <c r="I469" s="137"/>
      <c r="J469" s="33"/>
      <c r="K469" s="34"/>
      <c r="L469" s="128">
        <f>IF(Dommere!$C$12&gt;4,ROUND(SUM(E469:K469)-Q469-R469,1)/(Dommere!$C$12-2),(SUM(E469:K469)/Dommere!$C$12))</f>
        <v>0</v>
      </c>
      <c r="M469" s="129">
        <f>IF(B469="",,'Final 1'!L469+L469)</f>
        <v>0</v>
      </c>
      <c r="N469" s="57" t="str">
        <f t="shared" si="65"/>
        <v/>
      </c>
      <c r="O469" s="33"/>
      <c r="P469" s="33"/>
      <c r="Q469" s="19">
        <f t="shared" si="66"/>
        <v>0</v>
      </c>
      <c r="R469" s="19">
        <f t="shared" si="67"/>
        <v>0</v>
      </c>
      <c r="S469" s="19">
        <f t="shared" si="68"/>
        <v>0</v>
      </c>
    </row>
    <row r="470" spans="1:19" x14ac:dyDescent="0.2">
      <c r="A470" s="20">
        <f>+Oversikt!A470</f>
        <v>0</v>
      </c>
      <c r="B470" s="16" t="str">
        <f>IF('Final 1'!B470="", "",+Oversikt!B470)</f>
        <v/>
      </c>
      <c r="C470" s="16" t="str">
        <f>IF(Oversikt!E470="","",Oversikt!E470)</f>
        <v/>
      </c>
      <c r="D470" s="17" t="str">
        <f>IF('Final 1'!N470="","",IF(Oversikt!B470="","",VLOOKUP(Oversikt!#REF!,Mønster!$A$4:$B$21,2)))</f>
        <v/>
      </c>
      <c r="E470" s="32"/>
      <c r="F470" s="33"/>
      <c r="G470" s="33"/>
      <c r="H470" s="33"/>
      <c r="I470" s="137"/>
      <c r="J470" s="33"/>
      <c r="K470" s="34"/>
      <c r="L470" s="128">
        <f>IF(Dommere!$C$12&gt;4,ROUND(SUM(E470:K470)-Q470-R470,1)/(Dommere!$C$12-2),(SUM(E470:K470)/Dommere!$C$12))</f>
        <v>0</v>
      </c>
      <c r="M470" s="129">
        <f>IF(B470="",,'Final 1'!L470+L470)</f>
        <v>0</v>
      </c>
      <c r="N470" s="57" t="str">
        <f t="shared" si="65"/>
        <v/>
      </c>
      <c r="O470" s="33"/>
      <c r="P470" s="33"/>
      <c r="Q470" s="19">
        <f t="shared" si="66"/>
        <v>0</v>
      </c>
      <c r="R470" s="19">
        <f t="shared" si="67"/>
        <v>0</v>
      </c>
      <c r="S470" s="19">
        <f t="shared" si="68"/>
        <v>0</v>
      </c>
    </row>
    <row r="471" spans="1:19" x14ac:dyDescent="0.2">
      <c r="A471" s="20">
        <f>+Oversikt!A471</f>
        <v>0</v>
      </c>
      <c r="B471" s="16" t="str">
        <f>IF('Final 1'!B471="", "",+Oversikt!B471)</f>
        <v/>
      </c>
      <c r="C471" s="16" t="str">
        <f>IF(Oversikt!E471="","",Oversikt!E471)</f>
        <v/>
      </c>
      <c r="D471" s="17" t="str">
        <f>IF('Final 1'!N471="","",IF(Oversikt!B471="","",VLOOKUP(Oversikt!#REF!,Mønster!$A$4:$B$21,2)))</f>
        <v/>
      </c>
      <c r="E471" s="32"/>
      <c r="F471" s="33"/>
      <c r="G471" s="33"/>
      <c r="H471" s="33"/>
      <c r="I471" s="137"/>
      <c r="J471" s="33"/>
      <c r="K471" s="34"/>
      <c r="L471" s="128">
        <f>IF(Dommere!$C$12&gt;4,ROUND(SUM(E471:K471)-Q471-R471,1)/(Dommere!$C$12-2),(SUM(E471:K471)/Dommere!$C$12))</f>
        <v>0</v>
      </c>
      <c r="M471" s="129">
        <f>IF(B471="",,'Final 1'!L471+L471)</f>
        <v>0</v>
      </c>
      <c r="N471" s="57" t="str">
        <f t="shared" si="65"/>
        <v/>
      </c>
      <c r="O471" s="33"/>
      <c r="P471" s="33"/>
      <c r="Q471" s="19">
        <f t="shared" si="66"/>
        <v>0</v>
      </c>
      <c r="R471" s="19">
        <f t="shared" si="67"/>
        <v>0</v>
      </c>
      <c r="S471" s="19">
        <f t="shared" si="68"/>
        <v>0</v>
      </c>
    </row>
    <row r="472" spans="1:19" x14ac:dyDescent="0.2">
      <c r="A472" s="20">
        <f>+Oversikt!A472</f>
        <v>0</v>
      </c>
      <c r="B472" s="16" t="str">
        <f>IF('Final 1'!B472="", "",+Oversikt!B472)</f>
        <v/>
      </c>
      <c r="C472" s="16" t="str">
        <f>IF(Oversikt!E472="","",Oversikt!E472)</f>
        <v/>
      </c>
      <c r="D472" s="17" t="str">
        <f>IF('Final 1'!N472="","",IF(Oversikt!B472="","",VLOOKUP(Oversikt!#REF!,Mønster!$A$4:$B$21,2)))</f>
        <v/>
      </c>
      <c r="E472" s="32"/>
      <c r="F472" s="33"/>
      <c r="G472" s="33"/>
      <c r="H472" s="33"/>
      <c r="I472" s="137"/>
      <c r="J472" s="33"/>
      <c r="K472" s="34"/>
      <c r="L472" s="128">
        <f>IF(Dommere!$C$12&gt;4,ROUND(SUM(E472:K472)-Q472-R472,1)/(Dommere!$C$12-2),(SUM(E472:K472)/Dommere!$C$12))</f>
        <v>0</v>
      </c>
      <c r="M472" s="129">
        <f>IF(B472="",,'Final 1'!L472+L472)</f>
        <v>0</v>
      </c>
      <c r="N472" s="57" t="str">
        <f t="shared" si="65"/>
        <v/>
      </c>
      <c r="O472" s="33"/>
      <c r="P472" s="33"/>
      <c r="Q472" s="19">
        <f t="shared" si="66"/>
        <v>0</v>
      </c>
      <c r="R472" s="19">
        <f t="shared" si="67"/>
        <v>0</v>
      </c>
      <c r="S472" s="19">
        <f t="shared" si="68"/>
        <v>0</v>
      </c>
    </row>
    <row r="473" spans="1:19" x14ac:dyDescent="0.2">
      <c r="A473" s="20">
        <f>+Oversikt!A473</f>
        <v>0</v>
      </c>
      <c r="B473" s="16" t="str">
        <f>IF('Final 1'!B473="", "",+Oversikt!B473)</f>
        <v/>
      </c>
      <c r="C473" s="16" t="str">
        <f>IF(Oversikt!E473="","",Oversikt!E473)</f>
        <v/>
      </c>
      <c r="D473" s="17" t="str">
        <f>IF('Final 1'!N473="","",IF(Oversikt!B473="","",VLOOKUP(Oversikt!#REF!,Mønster!$A$4:$B$21,2)))</f>
        <v/>
      </c>
      <c r="E473" s="32"/>
      <c r="F473" s="33"/>
      <c r="G473" s="33"/>
      <c r="H473" s="33"/>
      <c r="I473" s="137"/>
      <c r="J473" s="33"/>
      <c r="K473" s="34"/>
      <c r="L473" s="128">
        <f>IF(Dommere!$C$12&gt;4,ROUND(SUM(E473:K473)-Q473-R473,1)/(Dommere!$C$12-2),(SUM(E473:K473)/Dommere!$C$12))</f>
        <v>0</v>
      </c>
      <c r="M473" s="129">
        <f>IF(B473="",,'Final 1'!L473+L473)</f>
        <v>0</v>
      </c>
      <c r="N473" s="57" t="str">
        <f t="shared" si="65"/>
        <v/>
      </c>
      <c r="O473" s="33"/>
      <c r="P473" s="33"/>
      <c r="Q473" s="19">
        <f t="shared" si="66"/>
        <v>0</v>
      </c>
      <c r="R473" s="19">
        <f t="shared" si="67"/>
        <v>0</v>
      </c>
      <c r="S473" s="19">
        <f t="shared" si="68"/>
        <v>0</v>
      </c>
    </row>
    <row r="474" spans="1:19" x14ac:dyDescent="0.2">
      <c r="A474" s="20">
        <f>+Oversikt!A474</f>
        <v>0</v>
      </c>
      <c r="B474" s="16" t="str">
        <f>IF('Final 1'!B474="", "",+Oversikt!B474)</f>
        <v/>
      </c>
      <c r="C474" s="16" t="str">
        <f>IF(Oversikt!E474="","",Oversikt!E474)</f>
        <v/>
      </c>
      <c r="D474" s="17" t="str">
        <f>IF('Final 1'!N474="","",IF(Oversikt!B474="","",VLOOKUP(Oversikt!#REF!,Mønster!$A$4:$B$21,2)))</f>
        <v/>
      </c>
      <c r="E474" s="32"/>
      <c r="F474" s="33"/>
      <c r="G474" s="33"/>
      <c r="H474" s="33"/>
      <c r="I474" s="137"/>
      <c r="J474" s="33"/>
      <c r="K474" s="34"/>
      <c r="L474" s="128">
        <f>IF(Dommere!$C$12&gt;4,ROUND(SUM(E474:K474)-Q474-R474,1)/(Dommere!$C$12-2),(SUM(E474:K474)/Dommere!$C$12))</f>
        <v>0</v>
      </c>
      <c r="M474" s="129">
        <f>IF(B474="",,'Final 1'!L474+L474)</f>
        <v>0</v>
      </c>
      <c r="N474" s="57" t="str">
        <f t="shared" si="65"/>
        <v/>
      </c>
      <c r="O474" s="33"/>
      <c r="P474" s="33"/>
      <c r="Q474" s="19">
        <f t="shared" si="66"/>
        <v>0</v>
      </c>
      <c r="R474" s="19">
        <f t="shared" si="67"/>
        <v>0</v>
      </c>
      <c r="S474" s="19">
        <f t="shared" si="68"/>
        <v>0</v>
      </c>
    </row>
    <row r="475" spans="1:19" x14ac:dyDescent="0.2">
      <c r="A475" s="20">
        <f>+Oversikt!A475</f>
        <v>0</v>
      </c>
      <c r="B475" s="16" t="str">
        <f>IF('Final 1'!B475="", "",+Oversikt!B475)</f>
        <v/>
      </c>
      <c r="C475" s="16" t="str">
        <f>IF(Oversikt!E475="","",Oversikt!E475)</f>
        <v/>
      </c>
      <c r="D475" s="17" t="str">
        <f>IF('Final 1'!N475="","",IF(Oversikt!B475="","",VLOOKUP(Oversikt!#REF!,Mønster!$A$4:$B$21,2)))</f>
        <v/>
      </c>
      <c r="E475" s="32"/>
      <c r="F475" s="33"/>
      <c r="G475" s="33"/>
      <c r="H475" s="33"/>
      <c r="I475" s="137"/>
      <c r="J475" s="33"/>
      <c r="K475" s="34"/>
      <c r="L475" s="128">
        <f>IF(Dommere!$C$12&gt;4,ROUND(SUM(E475:K475)-Q475-R475,1)/(Dommere!$C$12-2),(SUM(E475:K475)/Dommere!$C$12))</f>
        <v>0</v>
      </c>
      <c r="M475" s="129">
        <f>IF(B475="",,'Final 1'!L475+L475)</f>
        <v>0</v>
      </c>
      <c r="N475" s="57" t="str">
        <f t="shared" si="65"/>
        <v/>
      </c>
      <c r="O475" s="33"/>
      <c r="P475" s="33"/>
      <c r="Q475" s="19">
        <f t="shared" si="66"/>
        <v>0</v>
      </c>
      <c r="R475" s="19">
        <f t="shared" si="67"/>
        <v>0</v>
      </c>
      <c r="S475" s="19">
        <f t="shared" si="68"/>
        <v>0</v>
      </c>
    </row>
    <row r="476" spans="1:19" x14ac:dyDescent="0.2">
      <c r="A476" s="20">
        <f>+Oversikt!A476</f>
        <v>0</v>
      </c>
      <c r="B476" s="16" t="str">
        <f>IF('Final 1'!B476="", "",+Oversikt!B476)</f>
        <v/>
      </c>
      <c r="C476" s="16" t="str">
        <f>IF(Oversikt!E476="","",Oversikt!E476)</f>
        <v/>
      </c>
      <c r="D476" s="17" t="str">
        <f>IF('Final 1'!N476="","",IF(Oversikt!B476="","",VLOOKUP(Oversikt!#REF!,Mønster!$A$4:$B$21,2)))</f>
        <v/>
      </c>
      <c r="E476" s="32"/>
      <c r="F476" s="33"/>
      <c r="G476" s="33"/>
      <c r="H476" s="33"/>
      <c r="I476" s="137"/>
      <c r="J476" s="33"/>
      <c r="K476" s="34"/>
      <c r="L476" s="128">
        <f>IF(Dommere!$C$12&gt;4,ROUND(SUM(E476:K476)-Q476-R476,1)/(Dommere!$C$12-2),(SUM(E476:K476)/Dommere!$C$12))</f>
        <v>0</v>
      </c>
      <c r="M476" s="129">
        <f>IF(B476="",,'Final 1'!L476+L476)</f>
        <v>0</v>
      </c>
      <c r="N476" s="57" t="str">
        <f t="shared" si="65"/>
        <v/>
      </c>
      <c r="O476" s="33"/>
      <c r="P476" s="33"/>
      <c r="Q476" s="19">
        <f t="shared" si="66"/>
        <v>0</v>
      </c>
      <c r="R476" s="19">
        <f t="shared" si="67"/>
        <v>0</v>
      </c>
      <c r="S476" s="19">
        <f t="shared" si="68"/>
        <v>0</v>
      </c>
    </row>
    <row r="477" spans="1:19" x14ac:dyDescent="0.2">
      <c r="A477" s="20">
        <f>+Oversikt!A477</f>
        <v>0</v>
      </c>
      <c r="B477" s="16" t="str">
        <f>IF('Final 1'!B477="", "",+Oversikt!B477)</f>
        <v/>
      </c>
      <c r="C477" s="16" t="str">
        <f>IF(Oversikt!E477="","",Oversikt!E477)</f>
        <v/>
      </c>
      <c r="D477" s="17" t="str">
        <f>IF('Final 1'!N477="","",IF(Oversikt!B477="","",VLOOKUP(Oversikt!#REF!,Mønster!$A$4:$B$21,2)))</f>
        <v/>
      </c>
      <c r="E477" s="32"/>
      <c r="F477" s="33"/>
      <c r="G477" s="33"/>
      <c r="H477" s="33"/>
      <c r="I477" s="137"/>
      <c r="J477" s="33"/>
      <c r="K477" s="34"/>
      <c r="L477" s="128">
        <f>IF(Dommere!$C$12&gt;4,ROUND(SUM(E477:K477)-Q477-R477,1)/(Dommere!$C$12-2),(SUM(E477:K477)/Dommere!$C$12))</f>
        <v>0</v>
      </c>
      <c r="M477" s="129">
        <f>IF(B477="",,'Final 1'!L477+L477)</f>
        <v>0</v>
      </c>
      <c r="N477" s="57" t="str">
        <f t="shared" si="65"/>
        <v/>
      </c>
      <c r="O477" s="33"/>
      <c r="P477" s="33"/>
      <c r="Q477" s="19">
        <f t="shared" si="66"/>
        <v>0</v>
      </c>
      <c r="R477" s="19">
        <f t="shared" si="67"/>
        <v>0</v>
      </c>
      <c r="S477" s="19">
        <f t="shared" si="68"/>
        <v>0</v>
      </c>
    </row>
    <row r="478" spans="1:19" x14ac:dyDescent="0.2">
      <c r="A478" s="20">
        <f>+Oversikt!A478</f>
        <v>0</v>
      </c>
      <c r="B478" s="16" t="str">
        <f>IF('Final 1'!B478="", "",+Oversikt!B478)</f>
        <v/>
      </c>
      <c r="C478" s="16" t="str">
        <f>IF(Oversikt!E478="","",Oversikt!E478)</f>
        <v/>
      </c>
      <c r="D478" s="17" t="str">
        <f>IF('Final 1'!N478="","",IF(Oversikt!B478="","",VLOOKUP(Oversikt!#REF!,Mønster!$A$4:$B$21,2)))</f>
        <v/>
      </c>
      <c r="E478" s="32"/>
      <c r="F478" s="33"/>
      <c r="G478" s="33"/>
      <c r="H478" s="33"/>
      <c r="I478" s="137"/>
      <c r="J478" s="33"/>
      <c r="K478" s="34"/>
      <c r="L478" s="128">
        <f>IF(Dommere!$C$12&gt;4,ROUND(SUM(E478:K478)-Q478-R478,1)/(Dommere!$C$12-2),(SUM(E478:K478)/Dommere!$C$12))</f>
        <v>0</v>
      </c>
      <c r="M478" s="129">
        <f>IF(B478="",,'Final 1'!L478+L478)</f>
        <v>0</v>
      </c>
      <c r="N478" s="57" t="str">
        <f t="shared" si="65"/>
        <v/>
      </c>
      <c r="O478" s="33"/>
      <c r="P478" s="33"/>
      <c r="Q478" s="19">
        <f t="shared" si="66"/>
        <v>0</v>
      </c>
      <c r="R478" s="19">
        <f t="shared" si="67"/>
        <v>0</v>
      </c>
      <c r="S478" s="19">
        <f t="shared" si="68"/>
        <v>0</v>
      </c>
    </row>
    <row r="479" spans="1:19" x14ac:dyDescent="0.2">
      <c r="A479" s="20">
        <f>+Oversikt!A479</f>
        <v>0</v>
      </c>
      <c r="B479" s="16" t="str">
        <f>IF('Final 1'!B479="", "",+Oversikt!B479)</f>
        <v/>
      </c>
      <c r="C479" s="16" t="str">
        <f>IF(Oversikt!E479="","",Oversikt!E479)</f>
        <v/>
      </c>
      <c r="D479" s="17" t="str">
        <f>IF('Final 1'!N479="","",IF(Oversikt!B479="","",VLOOKUP(Oversikt!#REF!,Mønster!$A$4:$B$21,2)))</f>
        <v/>
      </c>
      <c r="E479" s="32"/>
      <c r="F479" s="33"/>
      <c r="G479" s="33"/>
      <c r="H479" s="33"/>
      <c r="I479" s="137"/>
      <c r="J479" s="33"/>
      <c r="K479" s="34"/>
      <c r="L479" s="128">
        <f>IF(Dommere!$C$12&gt;4,ROUND(SUM(E479:K479)-Q479-R479,1)/(Dommere!$C$12-2),(SUM(E479:K479)/Dommere!$C$12))</f>
        <v>0</v>
      </c>
      <c r="M479" s="129">
        <f>IF(B479="",,'Final 1'!L479+L479)</f>
        <v>0</v>
      </c>
      <c r="N479" s="57" t="str">
        <f t="shared" si="65"/>
        <v/>
      </c>
      <c r="O479" s="33"/>
      <c r="P479" s="33"/>
      <c r="Q479" s="19">
        <f t="shared" si="66"/>
        <v>0</v>
      </c>
      <c r="R479" s="19">
        <f t="shared" si="67"/>
        <v>0</v>
      </c>
      <c r="S479" s="19">
        <f t="shared" si="68"/>
        <v>0</v>
      </c>
    </row>
    <row r="480" spans="1:19" x14ac:dyDescent="0.2">
      <c r="A480" s="20">
        <f>+Oversikt!A480</f>
        <v>0</v>
      </c>
      <c r="B480" s="16" t="str">
        <f>IF('Final 1'!B480="", "",+Oversikt!B480)</f>
        <v/>
      </c>
      <c r="C480" s="16" t="str">
        <f>IF(Oversikt!E480="","",Oversikt!E480)</f>
        <v/>
      </c>
      <c r="D480" s="17" t="str">
        <f>IF('Final 1'!N480="","",IF(Oversikt!B480="","",VLOOKUP(Oversikt!#REF!,Mønster!$A$4:$B$21,2)))</f>
        <v/>
      </c>
      <c r="E480" s="32"/>
      <c r="F480" s="33"/>
      <c r="G480" s="33"/>
      <c r="H480" s="33"/>
      <c r="I480" s="137"/>
      <c r="J480" s="33"/>
      <c r="K480" s="34"/>
      <c r="L480" s="128">
        <f>IF(Dommere!$C$12&gt;4,ROUND(SUM(E480:K480)-Q480-R480,1)/(Dommere!$C$12-2),(SUM(E480:K480)/Dommere!$C$12))</f>
        <v>0</v>
      </c>
      <c r="M480" s="129">
        <f>IF(B480="",,'Final 1'!L480+L480)</f>
        <v>0</v>
      </c>
      <c r="N480" s="57" t="str">
        <f t="shared" si="65"/>
        <v/>
      </c>
      <c r="O480" s="33"/>
      <c r="P480" s="33"/>
      <c r="Q480" s="19">
        <f t="shared" si="66"/>
        <v>0</v>
      </c>
      <c r="R480" s="19">
        <f t="shared" si="67"/>
        <v>0</v>
      </c>
      <c r="S480" s="19">
        <f t="shared" si="68"/>
        <v>0</v>
      </c>
    </row>
    <row r="481" spans="1:19" x14ac:dyDescent="0.2">
      <c r="A481" s="20">
        <f>+Oversikt!A481</f>
        <v>0</v>
      </c>
      <c r="B481" s="16" t="str">
        <f>IF('Final 1'!B481="", "",+Oversikt!B481)</f>
        <v/>
      </c>
      <c r="C481" s="16" t="str">
        <f>IF(Oversikt!E481="","",Oversikt!E481)</f>
        <v/>
      </c>
      <c r="D481" s="17" t="str">
        <f>IF('Final 1'!N481="","",IF(Oversikt!B481="","",VLOOKUP(Oversikt!#REF!,Mønster!$A$4:$B$21,2)))</f>
        <v/>
      </c>
      <c r="E481" s="32"/>
      <c r="F481" s="33"/>
      <c r="G481" s="33"/>
      <c r="H481" s="33"/>
      <c r="I481" s="137"/>
      <c r="J481" s="33"/>
      <c r="K481" s="34"/>
      <c r="L481" s="128">
        <f>IF(Dommere!$C$12&gt;4,ROUND(SUM(E481:K481)-Q481-R481,1)/(Dommere!$C$12-2),(SUM(E481:K481)/Dommere!$C$12))</f>
        <v>0</v>
      </c>
      <c r="M481" s="129">
        <f>IF(B481="",,'Final 1'!L481+L481)</f>
        <v>0</v>
      </c>
      <c r="N481" s="57" t="str">
        <f t="shared" si="65"/>
        <v/>
      </c>
      <c r="O481" s="33"/>
      <c r="P481" s="33"/>
      <c r="Q481" s="19">
        <f t="shared" si="66"/>
        <v>0</v>
      </c>
      <c r="R481" s="19">
        <f t="shared" si="67"/>
        <v>0</v>
      </c>
      <c r="S481" s="19">
        <f t="shared" si="68"/>
        <v>0</v>
      </c>
    </row>
    <row r="482" spans="1:19" x14ac:dyDescent="0.2">
      <c r="A482" s="20">
        <f>+Oversikt!A482</f>
        <v>0</v>
      </c>
      <c r="B482" s="16" t="str">
        <f>IF('Final 1'!B482="", "",+Oversikt!B482)</f>
        <v/>
      </c>
      <c r="C482" s="16" t="str">
        <f>IF(Oversikt!E482="","",Oversikt!E482)</f>
        <v/>
      </c>
      <c r="D482" s="17" t="str">
        <f>IF('Final 1'!N482="","",IF(Oversikt!B482="","",VLOOKUP(Oversikt!#REF!,Mønster!$A$4:$B$21,2)))</f>
        <v/>
      </c>
      <c r="E482" s="32"/>
      <c r="F482" s="33"/>
      <c r="G482" s="33"/>
      <c r="H482" s="33"/>
      <c r="I482" s="137"/>
      <c r="J482" s="33"/>
      <c r="K482" s="34"/>
      <c r="L482" s="128">
        <f>IF(Dommere!$C$12&gt;4,ROUND(SUM(E482:K482)-Q482-R482,1)/(Dommere!$C$12-2),(SUM(E482:K482)/Dommere!$C$12))</f>
        <v>0</v>
      </c>
      <c r="M482" s="129">
        <f>IF(B482="",,'Final 1'!L482+L482)</f>
        <v>0</v>
      </c>
      <c r="N482" s="57" t="str">
        <f t="shared" si="65"/>
        <v/>
      </c>
      <c r="O482" s="33"/>
      <c r="P482" s="33"/>
      <c r="Q482" s="19">
        <f t="shared" si="66"/>
        <v>0</v>
      </c>
      <c r="R482" s="19">
        <f t="shared" si="67"/>
        <v>0</v>
      </c>
      <c r="S482" s="19">
        <f t="shared" si="68"/>
        <v>0</v>
      </c>
    </row>
    <row r="483" spans="1:19" x14ac:dyDescent="0.2">
      <c r="A483" s="20">
        <f>+Oversikt!A483</f>
        <v>0</v>
      </c>
      <c r="B483" s="16" t="str">
        <f>IF('Final 1'!B483="", "",+Oversikt!B483)</f>
        <v/>
      </c>
      <c r="C483" s="16" t="str">
        <f>IF(Oversikt!E483="","",Oversikt!E483)</f>
        <v/>
      </c>
      <c r="D483" s="17" t="str">
        <f>IF('Final 1'!N483="","",IF(Oversikt!B483="","",VLOOKUP(Oversikt!#REF!,Mønster!$A$4:$B$21,2)))</f>
        <v/>
      </c>
      <c r="E483" s="32"/>
      <c r="F483" s="33"/>
      <c r="G483" s="33"/>
      <c r="H483" s="33"/>
      <c r="I483" s="137"/>
      <c r="J483" s="33"/>
      <c r="K483" s="34"/>
      <c r="L483" s="128">
        <f>IF(Dommere!$C$12&gt;4,ROUND(SUM(E483:K483)-Q483-R483,1)/(Dommere!$C$12-2),(SUM(E483:K483)/Dommere!$C$12))</f>
        <v>0</v>
      </c>
      <c r="M483" s="129">
        <f>IF(B483="",,'Final 1'!L483+L483)</f>
        <v>0</v>
      </c>
      <c r="N483" s="57" t="str">
        <f t="shared" si="65"/>
        <v/>
      </c>
      <c r="O483" s="33"/>
      <c r="P483" s="33"/>
      <c r="Q483" s="19">
        <f t="shared" si="66"/>
        <v>0</v>
      </c>
      <c r="R483" s="19">
        <f t="shared" si="67"/>
        <v>0</v>
      </c>
      <c r="S483" s="19">
        <f t="shared" si="68"/>
        <v>0</v>
      </c>
    </row>
    <row r="484" spans="1:19" x14ac:dyDescent="0.2">
      <c r="A484" s="20">
        <f>+Oversikt!A484</f>
        <v>0</v>
      </c>
      <c r="B484" s="16" t="str">
        <f>IF('Final 1'!B484="", "",+Oversikt!B484)</f>
        <v/>
      </c>
      <c r="C484" s="16" t="str">
        <f>IF(Oversikt!E484="","",Oversikt!E484)</f>
        <v/>
      </c>
      <c r="D484" s="17" t="str">
        <f>IF('Final 1'!N484="","",IF(Oversikt!B484="","",VLOOKUP(Oversikt!#REF!,Mønster!$A$4:$B$21,2)))</f>
        <v/>
      </c>
      <c r="E484" s="32"/>
      <c r="F484" s="33"/>
      <c r="G484" s="33"/>
      <c r="H484" s="33"/>
      <c r="I484" s="137"/>
      <c r="J484" s="33"/>
      <c r="K484" s="34"/>
      <c r="L484" s="128">
        <f>IF(Dommere!$C$12&gt;4,ROUND(SUM(E484:K484)-Q484-R484,1)/(Dommere!$C$12-2),(SUM(E484:K484)/Dommere!$C$12))</f>
        <v>0</v>
      </c>
      <c r="M484" s="129">
        <f>IF(B484="",,'Final 1'!L484+L484)</f>
        <v>0</v>
      </c>
      <c r="N484" s="57" t="str">
        <f t="shared" si="65"/>
        <v/>
      </c>
      <c r="O484" s="33"/>
      <c r="P484" s="33"/>
      <c r="Q484" s="19">
        <f t="shared" si="66"/>
        <v>0</v>
      </c>
      <c r="R484" s="19">
        <f t="shared" si="67"/>
        <v>0</v>
      </c>
      <c r="S484" s="19">
        <f t="shared" si="68"/>
        <v>0</v>
      </c>
    </row>
    <row r="485" spans="1:19" x14ac:dyDescent="0.2">
      <c r="A485" s="20">
        <f>+Oversikt!A485</f>
        <v>0</v>
      </c>
      <c r="B485" s="16" t="str">
        <f>IF('Final 1'!B485="", "",+Oversikt!B485)</f>
        <v/>
      </c>
      <c r="C485" s="16" t="str">
        <f>IF(Oversikt!E485="","",Oversikt!E485)</f>
        <v/>
      </c>
      <c r="D485" s="17" t="str">
        <f>IF('Final 1'!N485="","",IF(Oversikt!B485="","",VLOOKUP(Oversikt!#REF!,Mønster!$A$4:$B$21,2)))</f>
        <v/>
      </c>
      <c r="E485" s="32"/>
      <c r="F485" s="33"/>
      <c r="G485" s="33"/>
      <c r="H485" s="33"/>
      <c r="I485" s="137"/>
      <c r="J485" s="33"/>
      <c r="K485" s="34"/>
      <c r="L485" s="128">
        <f>IF(Dommere!$C$12&gt;4,ROUND(SUM(E485:K485)-Q485-R485,1)/(Dommere!$C$12-2),(SUM(E485:K485)/Dommere!$C$12))</f>
        <v>0</v>
      </c>
      <c r="M485" s="129">
        <f>IF(B485="",,'Final 1'!L485+L485)</f>
        <v>0</v>
      </c>
      <c r="N485" s="57" t="str">
        <f t="shared" si="65"/>
        <v/>
      </c>
      <c r="O485" s="33"/>
      <c r="P485" s="33"/>
      <c r="Q485" s="19">
        <f t="shared" si="66"/>
        <v>0</v>
      </c>
      <c r="R485" s="19">
        <f t="shared" si="67"/>
        <v>0</v>
      </c>
      <c r="S485" s="19">
        <f t="shared" si="68"/>
        <v>0</v>
      </c>
    </row>
    <row r="486" spans="1:19" x14ac:dyDescent="0.2">
      <c r="A486" s="20">
        <f>+Oversikt!A486</f>
        <v>0</v>
      </c>
      <c r="B486" s="16" t="str">
        <f>IF('Final 1'!B486="", "",+Oversikt!B486)</f>
        <v/>
      </c>
      <c r="C486" s="16" t="str">
        <f>IF(Oversikt!E486="","",Oversikt!E486)</f>
        <v/>
      </c>
      <c r="D486" s="17" t="str">
        <f>IF('Final 1'!N486="","",IF(Oversikt!B486="","",VLOOKUP(Oversikt!#REF!,Mønster!$A$4:$B$21,2)))</f>
        <v/>
      </c>
      <c r="E486" s="32"/>
      <c r="F486" s="33"/>
      <c r="G486" s="33"/>
      <c r="H486" s="33"/>
      <c r="I486" s="137"/>
      <c r="J486" s="33"/>
      <c r="K486" s="34"/>
      <c r="L486" s="128">
        <f>IF(Dommere!$C$12&gt;4,ROUND(SUM(E486:K486)-Q486-R486,1)/(Dommere!$C$12-2),(SUM(E486:K486)/Dommere!$C$12))</f>
        <v>0</v>
      </c>
      <c r="M486" s="129">
        <f>IF(B486="",,'Final 1'!L486+L486)</f>
        <v>0</v>
      </c>
      <c r="N486" s="57" t="str">
        <f t="shared" si="65"/>
        <v/>
      </c>
      <c r="O486" s="33"/>
      <c r="P486" s="33"/>
      <c r="Q486" s="19">
        <f t="shared" si="66"/>
        <v>0</v>
      </c>
      <c r="R486" s="19">
        <f t="shared" si="67"/>
        <v>0</v>
      </c>
      <c r="S486" s="19">
        <f t="shared" si="68"/>
        <v>0</v>
      </c>
    </row>
    <row r="487" spans="1:19" x14ac:dyDescent="0.2">
      <c r="A487" s="20">
        <f>+Oversikt!A487</f>
        <v>0</v>
      </c>
      <c r="B487" s="16" t="str">
        <f>IF('Final 1'!B487="", "",+Oversikt!B487)</f>
        <v/>
      </c>
      <c r="C487" s="16" t="str">
        <f>IF(Oversikt!E487="","",Oversikt!E487)</f>
        <v/>
      </c>
      <c r="D487" s="17" t="str">
        <f>IF('Final 1'!N487="","",IF(Oversikt!B487="","",VLOOKUP(Oversikt!#REF!,Mønster!$A$4:$B$21,2)))</f>
        <v/>
      </c>
      <c r="E487" s="32"/>
      <c r="F487" s="33"/>
      <c r="G487" s="33"/>
      <c r="H487" s="33"/>
      <c r="I487" s="137"/>
      <c r="J487" s="33"/>
      <c r="K487" s="34"/>
      <c r="L487" s="128">
        <f>IF(Dommere!$C$12&gt;4,ROUND(SUM(E487:K487)-Q487-R487,1)/(Dommere!$C$12-2),(SUM(E487:K487)/Dommere!$C$12))</f>
        <v>0</v>
      </c>
      <c r="M487" s="129">
        <f>IF(B487="",,'Final 1'!L487+L487)</f>
        <v>0</v>
      </c>
      <c r="N487" s="57" t="str">
        <f t="shared" si="65"/>
        <v/>
      </c>
      <c r="O487" s="33"/>
      <c r="P487" s="33"/>
      <c r="Q487" s="19">
        <f t="shared" si="66"/>
        <v>0</v>
      </c>
      <c r="R487" s="19">
        <f t="shared" si="67"/>
        <v>0</v>
      </c>
      <c r="S487" s="19">
        <f t="shared" si="68"/>
        <v>0</v>
      </c>
    </row>
    <row r="488" spans="1:19" x14ac:dyDescent="0.2">
      <c r="A488" s="20">
        <f>+Oversikt!A488</f>
        <v>0</v>
      </c>
      <c r="B488" s="16" t="str">
        <f>IF('Final 1'!B488="", "",+Oversikt!B488)</f>
        <v/>
      </c>
      <c r="C488" s="16" t="str">
        <f>IF(Oversikt!E488="","",Oversikt!E488)</f>
        <v/>
      </c>
      <c r="D488" s="17" t="str">
        <f>IF('Final 1'!N488="","",IF(Oversikt!B488="","",VLOOKUP(Oversikt!#REF!,Mønster!$A$4:$B$21,2)))</f>
        <v/>
      </c>
      <c r="E488" s="32"/>
      <c r="F488" s="33"/>
      <c r="G488" s="33"/>
      <c r="H488" s="33"/>
      <c r="I488" s="137"/>
      <c r="J488" s="33"/>
      <c r="K488" s="34"/>
      <c r="L488" s="128">
        <f>IF(Dommere!$C$12&gt;4,ROUND(SUM(E488:K488)-Q488-R488,1)/(Dommere!$C$12-2),(SUM(E488:K488)/Dommere!$C$12))</f>
        <v>0</v>
      </c>
      <c r="M488" s="129">
        <f>IF(B488="",,'Final 1'!L488+L488)</f>
        <v>0</v>
      </c>
      <c r="N488" s="57" t="str">
        <f t="shared" si="65"/>
        <v/>
      </c>
      <c r="O488" s="33"/>
      <c r="P488" s="33"/>
      <c r="Q488" s="19">
        <f t="shared" si="66"/>
        <v>0</v>
      </c>
      <c r="R488" s="19">
        <f t="shared" si="67"/>
        <v>0</v>
      </c>
      <c r="S488" s="19">
        <f t="shared" si="68"/>
        <v>0</v>
      </c>
    </row>
    <row r="489" spans="1:19" x14ac:dyDescent="0.2">
      <c r="A489" s="20">
        <f>+Oversikt!A489</f>
        <v>0</v>
      </c>
      <c r="B489" s="16" t="str">
        <f>IF('Final 1'!B489="", "",+Oversikt!B489)</f>
        <v/>
      </c>
      <c r="C489" s="16" t="str">
        <f>IF(Oversikt!E489="","",Oversikt!E489)</f>
        <v/>
      </c>
      <c r="D489" s="17" t="str">
        <f>IF('Final 1'!N489="","",IF(Oversikt!B489="","",VLOOKUP(Oversikt!#REF!,Mønster!$A$4:$B$21,2)))</f>
        <v/>
      </c>
      <c r="E489" s="32"/>
      <c r="F489" s="33"/>
      <c r="G489" s="33"/>
      <c r="H489" s="33"/>
      <c r="I489" s="137"/>
      <c r="J489" s="33"/>
      <c r="K489" s="34"/>
      <c r="L489" s="128">
        <f>IF(Dommere!$C$12&gt;4,ROUND(SUM(E489:K489)-Q489-R489,1)/(Dommere!$C$12-2),(SUM(E489:K489)/Dommere!$C$12))</f>
        <v>0</v>
      </c>
      <c r="M489" s="129">
        <f>IF(B489="",,'Final 1'!L489+L489)</f>
        <v>0</v>
      </c>
      <c r="N489" s="57" t="str">
        <f t="shared" si="65"/>
        <v/>
      </c>
      <c r="O489" s="33"/>
      <c r="P489" s="33"/>
      <c r="Q489" s="19">
        <f t="shared" si="66"/>
        <v>0</v>
      </c>
      <c r="R489" s="19">
        <f t="shared" si="67"/>
        <v>0</v>
      </c>
      <c r="S489" s="19">
        <f t="shared" si="68"/>
        <v>0</v>
      </c>
    </row>
    <row r="490" spans="1:19" x14ac:dyDescent="0.2">
      <c r="A490" s="20">
        <f>+Oversikt!A490</f>
        <v>0</v>
      </c>
      <c r="B490" s="16" t="str">
        <f>IF('Final 1'!B490="", "",+Oversikt!B490)</f>
        <v/>
      </c>
      <c r="C490" s="16" t="str">
        <f>IF(Oversikt!E490="","",Oversikt!E490)</f>
        <v/>
      </c>
      <c r="D490" s="17" t="str">
        <f>IF('Final 1'!N490="","",IF(Oversikt!B490="","",VLOOKUP(Oversikt!#REF!,Mønster!$A$4:$B$21,2)))</f>
        <v/>
      </c>
      <c r="E490" s="32"/>
      <c r="F490" s="33"/>
      <c r="G490" s="33"/>
      <c r="H490" s="33"/>
      <c r="I490" s="137"/>
      <c r="J490" s="33"/>
      <c r="K490" s="34"/>
      <c r="L490" s="128">
        <f>IF(Dommere!$C$12&gt;4,ROUND(SUM(E490:K490)-Q490-R490,1)/(Dommere!$C$12-2),(SUM(E490:K490)/Dommere!$C$12))</f>
        <v>0</v>
      </c>
      <c r="M490" s="129">
        <f>IF(B490="",,'Final 1'!L490+L490)</f>
        <v>0</v>
      </c>
      <c r="N490" s="57" t="str">
        <f t="shared" si="65"/>
        <v/>
      </c>
      <c r="O490" s="33"/>
      <c r="P490" s="33"/>
      <c r="Q490" s="19">
        <f t="shared" si="66"/>
        <v>0</v>
      </c>
      <c r="R490" s="19">
        <f t="shared" si="67"/>
        <v>0</v>
      </c>
      <c r="S490" s="19">
        <f t="shared" si="68"/>
        <v>0</v>
      </c>
    </row>
    <row r="491" spans="1:19" x14ac:dyDescent="0.2">
      <c r="A491" s="20">
        <f>+Oversikt!A491</f>
        <v>0</v>
      </c>
      <c r="B491" s="16" t="str">
        <f>IF('Final 1'!B491="", "",+Oversikt!B491)</f>
        <v/>
      </c>
      <c r="C491" s="16" t="str">
        <f>IF(Oversikt!E491="","",Oversikt!E491)</f>
        <v/>
      </c>
      <c r="D491" s="17" t="str">
        <f>IF('Final 1'!N491="","",IF(Oversikt!B491="","",VLOOKUP(Oversikt!#REF!,Mønster!$A$4:$B$21,2)))</f>
        <v/>
      </c>
      <c r="E491" s="32"/>
      <c r="F491" s="33"/>
      <c r="G491" s="33"/>
      <c r="H491" s="33"/>
      <c r="I491" s="137"/>
      <c r="J491" s="33"/>
      <c r="K491" s="34"/>
      <c r="L491" s="128">
        <f>IF(Dommere!$C$12&gt;4,ROUND(SUM(E491:K491)-Q491-R491,1)/(Dommere!$C$12-2),(SUM(E491:K491)/Dommere!$C$12))</f>
        <v>0</v>
      </c>
      <c r="M491" s="129">
        <f>IF(B491="",,'Final 1'!L491+L491)</f>
        <v>0</v>
      </c>
      <c r="N491" s="57" t="str">
        <f t="shared" si="65"/>
        <v/>
      </c>
      <c r="O491" s="33"/>
      <c r="P491" s="33"/>
      <c r="Q491" s="19">
        <f t="shared" si="66"/>
        <v>0</v>
      </c>
      <c r="R491" s="19">
        <f t="shared" si="67"/>
        <v>0</v>
      </c>
      <c r="S491" s="19">
        <f t="shared" si="68"/>
        <v>0</v>
      </c>
    </row>
    <row r="492" spans="1:19" x14ac:dyDescent="0.2">
      <c r="A492" s="20">
        <f>+Oversikt!A492</f>
        <v>0</v>
      </c>
      <c r="B492" s="16" t="str">
        <f>IF('Final 1'!B492="", "",+Oversikt!B492)</f>
        <v/>
      </c>
      <c r="C492" s="16" t="str">
        <f>IF(Oversikt!E492="","",Oversikt!E492)</f>
        <v/>
      </c>
      <c r="D492" s="17" t="str">
        <f>IF('Final 1'!N492="","",IF(Oversikt!B492="","",VLOOKUP(Oversikt!#REF!,Mønster!$A$4:$B$21,2)))</f>
        <v/>
      </c>
      <c r="E492" s="32"/>
      <c r="F492" s="33"/>
      <c r="G492" s="33"/>
      <c r="H492" s="33"/>
      <c r="I492" s="137"/>
      <c r="J492" s="33"/>
      <c r="K492" s="34"/>
      <c r="L492" s="128">
        <f>IF(Dommere!$C$12&gt;4,ROUND(SUM(E492:K492)-Q492-R492,1)/(Dommere!$C$12-2),(SUM(E492:K492)/Dommere!$C$12))</f>
        <v>0</v>
      </c>
      <c r="M492" s="129">
        <f>IF(B492="",,'Final 1'!L492+L492)</f>
        <v>0</v>
      </c>
      <c r="N492" s="57" t="str">
        <f t="shared" si="65"/>
        <v/>
      </c>
      <c r="O492" s="33"/>
      <c r="P492" s="33"/>
      <c r="Q492" s="19">
        <f t="shared" si="66"/>
        <v>0</v>
      </c>
      <c r="R492" s="19">
        <f t="shared" si="67"/>
        <v>0</v>
      </c>
      <c r="S492" s="19">
        <f t="shared" si="68"/>
        <v>0</v>
      </c>
    </row>
    <row r="493" spans="1:19" x14ac:dyDescent="0.2">
      <c r="A493" s="20">
        <f>+Oversikt!A493</f>
        <v>0</v>
      </c>
      <c r="B493" s="16" t="str">
        <f>IF('Final 1'!B493="", "",+Oversikt!B493)</f>
        <v/>
      </c>
      <c r="C493" s="16" t="str">
        <f>IF(Oversikt!E493="","",Oversikt!E493)</f>
        <v/>
      </c>
      <c r="D493" s="17" t="str">
        <f>IF('Final 1'!N493="","",IF(Oversikt!B493="","",VLOOKUP(Oversikt!#REF!,Mønster!$A$4:$B$21,2)))</f>
        <v/>
      </c>
      <c r="E493" s="32"/>
      <c r="F493" s="33"/>
      <c r="G493" s="33"/>
      <c r="H493" s="33"/>
      <c r="I493" s="137"/>
      <c r="J493" s="33"/>
      <c r="K493" s="34"/>
      <c r="L493" s="128">
        <f>IF(Dommere!$C$12&gt;4,ROUND(SUM(E493:K493)-Q493-R493,1)/(Dommere!$C$12-2),(SUM(E493:K493)/Dommere!$C$12))</f>
        <v>0</v>
      </c>
      <c r="M493" s="129">
        <f>IF(B493="",,'Final 1'!L493+L493)</f>
        <v>0</v>
      </c>
      <c r="N493" s="57" t="str">
        <f t="shared" si="65"/>
        <v/>
      </c>
      <c r="O493" s="33"/>
      <c r="P493" s="33"/>
      <c r="Q493" s="19">
        <f t="shared" si="66"/>
        <v>0</v>
      </c>
      <c r="R493" s="19">
        <f t="shared" si="67"/>
        <v>0</v>
      </c>
      <c r="S493" s="19">
        <f t="shared" si="68"/>
        <v>0</v>
      </c>
    </row>
    <row r="494" spans="1:19" x14ac:dyDescent="0.2">
      <c r="A494" s="20">
        <f>+Oversikt!A494</f>
        <v>0</v>
      </c>
      <c r="B494" s="16" t="str">
        <f>IF('Final 1'!B494="", "",+Oversikt!B494)</f>
        <v/>
      </c>
      <c r="C494" s="16" t="str">
        <f>IF(Oversikt!E494="","",Oversikt!E494)</f>
        <v/>
      </c>
      <c r="D494" s="17" t="str">
        <f>IF('Final 1'!N494="","",IF(Oversikt!B494="","",VLOOKUP(Oversikt!#REF!,Mønster!$A$4:$B$21,2)))</f>
        <v/>
      </c>
      <c r="E494" s="32"/>
      <c r="F494" s="33"/>
      <c r="G494" s="33"/>
      <c r="H494" s="33"/>
      <c r="I494" s="137"/>
      <c r="J494" s="33"/>
      <c r="K494" s="34"/>
      <c r="L494" s="128">
        <f>IF(Dommere!$C$12&gt;4,ROUND(SUM(E494:K494)-Q494-R494,1)/(Dommere!$C$12-2),(SUM(E494:K494)/Dommere!$C$12))</f>
        <v>0</v>
      </c>
      <c r="M494" s="129">
        <f>IF(B494="",,'Final 1'!L494+L494)</f>
        <v>0</v>
      </c>
      <c r="N494" s="57" t="str">
        <f t="shared" si="65"/>
        <v/>
      </c>
      <c r="O494" s="33"/>
      <c r="P494" s="33"/>
      <c r="Q494" s="19">
        <f t="shared" si="66"/>
        <v>0</v>
      </c>
      <c r="R494" s="19">
        <f t="shared" si="67"/>
        <v>0</v>
      </c>
      <c r="S494" s="19">
        <f t="shared" si="68"/>
        <v>0</v>
      </c>
    </row>
    <row r="495" spans="1:19" x14ac:dyDescent="0.2">
      <c r="A495" s="20">
        <f>+Oversikt!A495</f>
        <v>0</v>
      </c>
      <c r="B495" s="16" t="str">
        <f>IF('Final 1'!B495="", "",+Oversikt!B495)</f>
        <v/>
      </c>
      <c r="C495" s="16" t="str">
        <f>IF(Oversikt!E495="","",Oversikt!E495)</f>
        <v/>
      </c>
      <c r="D495" s="17" t="str">
        <f>IF('Final 1'!N495="","",IF(Oversikt!B495="","",VLOOKUP(Oversikt!#REF!,Mønster!$A$4:$B$21,2)))</f>
        <v/>
      </c>
      <c r="E495" s="32"/>
      <c r="F495" s="33"/>
      <c r="G495" s="33"/>
      <c r="H495" s="33"/>
      <c r="I495" s="137"/>
      <c r="J495" s="33"/>
      <c r="K495" s="34"/>
      <c r="L495" s="128">
        <f>IF(Dommere!$C$12&gt;4,ROUND(SUM(E495:K495)-Q495-R495,1)/(Dommere!$C$12-2),(SUM(E495:K495)/Dommere!$C$12))</f>
        <v>0</v>
      </c>
      <c r="M495" s="129">
        <f>IF(B495="",,'Final 1'!L495+L495)</f>
        <v>0</v>
      </c>
      <c r="N495" s="57" t="str">
        <f t="shared" si="65"/>
        <v/>
      </c>
      <c r="O495" s="33"/>
      <c r="P495" s="33"/>
      <c r="Q495" s="19">
        <f t="shared" si="66"/>
        <v>0</v>
      </c>
      <c r="R495" s="19">
        <f t="shared" si="67"/>
        <v>0</v>
      </c>
      <c r="S495" s="19">
        <f t="shared" si="68"/>
        <v>0</v>
      </c>
    </row>
    <row r="496" spans="1:19" x14ac:dyDescent="0.2">
      <c r="A496" s="20">
        <f>+Oversikt!A496</f>
        <v>0</v>
      </c>
      <c r="B496" s="16" t="str">
        <f>IF('Final 1'!B496="", "",+Oversikt!B496)</f>
        <v/>
      </c>
      <c r="C496" s="16" t="str">
        <f>IF(Oversikt!E496="","",Oversikt!E496)</f>
        <v/>
      </c>
      <c r="D496" s="17" t="str">
        <f>IF('Final 1'!N496="","",IF(Oversikt!B496="","",VLOOKUP(Oversikt!#REF!,Mønster!$A$4:$B$21,2)))</f>
        <v/>
      </c>
      <c r="E496" s="32"/>
      <c r="F496" s="33"/>
      <c r="G496" s="33"/>
      <c r="H496" s="33"/>
      <c r="I496" s="137"/>
      <c r="J496" s="33"/>
      <c r="K496" s="34"/>
      <c r="L496" s="128">
        <f>IF(Dommere!$C$12&gt;4,ROUND(SUM(E496:K496)-Q496-R496,1)/(Dommere!$C$12-2),(SUM(E496:K496)/Dommere!$C$12))</f>
        <v>0</v>
      </c>
      <c r="M496" s="129">
        <f>IF(B496="",,'Final 1'!L496+L496)</f>
        <v>0</v>
      </c>
      <c r="N496" s="57" t="str">
        <f t="shared" si="65"/>
        <v/>
      </c>
      <c r="O496" s="33"/>
      <c r="P496" s="33"/>
      <c r="Q496" s="19">
        <f t="shared" si="66"/>
        <v>0</v>
      </c>
      <c r="R496" s="19">
        <f t="shared" si="67"/>
        <v>0</v>
      </c>
      <c r="S496" s="19">
        <f t="shared" si="68"/>
        <v>0</v>
      </c>
    </row>
    <row r="497" spans="1:19" x14ac:dyDescent="0.2">
      <c r="A497" s="20">
        <f>+Oversikt!A497</f>
        <v>0</v>
      </c>
      <c r="B497" s="16" t="str">
        <f>IF('Final 1'!B497="", "",+Oversikt!B497)</f>
        <v/>
      </c>
      <c r="C497" s="16" t="str">
        <f>IF(Oversikt!E497="","",Oversikt!E497)</f>
        <v/>
      </c>
      <c r="D497" s="17" t="str">
        <f>IF('Final 1'!N497="","",IF(Oversikt!B497="","",VLOOKUP(Oversikt!#REF!,Mønster!$A$4:$B$21,2)))</f>
        <v/>
      </c>
      <c r="E497" s="32"/>
      <c r="F497" s="33"/>
      <c r="G497" s="33"/>
      <c r="H497" s="33"/>
      <c r="I497" s="137"/>
      <c r="J497" s="33"/>
      <c r="K497" s="34"/>
      <c r="L497" s="128">
        <f>IF(Dommere!$C$12&gt;4,ROUND(SUM(E497:K497)-Q497-R497,1)/(Dommere!$C$12-2),(SUM(E497:K497)/Dommere!$C$12))</f>
        <v>0</v>
      </c>
      <c r="M497" s="129">
        <f>IF(B497="",,'Final 1'!L497+L497)</f>
        <v>0</v>
      </c>
      <c r="N497" s="57" t="str">
        <f t="shared" si="65"/>
        <v/>
      </c>
      <c r="O497" s="33"/>
      <c r="P497" s="33"/>
      <c r="Q497" s="19">
        <f t="shared" si="66"/>
        <v>0</v>
      </c>
      <c r="R497" s="19">
        <f t="shared" si="67"/>
        <v>0</v>
      </c>
      <c r="S497" s="19">
        <f t="shared" si="68"/>
        <v>0</v>
      </c>
    </row>
    <row r="498" spans="1:19" x14ac:dyDescent="0.2">
      <c r="A498" s="20">
        <f>+Oversikt!A498</f>
        <v>0</v>
      </c>
      <c r="B498" s="16" t="str">
        <f>IF('Final 1'!B498="", "",+Oversikt!B498)</f>
        <v/>
      </c>
      <c r="C498" s="16" t="str">
        <f>IF(Oversikt!E498="","",Oversikt!E498)</f>
        <v/>
      </c>
      <c r="D498" s="17" t="str">
        <f>IF('Final 1'!N498="","",IF(Oversikt!B498="","",VLOOKUP(Oversikt!#REF!,Mønster!$A$4:$B$21,2)))</f>
        <v/>
      </c>
      <c r="E498" s="32"/>
      <c r="F498" s="33"/>
      <c r="G498" s="33"/>
      <c r="H498" s="33"/>
      <c r="I498" s="137"/>
      <c r="J498" s="33"/>
      <c r="K498" s="34"/>
      <c r="L498" s="128">
        <f>IF(Dommere!$C$12&gt;4,ROUND(SUM(E498:K498)-Q498-R498,1)/(Dommere!$C$12-2),(SUM(E498:K498)/Dommere!$C$12))</f>
        <v>0</v>
      </c>
      <c r="M498" s="129">
        <f>IF(B498="",,'Final 1'!L498+L498)</f>
        <v>0</v>
      </c>
      <c r="N498" s="57" t="str">
        <f t="shared" si="65"/>
        <v/>
      </c>
      <c r="O498" s="33"/>
      <c r="P498" s="33"/>
      <c r="Q498" s="19">
        <f t="shared" si="66"/>
        <v>0</v>
      </c>
      <c r="R498" s="19">
        <f t="shared" si="67"/>
        <v>0</v>
      </c>
      <c r="S498" s="19">
        <f t="shared" si="68"/>
        <v>0</v>
      </c>
    </row>
    <row r="499" spans="1:19" x14ac:dyDescent="0.2">
      <c r="A499" s="20">
        <f>+Oversikt!A499</f>
        <v>0</v>
      </c>
      <c r="B499" s="16" t="str">
        <f>IF('Final 1'!B499="", "",+Oversikt!B499)</f>
        <v/>
      </c>
      <c r="C499" s="16" t="str">
        <f>IF(Oversikt!E499="","",Oversikt!E499)</f>
        <v/>
      </c>
      <c r="D499" s="17" t="str">
        <f>IF('Final 1'!N499="","",IF(Oversikt!B499="","",VLOOKUP(Oversikt!#REF!,Mønster!$A$4:$B$21,2)))</f>
        <v/>
      </c>
      <c r="E499" s="32"/>
      <c r="F499" s="33"/>
      <c r="G499" s="33"/>
      <c r="H499" s="33"/>
      <c r="I499" s="137"/>
      <c r="J499" s="33"/>
      <c r="K499" s="34"/>
      <c r="L499" s="128">
        <f>IF(Dommere!$C$12&gt;4,ROUND(SUM(E499:K499)-Q499-R499,1)/(Dommere!$C$12-2),(SUM(E499:K499)/Dommere!$C$12))</f>
        <v>0</v>
      </c>
      <c r="M499" s="129">
        <f>IF(B499="",,'Final 1'!L499+L499)</f>
        <v>0</v>
      </c>
      <c r="N499" s="57" t="str">
        <f t="shared" si="65"/>
        <v/>
      </c>
      <c r="O499" s="33"/>
      <c r="P499" s="33"/>
      <c r="Q499" s="19">
        <f t="shared" si="66"/>
        <v>0</v>
      </c>
      <c r="R499" s="19">
        <f t="shared" si="67"/>
        <v>0</v>
      </c>
      <c r="S499" s="19">
        <f t="shared" si="68"/>
        <v>0</v>
      </c>
    </row>
    <row r="500" spans="1:19" x14ac:dyDescent="0.2">
      <c r="A500" s="20">
        <f>+Oversikt!A500</f>
        <v>0</v>
      </c>
      <c r="B500" s="16" t="str">
        <f>IF('Final 1'!B500="", "",+Oversikt!B500)</f>
        <v/>
      </c>
      <c r="C500" s="16" t="str">
        <f>IF(Oversikt!E500="","",Oversikt!E500)</f>
        <v/>
      </c>
      <c r="D500" s="17" t="str">
        <f>IF('Final 1'!N500="","",IF(Oversikt!B500="","",VLOOKUP(Oversikt!#REF!,Mønster!$A$4:$B$21,2)))</f>
        <v/>
      </c>
      <c r="E500" s="32"/>
      <c r="F500" s="33"/>
      <c r="G500" s="33"/>
      <c r="H500" s="33"/>
      <c r="I500" s="137"/>
      <c r="J500" s="33"/>
      <c r="K500" s="34"/>
      <c r="L500" s="128">
        <f>IF(Dommere!$C$12&gt;4,ROUND(SUM(E500:K500)-Q500-R500,1)/(Dommere!$C$12-2),(SUM(E500:K500)/Dommere!$C$12))</f>
        <v>0</v>
      </c>
      <c r="M500" s="129">
        <f>IF(B500="",,'Final 1'!L500+L500)</f>
        <v>0</v>
      </c>
      <c r="N500" s="57" t="str">
        <f t="shared" si="65"/>
        <v/>
      </c>
      <c r="O500" s="33"/>
      <c r="P500" s="33"/>
      <c r="Q500" s="19">
        <f t="shared" si="66"/>
        <v>0</v>
      </c>
      <c r="R500" s="19">
        <f t="shared" si="67"/>
        <v>0</v>
      </c>
      <c r="S500" s="19">
        <f t="shared" si="68"/>
        <v>0</v>
      </c>
    </row>
    <row r="501" spans="1:19" x14ac:dyDescent="0.2">
      <c r="A501" s="20">
        <f>+Oversikt!A501</f>
        <v>0</v>
      </c>
      <c r="B501" s="16" t="str">
        <f>IF('Final 1'!B501="", "",+Oversikt!B501)</f>
        <v/>
      </c>
      <c r="C501" s="16" t="str">
        <f>IF(Oversikt!E501="","",Oversikt!E501)</f>
        <v/>
      </c>
      <c r="D501" s="17" t="str">
        <f>IF('Final 1'!N501="","",IF(Oversikt!B501="","",VLOOKUP(Oversikt!#REF!,Mønster!$A$4:$B$21,2)))</f>
        <v/>
      </c>
      <c r="E501" s="32"/>
      <c r="F501" s="33"/>
      <c r="G501" s="33"/>
      <c r="H501" s="33"/>
      <c r="I501" s="137"/>
      <c r="J501" s="33"/>
      <c r="K501" s="34"/>
      <c r="L501" s="128">
        <f>IF(Dommere!$C$12&gt;4,ROUND(SUM(E501:K501)-Q501-R501,1)/(Dommere!$C$12-2),(SUM(E501:K501)/Dommere!$C$12))</f>
        <v>0</v>
      </c>
      <c r="M501" s="129">
        <f>IF(B501="",,'Final 1'!L501+L501)</f>
        <v>0</v>
      </c>
      <c r="N501" s="57" t="str">
        <f t="shared" si="65"/>
        <v/>
      </c>
      <c r="O501" s="33"/>
      <c r="P501" s="33"/>
      <c r="Q501" s="19">
        <f t="shared" si="66"/>
        <v>0</v>
      </c>
      <c r="R501" s="19">
        <f t="shared" si="67"/>
        <v>0</v>
      </c>
      <c r="S501" s="19">
        <f t="shared" si="68"/>
        <v>0</v>
      </c>
    </row>
    <row r="502" spans="1:19" x14ac:dyDescent="0.2">
      <c r="A502" s="20">
        <f>+Oversikt!A502</f>
        <v>0</v>
      </c>
      <c r="B502" s="16" t="str">
        <f>IF('Final 1'!B502="", "",+Oversikt!B502)</f>
        <v/>
      </c>
      <c r="C502" s="16" t="str">
        <f>IF(Oversikt!E502="","",Oversikt!E502)</f>
        <v/>
      </c>
      <c r="D502" s="17" t="str">
        <f>IF('Final 1'!N502="","",IF(Oversikt!B502="","",VLOOKUP(Oversikt!#REF!,Mønster!$A$4:$B$21,2)))</f>
        <v/>
      </c>
      <c r="E502" s="32"/>
      <c r="F502" s="33"/>
      <c r="G502" s="33"/>
      <c r="H502" s="33"/>
      <c r="I502" s="137"/>
      <c r="J502" s="33"/>
      <c r="K502" s="34"/>
      <c r="L502" s="128">
        <f>IF(Dommere!$C$12&gt;4,ROUND(SUM(E502:K502)-Q502-R502,1)/(Dommere!$C$12-2),(SUM(E502:K502)/Dommere!$C$12))</f>
        <v>0</v>
      </c>
      <c r="M502" s="129">
        <f>IF(B502="",,'Final 1'!L502+L502)</f>
        <v>0</v>
      </c>
      <c r="N502" s="57" t="str">
        <f t="shared" si="65"/>
        <v/>
      </c>
      <c r="O502" s="33"/>
      <c r="P502" s="33"/>
      <c r="Q502" s="19">
        <f t="shared" si="66"/>
        <v>0</v>
      </c>
      <c r="R502" s="19">
        <f t="shared" si="67"/>
        <v>0</v>
      </c>
      <c r="S502" s="19">
        <f t="shared" si="68"/>
        <v>0</v>
      </c>
    </row>
    <row r="503" spans="1:19" x14ac:dyDescent="0.2">
      <c r="A503" s="20">
        <f>+Oversikt!A503</f>
        <v>0</v>
      </c>
      <c r="B503" s="16" t="str">
        <f>IF('Final 1'!B503="", "",+Oversikt!B503)</f>
        <v/>
      </c>
      <c r="C503" s="16" t="str">
        <f>IF(Oversikt!E503="","",Oversikt!E503)</f>
        <v/>
      </c>
      <c r="D503" s="17" t="str">
        <f>IF('Final 1'!N503="","",IF(Oversikt!B503="","",VLOOKUP(Oversikt!#REF!,Mønster!$A$4:$B$21,2)))</f>
        <v/>
      </c>
      <c r="E503" s="32"/>
      <c r="F503" s="33"/>
      <c r="G503" s="33"/>
      <c r="H503" s="33"/>
      <c r="I503" s="137"/>
      <c r="J503" s="33"/>
      <c r="K503" s="34"/>
      <c r="L503" s="128">
        <f>IF(Dommere!$C$12&gt;4,ROUND(SUM(E503:K503)-Q503-R503,1)/(Dommere!$C$12-2),(SUM(E503:K503)/Dommere!$C$12))</f>
        <v>0</v>
      </c>
      <c r="M503" s="129">
        <f>IF(B503="",,'Final 1'!L503+L503)</f>
        <v>0</v>
      </c>
      <c r="N503" s="57" t="str">
        <f t="shared" si="65"/>
        <v/>
      </c>
      <c r="O503" s="33"/>
      <c r="P503" s="33"/>
      <c r="Q503" s="19">
        <f t="shared" si="66"/>
        <v>0</v>
      </c>
      <c r="R503" s="19">
        <f t="shared" si="67"/>
        <v>0</v>
      </c>
      <c r="S503" s="19">
        <f t="shared" si="68"/>
        <v>0</v>
      </c>
    </row>
    <row r="504" spans="1:19" x14ac:dyDescent="0.2">
      <c r="A504" s="20">
        <f>+Oversikt!A504</f>
        <v>0</v>
      </c>
      <c r="B504" s="16" t="str">
        <f>IF('Final 1'!B504="", "",+Oversikt!B504)</f>
        <v/>
      </c>
      <c r="C504" s="16" t="str">
        <f>IF(Oversikt!E504="","",Oversikt!E504)</f>
        <v/>
      </c>
      <c r="D504" s="17" t="str">
        <f>IF('Final 1'!N504="","",IF(Oversikt!B504="","",VLOOKUP(Oversikt!#REF!,Mønster!$A$4:$B$21,2)))</f>
        <v/>
      </c>
      <c r="E504" s="32"/>
      <c r="F504" s="33"/>
      <c r="G504" s="33"/>
      <c r="H504" s="33"/>
      <c r="I504" s="137"/>
      <c r="J504" s="33"/>
      <c r="K504" s="34"/>
      <c r="L504" s="128">
        <f>IF(Dommere!$C$12&gt;4,ROUND(SUM(E504:K504)-Q504-R504,1)/(Dommere!$C$12-2),(SUM(E504:K504)/Dommere!$C$12))</f>
        <v>0</v>
      </c>
      <c r="M504" s="129">
        <f>IF(B504="",,'Final 1'!L504+L504)</f>
        <v>0</v>
      </c>
      <c r="N504" s="57" t="str">
        <f t="shared" si="65"/>
        <v/>
      </c>
      <c r="O504" s="33"/>
      <c r="P504" s="33"/>
      <c r="Q504" s="19">
        <f t="shared" si="66"/>
        <v>0</v>
      </c>
      <c r="R504" s="19">
        <f t="shared" si="67"/>
        <v>0</v>
      </c>
      <c r="S504" s="19">
        <f t="shared" si="68"/>
        <v>0</v>
      </c>
    </row>
    <row r="505" spans="1:19" x14ac:dyDescent="0.2">
      <c r="A505" s="20">
        <f>+Oversikt!A505</f>
        <v>0</v>
      </c>
      <c r="B505" s="16" t="str">
        <f>IF('Final 1'!B505="", "",+Oversikt!B505)</f>
        <v/>
      </c>
      <c r="C505" s="16" t="str">
        <f>IF(Oversikt!E505="","",Oversikt!E505)</f>
        <v/>
      </c>
      <c r="D505" s="17" t="str">
        <f>IF('Final 1'!N505="","",IF(Oversikt!B505="","",VLOOKUP(Oversikt!#REF!,Mønster!$A$4:$B$21,2)))</f>
        <v/>
      </c>
      <c r="E505" s="32"/>
      <c r="F505" s="33"/>
      <c r="G505" s="33"/>
      <c r="H505" s="33"/>
      <c r="I505" s="137"/>
      <c r="J505" s="33"/>
      <c r="K505" s="34"/>
      <c r="L505" s="128">
        <f>IF(Dommere!$C$12&gt;4,ROUND(SUM(E505:K505)-Q505-R505,1)/(Dommere!$C$12-2),(SUM(E505:K505)/Dommere!$C$12))</f>
        <v>0</v>
      </c>
      <c r="M505" s="129">
        <f>IF(B505="",,'Final 1'!L505+L505)</f>
        <v>0</v>
      </c>
      <c r="N505" s="57" t="str">
        <f t="shared" si="65"/>
        <v/>
      </c>
      <c r="O505" s="33"/>
      <c r="P505" s="33"/>
      <c r="Q505" s="19">
        <f t="shared" si="66"/>
        <v>0</v>
      </c>
      <c r="R505" s="19">
        <f t="shared" si="67"/>
        <v>0</v>
      </c>
      <c r="S505" s="19">
        <f t="shared" si="68"/>
        <v>0</v>
      </c>
    </row>
    <row r="506" spans="1:19" x14ac:dyDescent="0.2">
      <c r="A506" s="20">
        <f>+Oversikt!A506</f>
        <v>0</v>
      </c>
      <c r="B506" s="16" t="str">
        <f>IF('Final 1'!B506="", "",+Oversikt!B506)</f>
        <v/>
      </c>
      <c r="C506" s="16" t="str">
        <f>IF(Oversikt!E506="","",Oversikt!E506)</f>
        <v/>
      </c>
      <c r="D506" s="17" t="str">
        <f>IF('Final 1'!N506="","",IF(Oversikt!B506="","",VLOOKUP(Oversikt!#REF!,Mønster!$A$4:$B$21,2)))</f>
        <v/>
      </c>
      <c r="E506" s="32"/>
      <c r="F506" s="33"/>
      <c r="G506" s="33"/>
      <c r="H506" s="33"/>
      <c r="I506" s="137"/>
      <c r="J506" s="33"/>
      <c r="K506" s="34"/>
      <c r="L506" s="128">
        <f>IF(Dommere!$C$12&gt;4,ROUND(SUM(E506:K506)-Q506-R506,1)/(Dommere!$C$12-2),(SUM(E506:K506)/Dommere!$C$12))</f>
        <v>0</v>
      </c>
      <c r="M506" s="129">
        <f>IF(B506="",,'Final 1'!L506+L506)</f>
        <v>0</v>
      </c>
      <c r="N506" s="57" t="str">
        <f t="shared" si="65"/>
        <v/>
      </c>
      <c r="O506" s="33"/>
      <c r="P506" s="33"/>
      <c r="Q506" s="19">
        <f t="shared" si="66"/>
        <v>0</v>
      </c>
      <c r="R506" s="19">
        <f t="shared" si="67"/>
        <v>0</v>
      </c>
      <c r="S506" s="19">
        <f t="shared" si="68"/>
        <v>0</v>
      </c>
    </row>
    <row r="507" spans="1:19" x14ac:dyDescent="0.2">
      <c r="A507" s="20">
        <f>+Oversikt!A507</f>
        <v>0</v>
      </c>
      <c r="B507" s="16" t="str">
        <f>IF('Final 1'!B507="", "",+Oversikt!B507)</f>
        <v/>
      </c>
      <c r="C507" s="16" t="str">
        <f>IF(Oversikt!E507="","",Oversikt!E507)</f>
        <v/>
      </c>
      <c r="D507" s="17" t="str">
        <f>IF('Final 1'!N507="","",IF(Oversikt!B507="","",VLOOKUP(Oversikt!#REF!,Mønster!$A$4:$B$21,2)))</f>
        <v/>
      </c>
      <c r="E507" s="32"/>
      <c r="F507" s="33"/>
      <c r="G507" s="33"/>
      <c r="H507" s="33"/>
      <c r="I507" s="137"/>
      <c r="J507" s="33"/>
      <c r="K507" s="34"/>
      <c r="L507" s="128">
        <f>IF(Dommere!$C$12&gt;4,ROUND(SUM(E507:K507)-Q507-R507,1)/(Dommere!$C$12-2),(SUM(E507:K507)/Dommere!$C$12))</f>
        <v>0</v>
      </c>
      <c r="M507" s="129">
        <f>IF(B507="",,'Final 1'!L507+L507)</f>
        <v>0</v>
      </c>
      <c r="N507" s="57" t="str">
        <f t="shared" ref="N507:N570" si="69">IF(M507=LARGE($M$290:$M$314,1),1,IF(M507=LARGE($M$290:$M$314,2),2,IF(M507=LARGE($M$290:$M$314,3),3,"")))</f>
        <v/>
      </c>
      <c r="O507" s="33"/>
      <c r="P507" s="33"/>
      <c r="Q507" s="19">
        <f t="shared" ref="Q507:Q570" si="70">MAX(E507:K507)</f>
        <v>0</v>
      </c>
      <c r="R507" s="19">
        <f t="shared" ref="R507:R570" si="71">MIN(E507:K507)</f>
        <v>0</v>
      </c>
      <c r="S507" s="19">
        <f t="shared" ref="S507:S570" si="72">SUM(E507:K507)</f>
        <v>0</v>
      </c>
    </row>
    <row r="508" spans="1:19" x14ac:dyDescent="0.2">
      <c r="A508" s="20">
        <f>+Oversikt!A508</f>
        <v>0</v>
      </c>
      <c r="B508" s="16" t="str">
        <f>IF('Final 1'!B508="", "",+Oversikt!B508)</f>
        <v/>
      </c>
      <c r="C508" s="16" t="str">
        <f>IF(Oversikt!E508="","",Oversikt!E508)</f>
        <v/>
      </c>
      <c r="D508" s="17" t="str">
        <f>IF('Final 1'!N508="","",IF(Oversikt!B508="","",VLOOKUP(Oversikt!#REF!,Mønster!$A$4:$B$21,2)))</f>
        <v/>
      </c>
      <c r="E508" s="32"/>
      <c r="F508" s="33"/>
      <c r="G508" s="33"/>
      <c r="H508" s="33"/>
      <c r="I508" s="137"/>
      <c r="J508" s="33"/>
      <c r="K508" s="34"/>
      <c r="L508" s="128">
        <f>IF(Dommere!$C$12&gt;4,ROUND(SUM(E508:K508)-Q508-R508,1)/(Dommere!$C$12-2),(SUM(E508:K508)/Dommere!$C$12))</f>
        <v>0</v>
      </c>
      <c r="M508" s="129">
        <f>IF(B508="",,'Final 1'!L508+L508)</f>
        <v>0</v>
      </c>
      <c r="N508" s="57" t="str">
        <f t="shared" si="69"/>
        <v/>
      </c>
      <c r="O508" s="33"/>
      <c r="P508" s="33"/>
      <c r="Q508" s="19">
        <f t="shared" si="70"/>
        <v>0</v>
      </c>
      <c r="R508" s="19">
        <f t="shared" si="71"/>
        <v>0</v>
      </c>
      <c r="S508" s="19">
        <f t="shared" si="72"/>
        <v>0</v>
      </c>
    </row>
    <row r="509" spans="1:19" x14ac:dyDescent="0.2">
      <c r="A509" s="20">
        <f>+Oversikt!A509</f>
        <v>0</v>
      </c>
      <c r="B509" s="16" t="str">
        <f>IF('Final 1'!B509="", "",+Oversikt!B509)</f>
        <v/>
      </c>
      <c r="C509" s="16" t="str">
        <f>IF(Oversikt!E509="","",Oversikt!E509)</f>
        <v/>
      </c>
      <c r="D509" s="17" t="str">
        <f>IF('Final 1'!N509="","",IF(Oversikt!B509="","",VLOOKUP(Oversikt!#REF!,Mønster!$A$4:$B$21,2)))</f>
        <v/>
      </c>
      <c r="E509" s="32"/>
      <c r="F509" s="33"/>
      <c r="G509" s="33"/>
      <c r="H509" s="33"/>
      <c r="I509" s="137"/>
      <c r="J509" s="33"/>
      <c r="K509" s="34"/>
      <c r="L509" s="128">
        <f>IF(Dommere!$C$12&gt;4,ROUND(SUM(E509:K509)-Q509-R509,1)/(Dommere!$C$12-2),(SUM(E509:K509)/Dommere!$C$12))</f>
        <v>0</v>
      </c>
      <c r="M509" s="129">
        <f>IF(B509="",,'Final 1'!L509+L509)</f>
        <v>0</v>
      </c>
      <c r="N509" s="57" t="str">
        <f t="shared" si="69"/>
        <v/>
      </c>
      <c r="O509" s="33"/>
      <c r="P509" s="33"/>
      <c r="Q509" s="19">
        <f t="shared" si="70"/>
        <v>0</v>
      </c>
      <c r="R509" s="19">
        <f t="shared" si="71"/>
        <v>0</v>
      </c>
      <c r="S509" s="19">
        <f t="shared" si="72"/>
        <v>0</v>
      </c>
    </row>
    <row r="510" spans="1:19" x14ac:dyDescent="0.2">
      <c r="A510" s="20">
        <f>+Oversikt!A510</f>
        <v>0</v>
      </c>
      <c r="B510" s="16" t="str">
        <f>IF('Final 1'!B510="", "",+Oversikt!B510)</f>
        <v/>
      </c>
      <c r="C510" s="16" t="str">
        <f>IF(Oversikt!E510="","",Oversikt!E510)</f>
        <v/>
      </c>
      <c r="D510" s="17" t="str">
        <f>IF('Final 1'!N510="","",IF(Oversikt!B510="","",VLOOKUP(Oversikt!#REF!,Mønster!$A$4:$B$21,2)))</f>
        <v/>
      </c>
      <c r="E510" s="32"/>
      <c r="F510" s="33"/>
      <c r="G510" s="33"/>
      <c r="H510" s="33"/>
      <c r="I510" s="137"/>
      <c r="J510" s="33"/>
      <c r="K510" s="34"/>
      <c r="L510" s="128">
        <f>IF(Dommere!$C$12&gt;4,ROUND(SUM(E510:K510)-Q510-R510,1)/(Dommere!$C$12-2),(SUM(E510:K510)/Dommere!$C$12))</f>
        <v>0</v>
      </c>
      <c r="M510" s="129">
        <f>IF(B510="",,'Final 1'!L510+L510)</f>
        <v>0</v>
      </c>
      <c r="N510" s="57" t="str">
        <f t="shared" si="69"/>
        <v/>
      </c>
      <c r="O510" s="33"/>
      <c r="P510" s="33"/>
      <c r="Q510" s="19">
        <f t="shared" si="70"/>
        <v>0</v>
      </c>
      <c r="R510" s="19">
        <f t="shared" si="71"/>
        <v>0</v>
      </c>
      <c r="S510" s="19">
        <f t="shared" si="72"/>
        <v>0</v>
      </c>
    </row>
    <row r="511" spans="1:19" x14ac:dyDescent="0.2">
      <c r="A511" s="20">
        <f>+Oversikt!A511</f>
        <v>0</v>
      </c>
      <c r="B511" s="16" t="str">
        <f>IF('Final 1'!B511="", "",+Oversikt!B511)</f>
        <v/>
      </c>
      <c r="C511" s="16" t="str">
        <f>IF(Oversikt!E511="","",Oversikt!E511)</f>
        <v/>
      </c>
      <c r="D511" s="17" t="str">
        <f>IF('Final 1'!N511="","",IF(Oversikt!B511="","",VLOOKUP(Oversikt!#REF!,Mønster!$A$4:$B$21,2)))</f>
        <v/>
      </c>
      <c r="E511" s="32"/>
      <c r="F511" s="33"/>
      <c r="G511" s="33"/>
      <c r="H511" s="33"/>
      <c r="I511" s="137"/>
      <c r="J511" s="33"/>
      <c r="K511" s="34"/>
      <c r="L511" s="128">
        <f>IF(Dommere!$C$12&gt;4,ROUND(SUM(E511:K511)-Q511-R511,1)/(Dommere!$C$12-2),(SUM(E511:K511)/Dommere!$C$12))</f>
        <v>0</v>
      </c>
      <c r="M511" s="129">
        <f>IF(B511="",,'Final 1'!L511+L511)</f>
        <v>0</v>
      </c>
      <c r="N511" s="57" t="str">
        <f t="shared" si="69"/>
        <v/>
      </c>
      <c r="O511" s="33"/>
      <c r="P511" s="33"/>
      <c r="Q511" s="19">
        <f t="shared" si="70"/>
        <v>0</v>
      </c>
      <c r="R511" s="19">
        <f t="shared" si="71"/>
        <v>0</v>
      </c>
      <c r="S511" s="19">
        <f t="shared" si="72"/>
        <v>0</v>
      </c>
    </row>
    <row r="512" spans="1:19" x14ac:dyDescent="0.2">
      <c r="A512" s="20">
        <f>+Oversikt!A512</f>
        <v>0</v>
      </c>
      <c r="B512" s="16" t="str">
        <f>IF('Final 1'!B512="", "",+Oversikt!B512)</f>
        <v/>
      </c>
      <c r="C512" s="16" t="str">
        <f>IF(Oversikt!E512="","",Oversikt!E512)</f>
        <v/>
      </c>
      <c r="D512" s="17" t="str">
        <f>IF('Final 1'!N512="","",IF(Oversikt!B512="","",VLOOKUP(Oversikt!#REF!,Mønster!$A$4:$B$21,2)))</f>
        <v/>
      </c>
      <c r="E512" s="32"/>
      <c r="F512" s="33"/>
      <c r="G512" s="33"/>
      <c r="H512" s="33"/>
      <c r="I512" s="137"/>
      <c r="J512" s="33"/>
      <c r="K512" s="34"/>
      <c r="L512" s="128">
        <f>IF(Dommere!$C$12&gt;4,ROUND(SUM(E512:K512)-Q512-R512,1)/(Dommere!$C$12-2),(SUM(E512:K512)/Dommere!$C$12))</f>
        <v>0</v>
      </c>
      <c r="M512" s="129">
        <f>IF(B512="",,'Final 1'!L512+L512)</f>
        <v>0</v>
      </c>
      <c r="N512" s="57" t="str">
        <f t="shared" si="69"/>
        <v/>
      </c>
      <c r="O512" s="33"/>
      <c r="P512" s="33"/>
      <c r="Q512" s="19">
        <f t="shared" si="70"/>
        <v>0</v>
      </c>
      <c r="R512" s="19">
        <f t="shared" si="71"/>
        <v>0</v>
      </c>
      <c r="S512" s="19">
        <f t="shared" si="72"/>
        <v>0</v>
      </c>
    </row>
    <row r="513" spans="1:19" x14ac:dyDescent="0.2">
      <c r="A513" s="20">
        <f>+Oversikt!A513</f>
        <v>0</v>
      </c>
      <c r="B513" s="16" t="str">
        <f>IF('Final 1'!B513="", "",+Oversikt!B513)</f>
        <v/>
      </c>
      <c r="C513" s="16" t="str">
        <f>IF(Oversikt!E513="","",Oversikt!E513)</f>
        <v/>
      </c>
      <c r="D513" s="17" t="str">
        <f>IF('Final 1'!N513="","",IF(Oversikt!B513="","",VLOOKUP(Oversikt!#REF!,Mønster!$A$4:$B$21,2)))</f>
        <v/>
      </c>
      <c r="E513" s="32"/>
      <c r="F513" s="33"/>
      <c r="G513" s="33"/>
      <c r="H513" s="33"/>
      <c r="I513" s="137"/>
      <c r="J513" s="33"/>
      <c r="K513" s="34"/>
      <c r="L513" s="128">
        <f>IF(Dommere!$C$12&gt;4,ROUND(SUM(E513:K513)-Q513-R513,1)/(Dommere!$C$12-2),(SUM(E513:K513)/Dommere!$C$12))</f>
        <v>0</v>
      </c>
      <c r="M513" s="129">
        <f>IF(B513="",,'Final 1'!L513+L513)</f>
        <v>0</v>
      </c>
      <c r="N513" s="57" t="str">
        <f t="shared" si="69"/>
        <v/>
      </c>
      <c r="O513" s="33"/>
      <c r="P513" s="33"/>
      <c r="Q513" s="19">
        <f t="shared" si="70"/>
        <v>0</v>
      </c>
      <c r="R513" s="19">
        <f t="shared" si="71"/>
        <v>0</v>
      </c>
      <c r="S513" s="19">
        <f t="shared" si="72"/>
        <v>0</v>
      </c>
    </row>
    <row r="514" spans="1:19" x14ac:dyDescent="0.2">
      <c r="A514" s="20">
        <f>+Oversikt!A514</f>
        <v>0</v>
      </c>
      <c r="B514" s="16" t="str">
        <f>IF('Final 1'!B514="", "",+Oversikt!B514)</f>
        <v/>
      </c>
      <c r="C514" s="16" t="str">
        <f>IF(Oversikt!E514="","",Oversikt!E514)</f>
        <v/>
      </c>
      <c r="D514" s="17" t="str">
        <f>IF('Final 1'!N514="","",IF(Oversikt!B514="","",VLOOKUP(Oversikt!#REF!,Mønster!$A$4:$B$21,2)))</f>
        <v/>
      </c>
      <c r="E514" s="32"/>
      <c r="F514" s="33"/>
      <c r="G514" s="33"/>
      <c r="H514" s="33"/>
      <c r="I514" s="137"/>
      <c r="J514" s="33"/>
      <c r="K514" s="34"/>
      <c r="L514" s="128">
        <f>IF(Dommere!$C$12&gt;4,ROUND(SUM(E514:K514)-Q514-R514,1)/(Dommere!$C$12-2),(SUM(E514:K514)/Dommere!$C$12))</f>
        <v>0</v>
      </c>
      <c r="M514" s="129">
        <f>IF(B514="",,'Final 1'!L514+L514)</f>
        <v>0</v>
      </c>
      <c r="N514" s="57" t="str">
        <f t="shared" si="69"/>
        <v/>
      </c>
      <c r="O514" s="33"/>
      <c r="P514" s="33"/>
      <c r="Q514" s="19">
        <f t="shared" si="70"/>
        <v>0</v>
      </c>
      <c r="R514" s="19">
        <f t="shared" si="71"/>
        <v>0</v>
      </c>
      <c r="S514" s="19">
        <f t="shared" si="72"/>
        <v>0</v>
      </c>
    </row>
    <row r="515" spans="1:19" x14ac:dyDescent="0.2">
      <c r="A515" s="20">
        <f>+Oversikt!A515</f>
        <v>0</v>
      </c>
      <c r="B515" s="16" t="str">
        <f>IF('Final 1'!B515="", "",+Oversikt!B515)</f>
        <v/>
      </c>
      <c r="C515" s="16" t="str">
        <f>IF(Oversikt!E515="","",Oversikt!E515)</f>
        <v/>
      </c>
      <c r="D515" s="17" t="str">
        <f>IF('Final 1'!N515="","",IF(Oversikt!B515="","",VLOOKUP(Oversikt!#REF!,Mønster!$A$4:$B$21,2)))</f>
        <v/>
      </c>
      <c r="E515" s="32"/>
      <c r="F515" s="33"/>
      <c r="G515" s="33"/>
      <c r="H515" s="33"/>
      <c r="I515" s="137"/>
      <c r="J515" s="33"/>
      <c r="K515" s="34"/>
      <c r="L515" s="128">
        <f>IF(Dommere!$C$12&gt;4,ROUND(SUM(E515:K515)-Q515-R515,1)/(Dommere!$C$12-2),(SUM(E515:K515)/Dommere!$C$12))</f>
        <v>0</v>
      </c>
      <c r="M515" s="129">
        <f>IF(B515="",,'Final 1'!L515+L515)</f>
        <v>0</v>
      </c>
      <c r="N515" s="57" t="str">
        <f t="shared" si="69"/>
        <v/>
      </c>
      <c r="O515" s="33"/>
      <c r="P515" s="33"/>
      <c r="Q515" s="19">
        <f t="shared" si="70"/>
        <v>0</v>
      </c>
      <c r="R515" s="19">
        <f t="shared" si="71"/>
        <v>0</v>
      </c>
      <c r="S515" s="19">
        <f t="shared" si="72"/>
        <v>0</v>
      </c>
    </row>
    <row r="516" spans="1:19" x14ac:dyDescent="0.2">
      <c r="A516" s="20">
        <f>+Oversikt!A516</f>
        <v>0</v>
      </c>
      <c r="B516" s="16" t="str">
        <f>IF('Final 1'!B516="", "",+Oversikt!B516)</f>
        <v/>
      </c>
      <c r="C516" s="16" t="str">
        <f>IF(Oversikt!E516="","",Oversikt!E516)</f>
        <v/>
      </c>
      <c r="D516" s="17" t="str">
        <f>IF('Final 1'!N516="","",IF(Oversikt!B516="","",VLOOKUP(Oversikt!#REF!,Mønster!$A$4:$B$21,2)))</f>
        <v/>
      </c>
      <c r="E516" s="32"/>
      <c r="F516" s="33"/>
      <c r="G516" s="33"/>
      <c r="H516" s="33"/>
      <c r="I516" s="137"/>
      <c r="J516" s="33"/>
      <c r="K516" s="34"/>
      <c r="L516" s="128">
        <f>IF(Dommere!$C$12&gt;4,ROUND(SUM(E516:K516)-Q516-R516,1)/(Dommere!$C$12-2),(SUM(E516:K516)/Dommere!$C$12))</f>
        <v>0</v>
      </c>
      <c r="M516" s="129">
        <f>IF(B516="",,'Final 1'!L516+L516)</f>
        <v>0</v>
      </c>
      <c r="N516" s="57" t="str">
        <f t="shared" si="69"/>
        <v/>
      </c>
      <c r="O516" s="33"/>
      <c r="P516" s="33"/>
      <c r="Q516" s="19">
        <f t="shared" si="70"/>
        <v>0</v>
      </c>
      <c r="R516" s="19">
        <f t="shared" si="71"/>
        <v>0</v>
      </c>
      <c r="S516" s="19">
        <f t="shared" si="72"/>
        <v>0</v>
      </c>
    </row>
    <row r="517" spans="1:19" x14ac:dyDescent="0.2">
      <c r="A517" s="20">
        <f>+Oversikt!A517</f>
        <v>0</v>
      </c>
      <c r="B517" s="16" t="str">
        <f>IF('Final 1'!B517="", "",+Oversikt!B517)</f>
        <v/>
      </c>
      <c r="C517" s="16" t="str">
        <f>IF(Oversikt!E517="","",Oversikt!E517)</f>
        <v/>
      </c>
      <c r="D517" s="17" t="str">
        <f>IF('Final 1'!N517="","",IF(Oversikt!B517="","",VLOOKUP(Oversikt!#REF!,Mønster!$A$4:$B$21,2)))</f>
        <v/>
      </c>
      <c r="E517" s="32"/>
      <c r="F517" s="33"/>
      <c r="G517" s="33"/>
      <c r="H517" s="33"/>
      <c r="I517" s="137"/>
      <c r="J517" s="33"/>
      <c r="K517" s="34"/>
      <c r="L517" s="128">
        <f>IF(Dommere!$C$12&gt;4,ROUND(SUM(E517:K517)-Q517-R517,1)/(Dommere!$C$12-2),(SUM(E517:K517)/Dommere!$C$12))</f>
        <v>0</v>
      </c>
      <c r="M517" s="129">
        <f>IF(B517="",,'Final 1'!L517+L517)</f>
        <v>0</v>
      </c>
      <c r="N517" s="57" t="str">
        <f t="shared" si="69"/>
        <v/>
      </c>
      <c r="O517" s="33"/>
      <c r="P517" s="33"/>
      <c r="Q517" s="19">
        <f t="shared" si="70"/>
        <v>0</v>
      </c>
      <c r="R517" s="19">
        <f t="shared" si="71"/>
        <v>0</v>
      </c>
      <c r="S517" s="19">
        <f t="shared" si="72"/>
        <v>0</v>
      </c>
    </row>
    <row r="518" spans="1:19" x14ac:dyDescent="0.2">
      <c r="A518" s="20">
        <f>+Oversikt!A518</f>
        <v>0</v>
      </c>
      <c r="B518" s="16" t="str">
        <f>IF('Final 1'!B518="", "",+Oversikt!B518)</f>
        <v/>
      </c>
      <c r="C518" s="16" t="str">
        <f>IF(Oversikt!E518="","",Oversikt!E518)</f>
        <v/>
      </c>
      <c r="D518" s="17" t="str">
        <f>IF('Final 1'!N518="","",IF(Oversikt!B518="","",VLOOKUP(Oversikt!#REF!,Mønster!$A$4:$B$21,2)))</f>
        <v/>
      </c>
      <c r="E518" s="32"/>
      <c r="F518" s="33"/>
      <c r="G518" s="33"/>
      <c r="H518" s="33"/>
      <c r="I518" s="137"/>
      <c r="J518" s="33"/>
      <c r="K518" s="34"/>
      <c r="L518" s="128">
        <f>IF(Dommere!$C$12&gt;4,ROUND(SUM(E518:K518)-Q518-R518,1)/(Dommere!$C$12-2),(SUM(E518:K518)/Dommere!$C$12))</f>
        <v>0</v>
      </c>
      <c r="M518" s="129">
        <f>IF(B518="",,'Final 1'!L518+L518)</f>
        <v>0</v>
      </c>
      <c r="N518" s="57" t="str">
        <f t="shared" si="69"/>
        <v/>
      </c>
      <c r="O518" s="33"/>
      <c r="P518" s="33"/>
      <c r="Q518" s="19">
        <f t="shared" si="70"/>
        <v>0</v>
      </c>
      <c r="R518" s="19">
        <f t="shared" si="71"/>
        <v>0</v>
      </c>
      <c r="S518" s="19">
        <f t="shared" si="72"/>
        <v>0</v>
      </c>
    </row>
    <row r="519" spans="1:19" x14ac:dyDescent="0.2">
      <c r="A519" s="20">
        <f>+Oversikt!A519</f>
        <v>0</v>
      </c>
      <c r="B519" s="16" t="str">
        <f>IF('Final 1'!B519="", "",+Oversikt!B519)</f>
        <v/>
      </c>
      <c r="C519" s="16" t="str">
        <f>IF(Oversikt!E519="","",Oversikt!E519)</f>
        <v/>
      </c>
      <c r="D519" s="17" t="str">
        <f>IF('Final 1'!N519="","",IF(Oversikt!B519="","",VLOOKUP(Oversikt!#REF!,Mønster!$A$4:$B$21,2)))</f>
        <v/>
      </c>
      <c r="E519" s="32"/>
      <c r="F519" s="33"/>
      <c r="G519" s="33"/>
      <c r="H519" s="33"/>
      <c r="I519" s="137"/>
      <c r="J519" s="33"/>
      <c r="K519" s="34"/>
      <c r="L519" s="128">
        <f>IF(Dommere!$C$12&gt;4,ROUND(SUM(E519:K519)-Q519-R519,1)/(Dommere!$C$12-2),(SUM(E519:K519)/Dommere!$C$12))</f>
        <v>0</v>
      </c>
      <c r="M519" s="129">
        <f>IF(B519="",,'Final 1'!L519+L519)</f>
        <v>0</v>
      </c>
      <c r="N519" s="57" t="str">
        <f t="shared" si="69"/>
        <v/>
      </c>
      <c r="O519" s="33"/>
      <c r="P519" s="33"/>
      <c r="Q519" s="19">
        <f t="shared" si="70"/>
        <v>0</v>
      </c>
      <c r="R519" s="19">
        <f t="shared" si="71"/>
        <v>0</v>
      </c>
      <c r="S519" s="19">
        <f t="shared" si="72"/>
        <v>0</v>
      </c>
    </row>
    <row r="520" spans="1:19" x14ac:dyDescent="0.2">
      <c r="A520" s="20">
        <f>+Oversikt!A520</f>
        <v>0</v>
      </c>
      <c r="B520" s="16" t="str">
        <f>IF('Final 1'!B520="", "",+Oversikt!B520)</f>
        <v/>
      </c>
      <c r="C520" s="16" t="str">
        <f>IF(Oversikt!E520="","",Oversikt!E520)</f>
        <v/>
      </c>
      <c r="D520" s="17" t="str">
        <f>IF('Final 1'!N520="","",IF(Oversikt!B520="","",VLOOKUP(Oversikt!#REF!,Mønster!$A$4:$B$21,2)))</f>
        <v/>
      </c>
      <c r="E520" s="32"/>
      <c r="F520" s="33"/>
      <c r="G520" s="33"/>
      <c r="H520" s="33"/>
      <c r="I520" s="137"/>
      <c r="J520" s="33"/>
      <c r="K520" s="34"/>
      <c r="L520" s="128">
        <f>IF(Dommere!$C$12&gt;4,ROUND(SUM(E520:K520)-Q520-R520,1)/(Dommere!$C$12-2),(SUM(E520:K520)/Dommere!$C$12))</f>
        <v>0</v>
      </c>
      <c r="M520" s="129">
        <f>IF(B520="",,'Final 1'!L520+L520)</f>
        <v>0</v>
      </c>
      <c r="N520" s="57" t="str">
        <f t="shared" si="69"/>
        <v/>
      </c>
      <c r="O520" s="33"/>
      <c r="P520" s="33"/>
      <c r="Q520" s="19">
        <f t="shared" si="70"/>
        <v>0</v>
      </c>
      <c r="R520" s="19">
        <f t="shared" si="71"/>
        <v>0</v>
      </c>
      <c r="S520" s="19">
        <f t="shared" si="72"/>
        <v>0</v>
      </c>
    </row>
    <row r="521" spans="1:19" x14ac:dyDescent="0.2">
      <c r="A521" s="20">
        <f>+Oversikt!A521</f>
        <v>0</v>
      </c>
      <c r="B521" s="16" t="str">
        <f>IF('Final 1'!B521="", "",+Oversikt!B521)</f>
        <v/>
      </c>
      <c r="C521" s="16" t="str">
        <f>IF(Oversikt!E521="","",Oversikt!E521)</f>
        <v/>
      </c>
      <c r="D521" s="17" t="str">
        <f>IF('Final 1'!N521="","",IF(Oversikt!B521="","",VLOOKUP(Oversikt!#REF!,Mønster!$A$4:$B$21,2)))</f>
        <v/>
      </c>
      <c r="E521" s="32"/>
      <c r="F521" s="33"/>
      <c r="G521" s="33"/>
      <c r="H521" s="33"/>
      <c r="I521" s="137"/>
      <c r="J521" s="33"/>
      <c r="K521" s="34"/>
      <c r="L521" s="128">
        <f>IF(Dommere!$C$12&gt;4,ROUND(SUM(E521:K521)-Q521-R521,1)/(Dommere!$C$12-2),(SUM(E521:K521)/Dommere!$C$12))</f>
        <v>0</v>
      </c>
      <c r="M521" s="129">
        <f>IF(B521="",,'Final 1'!L521+L521)</f>
        <v>0</v>
      </c>
      <c r="N521" s="57" t="str">
        <f t="shared" si="69"/>
        <v/>
      </c>
      <c r="O521" s="33"/>
      <c r="P521" s="33"/>
      <c r="Q521" s="19">
        <f t="shared" si="70"/>
        <v>0</v>
      </c>
      <c r="R521" s="19">
        <f t="shared" si="71"/>
        <v>0</v>
      </c>
      <c r="S521" s="19">
        <f t="shared" si="72"/>
        <v>0</v>
      </c>
    </row>
    <row r="522" spans="1:19" x14ac:dyDescent="0.2">
      <c r="A522" s="20">
        <f>+Oversikt!A522</f>
        <v>0</v>
      </c>
      <c r="B522" s="16" t="str">
        <f>IF('Final 1'!B522="", "",+Oversikt!B522)</f>
        <v/>
      </c>
      <c r="C522" s="16" t="str">
        <f>IF(Oversikt!E522="","",Oversikt!E522)</f>
        <v/>
      </c>
      <c r="D522" s="17" t="str">
        <f>IF('Final 1'!N522="","",IF(Oversikt!B522="","",VLOOKUP(Oversikt!#REF!,Mønster!$A$4:$B$21,2)))</f>
        <v/>
      </c>
      <c r="E522" s="32"/>
      <c r="F522" s="33"/>
      <c r="G522" s="33"/>
      <c r="H522" s="33"/>
      <c r="I522" s="137"/>
      <c r="J522" s="33"/>
      <c r="K522" s="34"/>
      <c r="L522" s="128">
        <f>IF(Dommere!$C$12&gt;4,ROUND(SUM(E522:K522)-Q522-R522,1)/(Dommere!$C$12-2),(SUM(E522:K522)/Dommere!$C$12))</f>
        <v>0</v>
      </c>
      <c r="M522" s="129">
        <f>IF(B522="",,'Final 1'!L522+L522)</f>
        <v>0</v>
      </c>
      <c r="N522" s="57" t="str">
        <f t="shared" si="69"/>
        <v/>
      </c>
      <c r="O522" s="33"/>
      <c r="P522" s="33"/>
      <c r="Q522" s="19">
        <f t="shared" si="70"/>
        <v>0</v>
      </c>
      <c r="R522" s="19">
        <f t="shared" si="71"/>
        <v>0</v>
      </c>
      <c r="S522" s="19">
        <f t="shared" si="72"/>
        <v>0</v>
      </c>
    </row>
    <row r="523" spans="1:19" x14ac:dyDescent="0.2">
      <c r="A523" s="20">
        <f>+Oversikt!A523</f>
        <v>0</v>
      </c>
      <c r="B523" s="16" t="str">
        <f>IF('Final 1'!B523="", "",+Oversikt!B523)</f>
        <v/>
      </c>
      <c r="C523" s="16" t="str">
        <f>IF(Oversikt!E523="","",Oversikt!E523)</f>
        <v/>
      </c>
      <c r="D523" s="17" t="str">
        <f>IF('Final 1'!N523="","",IF(Oversikt!B523="","",VLOOKUP(Oversikt!#REF!,Mønster!$A$4:$B$21,2)))</f>
        <v/>
      </c>
      <c r="E523" s="32"/>
      <c r="F523" s="33"/>
      <c r="G523" s="33"/>
      <c r="H523" s="33"/>
      <c r="I523" s="137"/>
      <c r="J523" s="33"/>
      <c r="K523" s="34"/>
      <c r="L523" s="128">
        <f>IF(Dommere!$C$12&gt;4,ROUND(SUM(E523:K523)-Q523-R523,1)/(Dommere!$C$12-2),(SUM(E523:K523)/Dommere!$C$12))</f>
        <v>0</v>
      </c>
      <c r="M523" s="129">
        <f>IF(B523="",,'Final 1'!L523+L523)</f>
        <v>0</v>
      </c>
      <c r="N523" s="57" t="str">
        <f t="shared" si="69"/>
        <v/>
      </c>
      <c r="O523" s="33"/>
      <c r="P523" s="33"/>
      <c r="Q523" s="19">
        <f t="shared" si="70"/>
        <v>0</v>
      </c>
      <c r="R523" s="19">
        <f t="shared" si="71"/>
        <v>0</v>
      </c>
      <c r="S523" s="19">
        <f t="shared" si="72"/>
        <v>0</v>
      </c>
    </row>
    <row r="524" spans="1:19" x14ac:dyDescent="0.2">
      <c r="A524" s="20">
        <f>+Oversikt!A524</f>
        <v>0</v>
      </c>
      <c r="B524" s="16" t="str">
        <f>IF('Final 1'!B524="", "",+Oversikt!B524)</f>
        <v/>
      </c>
      <c r="C524" s="16" t="str">
        <f>IF(Oversikt!E524="","",Oversikt!E524)</f>
        <v/>
      </c>
      <c r="D524" s="17" t="str">
        <f>IF('Final 1'!N524="","",IF(Oversikt!B524="","",VLOOKUP(Oversikt!#REF!,Mønster!$A$4:$B$21,2)))</f>
        <v/>
      </c>
      <c r="E524" s="32"/>
      <c r="F524" s="33"/>
      <c r="G524" s="33"/>
      <c r="H524" s="33"/>
      <c r="I524" s="137"/>
      <c r="J524" s="33"/>
      <c r="K524" s="34"/>
      <c r="L524" s="128">
        <f>IF(Dommere!$C$12&gt;4,ROUND(SUM(E524:K524)-Q524-R524,1)/(Dommere!$C$12-2),(SUM(E524:K524)/Dommere!$C$12))</f>
        <v>0</v>
      </c>
      <c r="M524" s="129">
        <f>IF(B524="",,'Final 1'!L524+L524)</f>
        <v>0</v>
      </c>
      <c r="N524" s="57" t="str">
        <f t="shared" si="69"/>
        <v/>
      </c>
      <c r="O524" s="33"/>
      <c r="P524" s="33"/>
      <c r="Q524" s="19">
        <f t="shared" si="70"/>
        <v>0</v>
      </c>
      <c r="R524" s="19">
        <f t="shared" si="71"/>
        <v>0</v>
      </c>
      <c r="S524" s="19">
        <f t="shared" si="72"/>
        <v>0</v>
      </c>
    </row>
    <row r="525" spans="1:19" x14ac:dyDescent="0.2">
      <c r="A525" s="20">
        <f>+Oversikt!A525</f>
        <v>0</v>
      </c>
      <c r="B525" s="16" t="str">
        <f>IF('Final 1'!B525="", "",+Oversikt!B525)</f>
        <v/>
      </c>
      <c r="C525" s="16" t="str">
        <f>IF(Oversikt!E525="","",Oversikt!E525)</f>
        <v/>
      </c>
      <c r="D525" s="17" t="str">
        <f>IF('Final 1'!N525="","",IF(Oversikt!B525="","",VLOOKUP(Oversikt!#REF!,Mønster!$A$4:$B$21,2)))</f>
        <v/>
      </c>
      <c r="E525" s="32"/>
      <c r="F525" s="33"/>
      <c r="G525" s="33"/>
      <c r="H525" s="33"/>
      <c r="I525" s="137"/>
      <c r="J525" s="33"/>
      <c r="K525" s="34"/>
      <c r="L525" s="128">
        <f>IF(Dommere!$C$12&gt;4,ROUND(SUM(E525:K525)-Q525-R525,1)/(Dommere!$C$12-2),(SUM(E525:K525)/Dommere!$C$12))</f>
        <v>0</v>
      </c>
      <c r="M525" s="129">
        <f>IF(B525="",,'Final 1'!L525+L525)</f>
        <v>0</v>
      </c>
      <c r="N525" s="57" t="str">
        <f t="shared" si="69"/>
        <v/>
      </c>
      <c r="O525" s="33"/>
      <c r="P525" s="33"/>
      <c r="Q525" s="19">
        <f t="shared" si="70"/>
        <v>0</v>
      </c>
      <c r="R525" s="19">
        <f t="shared" si="71"/>
        <v>0</v>
      </c>
      <c r="S525" s="19">
        <f t="shared" si="72"/>
        <v>0</v>
      </c>
    </row>
    <row r="526" spans="1:19" x14ac:dyDescent="0.2">
      <c r="A526" s="20">
        <f>+Oversikt!A526</f>
        <v>0</v>
      </c>
      <c r="B526" s="16" t="str">
        <f>IF('Final 1'!B526="", "",+Oversikt!B526)</f>
        <v/>
      </c>
      <c r="C526" s="16" t="str">
        <f>IF(Oversikt!E526="","",Oversikt!E526)</f>
        <v/>
      </c>
      <c r="D526" s="17" t="str">
        <f>IF('Final 1'!N526="","",IF(Oversikt!B526="","",VLOOKUP(Oversikt!#REF!,Mønster!$A$4:$B$21,2)))</f>
        <v/>
      </c>
      <c r="E526" s="32"/>
      <c r="F526" s="33"/>
      <c r="G526" s="33"/>
      <c r="H526" s="33"/>
      <c r="I526" s="137"/>
      <c r="J526" s="33"/>
      <c r="K526" s="34"/>
      <c r="L526" s="128">
        <f>IF(Dommere!$C$12&gt;4,ROUND(SUM(E526:K526)-Q526-R526,1)/(Dommere!$C$12-2),(SUM(E526:K526)/Dommere!$C$12))</f>
        <v>0</v>
      </c>
      <c r="M526" s="129">
        <f>IF(B526="",,'Final 1'!L526+L526)</f>
        <v>0</v>
      </c>
      <c r="N526" s="57" t="str">
        <f t="shared" si="69"/>
        <v/>
      </c>
      <c r="O526" s="33"/>
      <c r="P526" s="33"/>
      <c r="Q526" s="19">
        <f t="shared" si="70"/>
        <v>0</v>
      </c>
      <c r="R526" s="19">
        <f t="shared" si="71"/>
        <v>0</v>
      </c>
      <c r="S526" s="19">
        <f t="shared" si="72"/>
        <v>0</v>
      </c>
    </row>
    <row r="527" spans="1:19" x14ac:dyDescent="0.2">
      <c r="A527" s="20">
        <f>+Oversikt!A527</f>
        <v>0</v>
      </c>
      <c r="B527" s="16" t="str">
        <f>IF('Final 1'!B527="", "",+Oversikt!B527)</f>
        <v/>
      </c>
      <c r="C527" s="16" t="str">
        <f>IF(Oversikt!E527="","",Oversikt!E527)</f>
        <v/>
      </c>
      <c r="D527" s="17" t="str">
        <f>IF('Final 1'!N527="","",IF(Oversikt!B527="","",VLOOKUP(Oversikt!#REF!,Mønster!$A$4:$B$21,2)))</f>
        <v/>
      </c>
      <c r="E527" s="32"/>
      <c r="F527" s="33"/>
      <c r="G527" s="33"/>
      <c r="H527" s="33"/>
      <c r="I527" s="137"/>
      <c r="J527" s="33"/>
      <c r="K527" s="34"/>
      <c r="L527" s="128">
        <f>IF(Dommere!$C$12&gt;4,ROUND(SUM(E527:K527)-Q527-R527,1)/(Dommere!$C$12-2),(SUM(E527:K527)/Dommere!$C$12))</f>
        <v>0</v>
      </c>
      <c r="M527" s="129">
        <f>IF(B527="",,'Final 1'!L527+L527)</f>
        <v>0</v>
      </c>
      <c r="N527" s="57" t="str">
        <f t="shared" si="69"/>
        <v/>
      </c>
      <c r="O527" s="33"/>
      <c r="P527" s="33"/>
      <c r="Q527" s="19">
        <f t="shared" si="70"/>
        <v>0</v>
      </c>
      <c r="R527" s="19">
        <f t="shared" si="71"/>
        <v>0</v>
      </c>
      <c r="S527" s="19">
        <f t="shared" si="72"/>
        <v>0</v>
      </c>
    </row>
    <row r="528" spans="1:19" x14ac:dyDescent="0.2">
      <c r="A528" s="20">
        <f>+Oversikt!A528</f>
        <v>0</v>
      </c>
      <c r="B528" s="16" t="str">
        <f>IF('Final 1'!B528="", "",+Oversikt!B528)</f>
        <v/>
      </c>
      <c r="C528" s="16" t="str">
        <f>IF(Oversikt!E528="","",Oversikt!E528)</f>
        <v/>
      </c>
      <c r="D528" s="17" t="str">
        <f>IF('Final 1'!N528="","",IF(Oversikt!B528="","",VLOOKUP(Oversikt!#REF!,Mønster!$A$4:$B$21,2)))</f>
        <v/>
      </c>
      <c r="E528" s="32"/>
      <c r="F528" s="33"/>
      <c r="G528" s="33"/>
      <c r="H528" s="33"/>
      <c r="I528" s="137"/>
      <c r="J528" s="33"/>
      <c r="K528" s="34"/>
      <c r="L528" s="128">
        <f>IF(Dommere!$C$12&gt;4,ROUND(SUM(E528:K528)-Q528-R528,1)/(Dommere!$C$12-2),(SUM(E528:K528)/Dommere!$C$12))</f>
        <v>0</v>
      </c>
      <c r="M528" s="129">
        <f>IF(B528="",,'Final 1'!L528+L528)</f>
        <v>0</v>
      </c>
      <c r="N528" s="57" t="str">
        <f t="shared" si="69"/>
        <v/>
      </c>
      <c r="O528" s="33"/>
      <c r="P528" s="33"/>
      <c r="Q528" s="19">
        <f t="shared" si="70"/>
        <v>0</v>
      </c>
      <c r="R528" s="19">
        <f t="shared" si="71"/>
        <v>0</v>
      </c>
      <c r="S528" s="19">
        <f t="shared" si="72"/>
        <v>0</v>
      </c>
    </row>
    <row r="529" spans="1:19" x14ac:dyDescent="0.2">
      <c r="A529" s="20">
        <f>+Oversikt!A529</f>
        <v>0</v>
      </c>
      <c r="B529" s="16" t="str">
        <f>IF('Final 1'!B529="", "",+Oversikt!B529)</f>
        <v/>
      </c>
      <c r="C529" s="16" t="str">
        <f>IF(Oversikt!E529="","",Oversikt!E529)</f>
        <v/>
      </c>
      <c r="D529" s="17" t="str">
        <f>IF('Final 1'!N529="","",IF(Oversikt!B529="","",VLOOKUP(Oversikt!#REF!,Mønster!$A$4:$B$21,2)))</f>
        <v/>
      </c>
      <c r="E529" s="32"/>
      <c r="F529" s="33"/>
      <c r="G529" s="33"/>
      <c r="H529" s="33"/>
      <c r="I529" s="137"/>
      <c r="J529" s="33"/>
      <c r="K529" s="34"/>
      <c r="L529" s="128">
        <f>IF(Dommere!$C$12&gt;4,ROUND(SUM(E529:K529)-Q529-R529,1)/(Dommere!$C$12-2),(SUM(E529:K529)/Dommere!$C$12))</f>
        <v>0</v>
      </c>
      <c r="M529" s="129">
        <f>IF(B529="",,'Final 1'!L529+L529)</f>
        <v>0</v>
      </c>
      <c r="N529" s="57" t="str">
        <f t="shared" si="69"/>
        <v/>
      </c>
      <c r="O529" s="33"/>
      <c r="P529" s="33"/>
      <c r="Q529" s="19">
        <f t="shared" si="70"/>
        <v>0</v>
      </c>
      <c r="R529" s="19">
        <f t="shared" si="71"/>
        <v>0</v>
      </c>
      <c r="S529" s="19">
        <f t="shared" si="72"/>
        <v>0</v>
      </c>
    </row>
    <row r="530" spans="1:19" x14ac:dyDescent="0.2">
      <c r="A530" s="20">
        <f>+Oversikt!A530</f>
        <v>0</v>
      </c>
      <c r="B530" s="16" t="str">
        <f>IF('Final 1'!B530="", "",+Oversikt!B530)</f>
        <v/>
      </c>
      <c r="C530" s="16" t="str">
        <f>IF(Oversikt!E530="","",Oversikt!E530)</f>
        <v/>
      </c>
      <c r="D530" s="17" t="str">
        <f>IF('Final 1'!N530="","",IF(Oversikt!B530="","",VLOOKUP(Oversikt!#REF!,Mønster!$A$4:$B$21,2)))</f>
        <v/>
      </c>
      <c r="E530" s="32"/>
      <c r="F530" s="33"/>
      <c r="G530" s="33"/>
      <c r="H530" s="33"/>
      <c r="I530" s="137"/>
      <c r="J530" s="33"/>
      <c r="K530" s="34"/>
      <c r="L530" s="128">
        <f>IF(Dommere!$C$12&gt;4,ROUND(SUM(E530:K530)-Q530-R530,1)/(Dommere!$C$12-2),(SUM(E530:K530)/Dommere!$C$12))</f>
        <v>0</v>
      </c>
      <c r="M530" s="129">
        <f>IF(B530="",,'Final 1'!L530+L530)</f>
        <v>0</v>
      </c>
      <c r="N530" s="57" t="str">
        <f t="shared" si="69"/>
        <v/>
      </c>
      <c r="O530" s="33"/>
      <c r="P530" s="33"/>
      <c r="Q530" s="19">
        <f t="shared" si="70"/>
        <v>0</v>
      </c>
      <c r="R530" s="19">
        <f t="shared" si="71"/>
        <v>0</v>
      </c>
      <c r="S530" s="19">
        <f t="shared" si="72"/>
        <v>0</v>
      </c>
    </row>
    <row r="531" spans="1:19" x14ac:dyDescent="0.2">
      <c r="A531" s="20">
        <f>+Oversikt!A531</f>
        <v>0</v>
      </c>
      <c r="B531" s="16" t="str">
        <f>IF('Final 1'!B531="", "",+Oversikt!B531)</f>
        <v/>
      </c>
      <c r="C531" s="16" t="str">
        <f>IF(Oversikt!E531="","",Oversikt!E531)</f>
        <v/>
      </c>
      <c r="D531" s="17" t="str">
        <f>IF('Final 1'!N531="","",IF(Oversikt!B531="","",VLOOKUP(Oversikt!#REF!,Mønster!$A$4:$B$21,2)))</f>
        <v/>
      </c>
      <c r="E531" s="32"/>
      <c r="F531" s="33"/>
      <c r="G531" s="33"/>
      <c r="H531" s="33"/>
      <c r="I531" s="137"/>
      <c r="J531" s="33"/>
      <c r="K531" s="34"/>
      <c r="L531" s="128">
        <f>IF(Dommere!$C$12&gt;4,ROUND(SUM(E531:K531)-Q531-R531,1)/(Dommere!$C$12-2),(SUM(E531:K531)/Dommere!$C$12))</f>
        <v>0</v>
      </c>
      <c r="M531" s="129">
        <f>IF(B531="",,'Final 1'!L531+L531)</f>
        <v>0</v>
      </c>
      <c r="N531" s="57" t="str">
        <f t="shared" si="69"/>
        <v/>
      </c>
      <c r="O531" s="33"/>
      <c r="P531" s="33"/>
      <c r="Q531" s="19">
        <f t="shared" si="70"/>
        <v>0</v>
      </c>
      <c r="R531" s="19">
        <f t="shared" si="71"/>
        <v>0</v>
      </c>
      <c r="S531" s="19">
        <f t="shared" si="72"/>
        <v>0</v>
      </c>
    </row>
    <row r="532" spans="1:19" x14ac:dyDescent="0.2">
      <c r="A532" s="20">
        <f>+Oversikt!A532</f>
        <v>0</v>
      </c>
      <c r="B532" s="16" t="str">
        <f>IF('Final 1'!B532="", "",+Oversikt!B532)</f>
        <v/>
      </c>
      <c r="C532" s="16" t="str">
        <f>IF(Oversikt!E532="","",Oversikt!E532)</f>
        <v/>
      </c>
      <c r="D532" s="17" t="str">
        <f>IF('Final 1'!N532="","",IF(Oversikt!B532="","",VLOOKUP(Oversikt!#REF!,Mønster!$A$4:$B$21,2)))</f>
        <v/>
      </c>
      <c r="E532" s="32"/>
      <c r="F532" s="33"/>
      <c r="G532" s="33"/>
      <c r="H532" s="33"/>
      <c r="I532" s="137"/>
      <c r="J532" s="33"/>
      <c r="K532" s="34"/>
      <c r="L532" s="128">
        <f>IF(Dommere!$C$12&gt;4,ROUND(SUM(E532:K532)-Q532-R532,1)/(Dommere!$C$12-2),(SUM(E532:K532)/Dommere!$C$12))</f>
        <v>0</v>
      </c>
      <c r="M532" s="129">
        <f>IF(B532="",,'Final 1'!L532+L532)</f>
        <v>0</v>
      </c>
      <c r="N532" s="57" t="str">
        <f t="shared" si="69"/>
        <v/>
      </c>
      <c r="O532" s="33"/>
      <c r="P532" s="33"/>
      <c r="Q532" s="19">
        <f t="shared" si="70"/>
        <v>0</v>
      </c>
      <c r="R532" s="19">
        <f t="shared" si="71"/>
        <v>0</v>
      </c>
      <c r="S532" s="19">
        <f t="shared" si="72"/>
        <v>0</v>
      </c>
    </row>
    <row r="533" spans="1:19" x14ac:dyDescent="0.2">
      <c r="A533" s="20">
        <f>+Oversikt!A533</f>
        <v>0</v>
      </c>
      <c r="B533" s="16" t="str">
        <f>IF('Final 1'!B533="", "",+Oversikt!B533)</f>
        <v/>
      </c>
      <c r="C533" s="16" t="str">
        <f>IF(Oversikt!E533="","",Oversikt!E533)</f>
        <v/>
      </c>
      <c r="D533" s="17" t="str">
        <f>IF('Final 1'!N533="","",IF(Oversikt!B533="","",VLOOKUP(Oversikt!#REF!,Mønster!$A$4:$B$21,2)))</f>
        <v/>
      </c>
      <c r="E533" s="32"/>
      <c r="F533" s="33"/>
      <c r="G533" s="33"/>
      <c r="H533" s="33"/>
      <c r="I533" s="137"/>
      <c r="J533" s="33"/>
      <c r="K533" s="34"/>
      <c r="L533" s="128">
        <f>IF(Dommere!$C$12&gt;4,ROUND(SUM(E533:K533)-Q533-R533,1)/(Dommere!$C$12-2),(SUM(E533:K533)/Dommere!$C$12))</f>
        <v>0</v>
      </c>
      <c r="M533" s="129">
        <f>IF(B533="",,'Final 1'!L533+L533)</f>
        <v>0</v>
      </c>
      <c r="N533" s="57" t="str">
        <f t="shared" si="69"/>
        <v/>
      </c>
      <c r="O533" s="33"/>
      <c r="P533" s="33"/>
      <c r="Q533" s="19">
        <f t="shared" si="70"/>
        <v>0</v>
      </c>
      <c r="R533" s="19">
        <f t="shared" si="71"/>
        <v>0</v>
      </c>
      <c r="S533" s="19">
        <f t="shared" si="72"/>
        <v>0</v>
      </c>
    </row>
    <row r="534" spans="1:19" x14ac:dyDescent="0.2">
      <c r="A534" s="20">
        <f>+Oversikt!A534</f>
        <v>0</v>
      </c>
      <c r="B534" s="16" t="str">
        <f>IF('Final 1'!B534="", "",+Oversikt!B534)</f>
        <v/>
      </c>
      <c r="C534" s="16" t="str">
        <f>IF(Oversikt!E534="","",Oversikt!E534)</f>
        <v/>
      </c>
      <c r="D534" s="17" t="str">
        <f>IF('Final 1'!N534="","",IF(Oversikt!B534="","",VLOOKUP(Oversikt!#REF!,Mønster!$A$4:$B$21,2)))</f>
        <v/>
      </c>
      <c r="E534" s="32"/>
      <c r="F534" s="33"/>
      <c r="G534" s="33"/>
      <c r="H534" s="33"/>
      <c r="I534" s="137"/>
      <c r="J534" s="33"/>
      <c r="K534" s="34"/>
      <c r="L534" s="128">
        <f>IF(Dommere!$C$12&gt;4,ROUND(SUM(E534:K534)-Q534-R534,1)/(Dommere!$C$12-2),(SUM(E534:K534)/Dommere!$C$12))</f>
        <v>0</v>
      </c>
      <c r="M534" s="129">
        <f>IF(B534="",,'Final 1'!L534+L534)</f>
        <v>0</v>
      </c>
      <c r="N534" s="57" t="str">
        <f t="shared" si="69"/>
        <v/>
      </c>
      <c r="O534" s="33"/>
      <c r="P534" s="33"/>
      <c r="Q534" s="19">
        <f t="shared" si="70"/>
        <v>0</v>
      </c>
      <c r="R534" s="19">
        <f t="shared" si="71"/>
        <v>0</v>
      </c>
      <c r="S534" s="19">
        <f t="shared" si="72"/>
        <v>0</v>
      </c>
    </row>
    <row r="535" spans="1:19" x14ac:dyDescent="0.2">
      <c r="A535" s="20">
        <f>+Oversikt!A535</f>
        <v>0</v>
      </c>
      <c r="B535" s="16" t="str">
        <f>IF('Final 1'!B535="", "",+Oversikt!B535)</f>
        <v/>
      </c>
      <c r="C535" s="16" t="str">
        <f>IF(Oversikt!E535="","",Oversikt!E535)</f>
        <v/>
      </c>
      <c r="D535" s="17" t="str">
        <f>IF('Final 1'!N535="","",IF(Oversikt!B535="","",VLOOKUP(Oversikt!#REF!,Mønster!$A$4:$B$21,2)))</f>
        <v/>
      </c>
      <c r="E535" s="32"/>
      <c r="F535" s="33"/>
      <c r="G535" s="33"/>
      <c r="H535" s="33"/>
      <c r="I535" s="137"/>
      <c r="J535" s="33"/>
      <c r="K535" s="34"/>
      <c r="L535" s="128">
        <f>IF(Dommere!$C$12&gt;4,ROUND(SUM(E535:K535)-Q535-R535,1)/(Dommere!$C$12-2),(SUM(E535:K535)/Dommere!$C$12))</f>
        <v>0</v>
      </c>
      <c r="M535" s="129">
        <f>IF(B535="",,'Final 1'!L535+L535)</f>
        <v>0</v>
      </c>
      <c r="N535" s="57" t="str">
        <f t="shared" si="69"/>
        <v/>
      </c>
      <c r="O535" s="33"/>
      <c r="P535" s="33"/>
      <c r="Q535" s="19">
        <f t="shared" si="70"/>
        <v>0</v>
      </c>
      <c r="R535" s="19">
        <f t="shared" si="71"/>
        <v>0</v>
      </c>
      <c r="S535" s="19">
        <f t="shared" si="72"/>
        <v>0</v>
      </c>
    </row>
    <row r="536" spans="1:19" x14ac:dyDescent="0.2">
      <c r="A536" s="20">
        <f>+Oversikt!A536</f>
        <v>0</v>
      </c>
      <c r="B536" s="16" t="str">
        <f>IF('Final 1'!B536="", "",+Oversikt!B536)</f>
        <v/>
      </c>
      <c r="C536" s="16" t="str">
        <f>IF(Oversikt!E536="","",Oversikt!E536)</f>
        <v/>
      </c>
      <c r="D536" s="17" t="str">
        <f>IF('Final 1'!N536="","",IF(Oversikt!B536="","",VLOOKUP(Oversikt!#REF!,Mønster!$A$4:$B$21,2)))</f>
        <v/>
      </c>
      <c r="E536" s="32"/>
      <c r="F536" s="33"/>
      <c r="G536" s="33"/>
      <c r="H536" s="33"/>
      <c r="I536" s="137"/>
      <c r="J536" s="33"/>
      <c r="K536" s="34"/>
      <c r="L536" s="128">
        <f>IF(Dommere!$C$12&gt;4,ROUND(SUM(E536:K536)-Q536-R536,1)/(Dommere!$C$12-2),(SUM(E536:K536)/Dommere!$C$12))</f>
        <v>0</v>
      </c>
      <c r="M536" s="129">
        <f>IF(B536="",,'Final 1'!L536+L536)</f>
        <v>0</v>
      </c>
      <c r="N536" s="57" t="str">
        <f t="shared" si="69"/>
        <v/>
      </c>
      <c r="O536" s="33"/>
      <c r="P536" s="33"/>
      <c r="Q536" s="19">
        <f t="shared" si="70"/>
        <v>0</v>
      </c>
      <c r="R536" s="19">
        <f t="shared" si="71"/>
        <v>0</v>
      </c>
      <c r="S536" s="19">
        <f t="shared" si="72"/>
        <v>0</v>
      </c>
    </row>
    <row r="537" spans="1:19" x14ac:dyDescent="0.2">
      <c r="A537" s="20">
        <f>+Oversikt!A537</f>
        <v>0</v>
      </c>
      <c r="B537" s="16" t="str">
        <f>IF('Final 1'!B537="", "",+Oversikt!B537)</f>
        <v/>
      </c>
      <c r="C537" s="16" t="str">
        <f>IF(Oversikt!E537="","",Oversikt!E537)</f>
        <v/>
      </c>
      <c r="D537" s="17" t="str">
        <f>IF('Final 1'!N537="","",IF(Oversikt!B537="","",VLOOKUP(Oversikt!#REF!,Mønster!$A$4:$B$21,2)))</f>
        <v/>
      </c>
      <c r="E537" s="32"/>
      <c r="F537" s="33"/>
      <c r="G537" s="33"/>
      <c r="H537" s="33"/>
      <c r="I537" s="137"/>
      <c r="J537" s="33"/>
      <c r="K537" s="34"/>
      <c r="L537" s="128">
        <f>IF(Dommere!$C$12&gt;4,ROUND(SUM(E537:K537)-Q537-R537,1)/(Dommere!$C$12-2),(SUM(E537:K537)/Dommere!$C$12))</f>
        <v>0</v>
      </c>
      <c r="M537" s="129">
        <f>IF(B537="",,'Final 1'!L537+L537)</f>
        <v>0</v>
      </c>
      <c r="N537" s="57" t="str">
        <f t="shared" si="69"/>
        <v/>
      </c>
      <c r="O537" s="33"/>
      <c r="P537" s="33"/>
      <c r="Q537" s="19">
        <f t="shared" si="70"/>
        <v>0</v>
      </c>
      <c r="R537" s="19">
        <f t="shared" si="71"/>
        <v>0</v>
      </c>
      <c r="S537" s="19">
        <f t="shared" si="72"/>
        <v>0</v>
      </c>
    </row>
    <row r="538" spans="1:19" x14ac:dyDescent="0.2">
      <c r="A538" s="20">
        <f>+Oversikt!A538</f>
        <v>0</v>
      </c>
      <c r="B538" s="16" t="str">
        <f>IF('Final 1'!B538="", "",+Oversikt!B538)</f>
        <v/>
      </c>
      <c r="C538" s="16" t="str">
        <f>IF(Oversikt!E538="","",Oversikt!E538)</f>
        <v/>
      </c>
      <c r="D538" s="17" t="str">
        <f>IF('Final 1'!N538="","",IF(Oversikt!B538="","",VLOOKUP(Oversikt!#REF!,Mønster!$A$4:$B$21,2)))</f>
        <v/>
      </c>
      <c r="E538" s="32"/>
      <c r="F538" s="33"/>
      <c r="G538" s="33"/>
      <c r="H538" s="33"/>
      <c r="I538" s="137"/>
      <c r="J538" s="33"/>
      <c r="K538" s="34"/>
      <c r="L538" s="128">
        <f>IF(Dommere!$C$12&gt;4,ROUND(SUM(E538:K538)-Q538-R538,1)/(Dommere!$C$12-2),(SUM(E538:K538)/Dommere!$C$12))</f>
        <v>0</v>
      </c>
      <c r="M538" s="129">
        <f>IF(B538="",,'Final 1'!L538+L538)</f>
        <v>0</v>
      </c>
      <c r="N538" s="57" t="str">
        <f t="shared" si="69"/>
        <v/>
      </c>
      <c r="O538" s="33"/>
      <c r="P538" s="33"/>
      <c r="Q538" s="19">
        <f t="shared" si="70"/>
        <v>0</v>
      </c>
      <c r="R538" s="19">
        <f t="shared" si="71"/>
        <v>0</v>
      </c>
      <c r="S538" s="19">
        <f t="shared" si="72"/>
        <v>0</v>
      </c>
    </row>
    <row r="539" spans="1:19" x14ac:dyDescent="0.2">
      <c r="A539" s="20">
        <f>+Oversikt!A539</f>
        <v>0</v>
      </c>
      <c r="B539" s="16" t="str">
        <f>IF('Final 1'!B539="", "",+Oversikt!B539)</f>
        <v/>
      </c>
      <c r="C539" s="16" t="str">
        <f>IF(Oversikt!E539="","",Oversikt!E539)</f>
        <v/>
      </c>
      <c r="D539" s="17" t="str">
        <f>IF('Final 1'!N539="","",IF(Oversikt!B539="","",VLOOKUP(Oversikt!#REF!,Mønster!$A$4:$B$21,2)))</f>
        <v/>
      </c>
      <c r="E539" s="32"/>
      <c r="F539" s="33"/>
      <c r="G539" s="33"/>
      <c r="H539" s="33"/>
      <c r="I539" s="137"/>
      <c r="J539" s="33"/>
      <c r="K539" s="34"/>
      <c r="L539" s="128">
        <f>IF(Dommere!$C$12&gt;4,ROUND(SUM(E539:K539)-Q539-R539,1)/(Dommere!$C$12-2),(SUM(E539:K539)/Dommere!$C$12))</f>
        <v>0</v>
      </c>
      <c r="M539" s="129">
        <f>IF(B539="",,'Final 1'!L539+L539)</f>
        <v>0</v>
      </c>
      <c r="N539" s="57" t="str">
        <f t="shared" si="69"/>
        <v/>
      </c>
      <c r="O539" s="33"/>
      <c r="P539" s="33"/>
      <c r="Q539" s="19">
        <f t="shared" si="70"/>
        <v>0</v>
      </c>
      <c r="R539" s="19">
        <f t="shared" si="71"/>
        <v>0</v>
      </c>
      <c r="S539" s="19">
        <f t="shared" si="72"/>
        <v>0</v>
      </c>
    </row>
    <row r="540" spans="1:19" x14ac:dyDescent="0.2">
      <c r="A540" s="20">
        <f>+Oversikt!A540</f>
        <v>0</v>
      </c>
      <c r="B540" s="16" t="str">
        <f>IF('Final 1'!B540="", "",+Oversikt!B540)</f>
        <v/>
      </c>
      <c r="C540" s="16" t="str">
        <f>IF(Oversikt!E540="","",Oversikt!E540)</f>
        <v/>
      </c>
      <c r="D540" s="17" t="str">
        <f>IF('Final 1'!N540="","",IF(Oversikt!B540="","",VLOOKUP(Oversikt!#REF!,Mønster!$A$4:$B$21,2)))</f>
        <v/>
      </c>
      <c r="E540" s="32"/>
      <c r="F540" s="33"/>
      <c r="G540" s="33"/>
      <c r="H540" s="33"/>
      <c r="I540" s="137"/>
      <c r="J540" s="33"/>
      <c r="K540" s="34"/>
      <c r="L540" s="128">
        <f>IF(Dommere!$C$12&gt;4,ROUND(SUM(E540:K540)-Q540-R540,1)/(Dommere!$C$12-2),(SUM(E540:K540)/Dommere!$C$12))</f>
        <v>0</v>
      </c>
      <c r="M540" s="129">
        <f>IF(B540="",,'Final 1'!L540+L540)</f>
        <v>0</v>
      </c>
      <c r="N540" s="57" t="str">
        <f t="shared" si="69"/>
        <v/>
      </c>
      <c r="O540" s="33"/>
      <c r="P540" s="33"/>
      <c r="Q540" s="19">
        <f t="shared" si="70"/>
        <v>0</v>
      </c>
      <c r="R540" s="19">
        <f t="shared" si="71"/>
        <v>0</v>
      </c>
      <c r="S540" s="19">
        <f t="shared" si="72"/>
        <v>0</v>
      </c>
    </row>
    <row r="541" spans="1:19" x14ac:dyDescent="0.2">
      <c r="A541" s="20">
        <f>+Oversikt!A541</f>
        <v>0</v>
      </c>
      <c r="B541" s="16" t="str">
        <f>IF('Final 1'!B541="", "",+Oversikt!B541)</f>
        <v/>
      </c>
      <c r="C541" s="16" t="str">
        <f>IF(Oversikt!E541="","",Oversikt!E541)</f>
        <v/>
      </c>
      <c r="D541" s="17" t="str">
        <f>IF('Final 1'!N541="","",IF(Oversikt!B541="","",VLOOKUP(Oversikt!#REF!,Mønster!$A$4:$B$21,2)))</f>
        <v/>
      </c>
      <c r="E541" s="32"/>
      <c r="F541" s="33"/>
      <c r="G541" s="33"/>
      <c r="H541" s="33"/>
      <c r="I541" s="137"/>
      <c r="J541" s="33"/>
      <c r="K541" s="34"/>
      <c r="L541" s="128">
        <f>IF(Dommere!$C$12&gt;4,ROUND(SUM(E541:K541)-Q541-R541,1)/(Dommere!$C$12-2),(SUM(E541:K541)/Dommere!$C$12))</f>
        <v>0</v>
      </c>
      <c r="M541" s="129">
        <f>IF(B541="",,'Final 1'!L541+L541)</f>
        <v>0</v>
      </c>
      <c r="N541" s="57" t="str">
        <f t="shared" si="69"/>
        <v/>
      </c>
      <c r="O541" s="33"/>
      <c r="P541" s="33"/>
      <c r="Q541" s="19">
        <f t="shared" si="70"/>
        <v>0</v>
      </c>
      <c r="R541" s="19">
        <f t="shared" si="71"/>
        <v>0</v>
      </c>
      <c r="S541" s="19">
        <f t="shared" si="72"/>
        <v>0</v>
      </c>
    </row>
    <row r="542" spans="1:19" x14ac:dyDescent="0.2">
      <c r="A542" s="20">
        <f>+Oversikt!A542</f>
        <v>0</v>
      </c>
      <c r="B542" s="16" t="str">
        <f>IF('Final 1'!B542="", "",+Oversikt!B542)</f>
        <v/>
      </c>
      <c r="C542" s="16" t="str">
        <f>IF(Oversikt!E542="","",Oversikt!E542)</f>
        <v/>
      </c>
      <c r="D542" s="17" t="str">
        <f>IF('Final 1'!N542="","",IF(Oversikt!B542="","",VLOOKUP(Oversikt!#REF!,Mønster!$A$4:$B$21,2)))</f>
        <v/>
      </c>
      <c r="E542" s="32"/>
      <c r="F542" s="33"/>
      <c r="G542" s="33"/>
      <c r="H542" s="33"/>
      <c r="I542" s="137"/>
      <c r="J542" s="33"/>
      <c r="K542" s="34"/>
      <c r="L542" s="128">
        <f>IF(Dommere!$C$12&gt;4,ROUND(SUM(E542:K542)-Q542-R542,1)/(Dommere!$C$12-2),(SUM(E542:K542)/Dommere!$C$12))</f>
        <v>0</v>
      </c>
      <c r="M542" s="129">
        <f>IF(B542="",,'Final 1'!L542+L542)</f>
        <v>0</v>
      </c>
      <c r="N542" s="57" t="str">
        <f t="shared" si="69"/>
        <v/>
      </c>
      <c r="O542" s="33"/>
      <c r="P542" s="33"/>
      <c r="Q542" s="19">
        <f t="shared" si="70"/>
        <v>0</v>
      </c>
      <c r="R542" s="19">
        <f t="shared" si="71"/>
        <v>0</v>
      </c>
      <c r="S542" s="19">
        <f t="shared" si="72"/>
        <v>0</v>
      </c>
    </row>
    <row r="543" spans="1:19" x14ac:dyDescent="0.2">
      <c r="A543" s="20">
        <f>+Oversikt!A543</f>
        <v>0</v>
      </c>
      <c r="B543" s="16" t="str">
        <f>IF('Final 1'!B543="", "",+Oversikt!B543)</f>
        <v/>
      </c>
      <c r="C543" s="16" t="str">
        <f>IF(Oversikt!E543="","",Oversikt!E543)</f>
        <v/>
      </c>
      <c r="D543" s="17" t="str">
        <f>IF('Final 1'!N543="","",IF(Oversikt!B543="","",VLOOKUP(Oversikt!#REF!,Mønster!$A$4:$B$21,2)))</f>
        <v/>
      </c>
      <c r="E543" s="32"/>
      <c r="F543" s="33"/>
      <c r="G543" s="33"/>
      <c r="H543" s="33"/>
      <c r="I543" s="137"/>
      <c r="J543" s="33"/>
      <c r="K543" s="34"/>
      <c r="L543" s="128">
        <f>IF(Dommere!$C$12&gt;4,ROUND(SUM(E543:K543)-Q543-R543,1)/(Dommere!$C$12-2),(SUM(E543:K543)/Dommere!$C$12))</f>
        <v>0</v>
      </c>
      <c r="M543" s="129">
        <f>IF(B543="",,'Final 1'!L543+L543)</f>
        <v>0</v>
      </c>
      <c r="N543" s="57" t="str">
        <f t="shared" si="69"/>
        <v/>
      </c>
      <c r="O543" s="33"/>
      <c r="P543" s="33"/>
      <c r="Q543" s="19">
        <f t="shared" si="70"/>
        <v>0</v>
      </c>
      <c r="R543" s="19">
        <f t="shared" si="71"/>
        <v>0</v>
      </c>
      <c r="S543" s="19">
        <f t="shared" si="72"/>
        <v>0</v>
      </c>
    </row>
    <row r="544" spans="1:19" x14ac:dyDescent="0.2">
      <c r="A544" s="20">
        <f>+Oversikt!A544</f>
        <v>0</v>
      </c>
      <c r="B544" s="16" t="str">
        <f>IF('Final 1'!B544="", "",+Oversikt!B544)</f>
        <v/>
      </c>
      <c r="C544" s="16" t="str">
        <f>IF(Oversikt!E544="","",Oversikt!E544)</f>
        <v/>
      </c>
      <c r="D544" s="17" t="str">
        <f>IF('Final 1'!N544="","",IF(Oversikt!B544="","",VLOOKUP(Oversikt!#REF!,Mønster!$A$4:$B$21,2)))</f>
        <v/>
      </c>
      <c r="E544" s="32"/>
      <c r="F544" s="33"/>
      <c r="G544" s="33"/>
      <c r="H544" s="33"/>
      <c r="I544" s="137"/>
      <c r="J544" s="33"/>
      <c r="K544" s="34"/>
      <c r="L544" s="128">
        <f>IF(Dommere!$C$12&gt;4,ROUND(SUM(E544:K544)-Q544-R544,1)/(Dommere!$C$12-2),(SUM(E544:K544)/Dommere!$C$12))</f>
        <v>0</v>
      </c>
      <c r="M544" s="129">
        <f>IF(B544="",,'Final 1'!L544+L544)</f>
        <v>0</v>
      </c>
      <c r="N544" s="57" t="str">
        <f t="shared" si="69"/>
        <v/>
      </c>
      <c r="O544" s="33"/>
      <c r="P544" s="33"/>
      <c r="Q544" s="19">
        <f t="shared" si="70"/>
        <v>0</v>
      </c>
      <c r="R544" s="19">
        <f t="shared" si="71"/>
        <v>0</v>
      </c>
      <c r="S544" s="19">
        <f t="shared" si="72"/>
        <v>0</v>
      </c>
    </row>
    <row r="545" spans="1:19" x14ac:dyDescent="0.2">
      <c r="A545" s="20">
        <f>+Oversikt!A545</f>
        <v>0</v>
      </c>
      <c r="B545" s="16" t="str">
        <f>IF('Final 1'!B545="", "",+Oversikt!B545)</f>
        <v/>
      </c>
      <c r="C545" s="16" t="str">
        <f>IF(Oversikt!E545="","",Oversikt!E545)</f>
        <v/>
      </c>
      <c r="D545" s="17" t="str">
        <f>IF('Final 1'!N545="","",IF(Oversikt!B545="","",VLOOKUP(Oversikt!#REF!,Mønster!$A$4:$B$21,2)))</f>
        <v/>
      </c>
      <c r="E545" s="32"/>
      <c r="F545" s="33"/>
      <c r="G545" s="33"/>
      <c r="H545" s="33"/>
      <c r="I545" s="137"/>
      <c r="J545" s="33"/>
      <c r="K545" s="34"/>
      <c r="L545" s="128">
        <f>IF(Dommere!$C$12&gt;4,ROUND(SUM(E545:K545)-Q545-R545,1)/(Dommere!$C$12-2),(SUM(E545:K545)/Dommere!$C$12))</f>
        <v>0</v>
      </c>
      <c r="M545" s="129">
        <f>IF(B545="",,'Final 1'!L545+L545)</f>
        <v>0</v>
      </c>
      <c r="N545" s="57" t="str">
        <f t="shared" si="69"/>
        <v/>
      </c>
      <c r="O545" s="33"/>
      <c r="P545" s="33"/>
      <c r="Q545" s="19">
        <f t="shared" si="70"/>
        <v>0</v>
      </c>
      <c r="R545" s="19">
        <f t="shared" si="71"/>
        <v>0</v>
      </c>
      <c r="S545" s="19">
        <f t="shared" si="72"/>
        <v>0</v>
      </c>
    </row>
    <row r="546" spans="1:19" x14ac:dyDescent="0.2">
      <c r="A546" s="20">
        <f>+Oversikt!A546</f>
        <v>0</v>
      </c>
      <c r="B546" s="16" t="str">
        <f>IF('Final 1'!B546="", "",+Oversikt!B546)</f>
        <v/>
      </c>
      <c r="C546" s="16" t="str">
        <f>IF(Oversikt!E546="","",Oversikt!E546)</f>
        <v/>
      </c>
      <c r="D546" s="17" t="str">
        <f>IF('Final 1'!N546="","",IF(Oversikt!B546="","",VLOOKUP(Oversikt!#REF!,Mønster!$A$4:$B$21,2)))</f>
        <v/>
      </c>
      <c r="E546" s="32"/>
      <c r="F546" s="33"/>
      <c r="G546" s="33"/>
      <c r="H546" s="33"/>
      <c r="I546" s="137"/>
      <c r="J546" s="33"/>
      <c r="K546" s="34"/>
      <c r="L546" s="128">
        <f>IF(Dommere!$C$12&gt;4,ROUND(SUM(E546:K546)-Q546-R546,1)/(Dommere!$C$12-2),(SUM(E546:K546)/Dommere!$C$12))</f>
        <v>0</v>
      </c>
      <c r="M546" s="129">
        <f>IF(B546="",,'Final 1'!L546+L546)</f>
        <v>0</v>
      </c>
      <c r="N546" s="57" t="str">
        <f t="shared" si="69"/>
        <v/>
      </c>
      <c r="O546" s="33"/>
      <c r="P546" s="33"/>
      <c r="Q546" s="19">
        <f t="shared" si="70"/>
        <v>0</v>
      </c>
      <c r="R546" s="19">
        <f t="shared" si="71"/>
        <v>0</v>
      </c>
      <c r="S546" s="19">
        <f t="shared" si="72"/>
        <v>0</v>
      </c>
    </row>
    <row r="547" spans="1:19" x14ac:dyDescent="0.2">
      <c r="A547" s="20">
        <f>+Oversikt!A547</f>
        <v>0</v>
      </c>
      <c r="B547" s="16" t="str">
        <f>IF('Final 1'!B547="", "",+Oversikt!B547)</f>
        <v/>
      </c>
      <c r="C547" s="16" t="str">
        <f>IF(Oversikt!E547="","",Oversikt!E547)</f>
        <v/>
      </c>
      <c r="D547" s="17" t="str">
        <f>IF('Final 1'!N547="","",IF(Oversikt!B547="","",VLOOKUP(Oversikt!#REF!,Mønster!$A$4:$B$21,2)))</f>
        <v/>
      </c>
      <c r="E547" s="32"/>
      <c r="F547" s="33"/>
      <c r="G547" s="33"/>
      <c r="H547" s="33"/>
      <c r="I547" s="137"/>
      <c r="J547" s="33"/>
      <c r="K547" s="34"/>
      <c r="L547" s="128">
        <f>IF(Dommere!$C$12&gt;4,ROUND(SUM(E547:K547)-Q547-R547,1)/(Dommere!$C$12-2),(SUM(E547:K547)/Dommere!$C$12))</f>
        <v>0</v>
      </c>
      <c r="M547" s="129">
        <f>IF(B547="",,'Final 1'!L547+L547)</f>
        <v>0</v>
      </c>
      <c r="N547" s="57" t="str">
        <f t="shared" si="69"/>
        <v/>
      </c>
      <c r="O547" s="33"/>
      <c r="P547" s="33"/>
      <c r="Q547" s="19">
        <f t="shared" si="70"/>
        <v>0</v>
      </c>
      <c r="R547" s="19">
        <f t="shared" si="71"/>
        <v>0</v>
      </c>
      <c r="S547" s="19">
        <f t="shared" si="72"/>
        <v>0</v>
      </c>
    </row>
    <row r="548" spans="1:19" x14ac:dyDescent="0.2">
      <c r="A548" s="20">
        <f>+Oversikt!A548</f>
        <v>0</v>
      </c>
      <c r="B548" s="16" t="str">
        <f>IF('Final 1'!B548="", "",+Oversikt!B548)</f>
        <v/>
      </c>
      <c r="C548" s="16" t="str">
        <f>IF(Oversikt!E548="","",Oversikt!E548)</f>
        <v/>
      </c>
      <c r="D548" s="17" t="str">
        <f>IF('Final 1'!N548="","",IF(Oversikt!B548="","",VLOOKUP(Oversikt!#REF!,Mønster!$A$4:$B$21,2)))</f>
        <v/>
      </c>
      <c r="E548" s="32"/>
      <c r="F548" s="33"/>
      <c r="G548" s="33"/>
      <c r="H548" s="33"/>
      <c r="I548" s="137"/>
      <c r="J548" s="33"/>
      <c r="K548" s="34"/>
      <c r="L548" s="128">
        <f>IF(Dommere!$C$12&gt;4,ROUND(SUM(E548:K548)-Q548-R548,1)/(Dommere!$C$12-2),(SUM(E548:K548)/Dommere!$C$12))</f>
        <v>0</v>
      </c>
      <c r="M548" s="129">
        <f>IF(B548="",,'Final 1'!L548+L548)</f>
        <v>0</v>
      </c>
      <c r="N548" s="57" t="str">
        <f t="shared" si="69"/>
        <v/>
      </c>
      <c r="O548" s="33"/>
      <c r="P548" s="33"/>
      <c r="Q548" s="19">
        <f t="shared" si="70"/>
        <v>0</v>
      </c>
      <c r="R548" s="19">
        <f t="shared" si="71"/>
        <v>0</v>
      </c>
      <c r="S548" s="19">
        <f t="shared" si="72"/>
        <v>0</v>
      </c>
    </row>
    <row r="549" spans="1:19" x14ac:dyDescent="0.2">
      <c r="A549" s="20">
        <f>+Oversikt!A549</f>
        <v>0</v>
      </c>
      <c r="B549" s="16" t="str">
        <f>IF('Final 1'!B549="", "",+Oversikt!B549)</f>
        <v/>
      </c>
      <c r="C549" s="16" t="str">
        <f>IF(Oversikt!E549="","",Oversikt!E549)</f>
        <v/>
      </c>
      <c r="D549" s="17" t="str">
        <f>IF('Final 1'!N549="","",IF(Oversikt!B549="","",VLOOKUP(Oversikt!#REF!,Mønster!$A$4:$B$21,2)))</f>
        <v/>
      </c>
      <c r="E549" s="32"/>
      <c r="F549" s="33"/>
      <c r="G549" s="33"/>
      <c r="H549" s="33"/>
      <c r="I549" s="137"/>
      <c r="J549" s="33"/>
      <c r="K549" s="34"/>
      <c r="L549" s="128">
        <f>IF(Dommere!$C$12&gt;4,ROUND(SUM(E549:K549)-Q549-R549,1)/(Dommere!$C$12-2),(SUM(E549:K549)/Dommere!$C$12))</f>
        <v>0</v>
      </c>
      <c r="M549" s="129">
        <f>IF(B549="",,'Final 1'!L549+L549)</f>
        <v>0</v>
      </c>
      <c r="N549" s="57" t="str">
        <f t="shared" si="69"/>
        <v/>
      </c>
      <c r="O549" s="33"/>
      <c r="P549" s="33"/>
      <c r="Q549" s="19">
        <f t="shared" si="70"/>
        <v>0</v>
      </c>
      <c r="R549" s="19">
        <f t="shared" si="71"/>
        <v>0</v>
      </c>
      <c r="S549" s="19">
        <f t="shared" si="72"/>
        <v>0</v>
      </c>
    </row>
    <row r="550" spans="1:19" x14ac:dyDescent="0.2">
      <c r="A550" s="20">
        <f>+Oversikt!A550</f>
        <v>0</v>
      </c>
      <c r="B550" s="16" t="str">
        <f>IF('Final 1'!B550="", "",+Oversikt!B550)</f>
        <v/>
      </c>
      <c r="C550" s="16" t="str">
        <f>IF(Oversikt!E550="","",Oversikt!E550)</f>
        <v/>
      </c>
      <c r="D550" s="17" t="str">
        <f>IF('Final 1'!N550="","",IF(Oversikt!B550="","",VLOOKUP(Oversikt!#REF!,Mønster!$A$4:$B$21,2)))</f>
        <v/>
      </c>
      <c r="E550" s="32"/>
      <c r="F550" s="33"/>
      <c r="G550" s="33"/>
      <c r="H550" s="33"/>
      <c r="I550" s="137"/>
      <c r="J550" s="33"/>
      <c r="K550" s="34"/>
      <c r="L550" s="128">
        <f>IF(Dommere!$C$12&gt;4,ROUND(SUM(E550:K550)-Q550-R550,1)/(Dommere!$C$12-2),(SUM(E550:K550)/Dommere!$C$12))</f>
        <v>0</v>
      </c>
      <c r="M550" s="129">
        <f>IF(B550="",,'Final 1'!L550+L550)</f>
        <v>0</v>
      </c>
      <c r="N550" s="57" t="str">
        <f t="shared" si="69"/>
        <v/>
      </c>
      <c r="O550" s="33"/>
      <c r="P550" s="33"/>
      <c r="Q550" s="19">
        <f t="shared" si="70"/>
        <v>0</v>
      </c>
      <c r="R550" s="19">
        <f t="shared" si="71"/>
        <v>0</v>
      </c>
      <c r="S550" s="19">
        <f t="shared" si="72"/>
        <v>0</v>
      </c>
    </row>
    <row r="551" spans="1:19" x14ac:dyDescent="0.2">
      <c r="A551" s="20">
        <f>+Oversikt!A551</f>
        <v>0</v>
      </c>
      <c r="B551" s="16" t="str">
        <f>IF('Final 1'!B551="", "",+Oversikt!B551)</f>
        <v/>
      </c>
      <c r="C551" s="16" t="str">
        <f>IF(Oversikt!E551="","",Oversikt!E551)</f>
        <v/>
      </c>
      <c r="D551" s="17" t="str">
        <f>IF('Final 1'!N551="","",IF(Oversikt!B551="","",VLOOKUP(Oversikt!#REF!,Mønster!$A$4:$B$21,2)))</f>
        <v/>
      </c>
      <c r="E551" s="32"/>
      <c r="F551" s="33"/>
      <c r="G551" s="33"/>
      <c r="H551" s="33"/>
      <c r="I551" s="137"/>
      <c r="J551" s="33"/>
      <c r="K551" s="34"/>
      <c r="L551" s="128">
        <f>IF(Dommere!$C$12&gt;4,ROUND(SUM(E551:K551)-Q551-R551,1)/(Dommere!$C$12-2),(SUM(E551:K551)/Dommere!$C$12))</f>
        <v>0</v>
      </c>
      <c r="M551" s="129">
        <f>IF(B551="",,'Final 1'!L551+L551)</f>
        <v>0</v>
      </c>
      <c r="N551" s="57" t="str">
        <f t="shared" si="69"/>
        <v/>
      </c>
      <c r="O551" s="33"/>
      <c r="P551" s="33"/>
      <c r="Q551" s="19">
        <f t="shared" si="70"/>
        <v>0</v>
      </c>
      <c r="R551" s="19">
        <f t="shared" si="71"/>
        <v>0</v>
      </c>
      <c r="S551" s="19">
        <f t="shared" si="72"/>
        <v>0</v>
      </c>
    </row>
    <row r="552" spans="1:19" x14ac:dyDescent="0.2">
      <c r="A552" s="20">
        <f>+Oversikt!A552</f>
        <v>0</v>
      </c>
      <c r="B552" s="16" t="str">
        <f>IF('Final 1'!B552="", "",+Oversikt!B552)</f>
        <v/>
      </c>
      <c r="C552" s="16" t="str">
        <f>IF(Oversikt!E552="","",Oversikt!E552)</f>
        <v/>
      </c>
      <c r="D552" s="17" t="str">
        <f>IF('Final 1'!N552="","",IF(Oversikt!B552="","",VLOOKUP(Oversikt!#REF!,Mønster!$A$4:$B$21,2)))</f>
        <v/>
      </c>
      <c r="E552" s="32"/>
      <c r="F552" s="33"/>
      <c r="G552" s="33"/>
      <c r="H552" s="33"/>
      <c r="I552" s="137"/>
      <c r="J552" s="33"/>
      <c r="K552" s="34"/>
      <c r="L552" s="128">
        <f>IF(Dommere!$C$12&gt;4,ROUND(SUM(E552:K552)-Q552-R552,1)/(Dommere!$C$12-2),(SUM(E552:K552)/Dommere!$C$12))</f>
        <v>0</v>
      </c>
      <c r="M552" s="129">
        <f>IF(B552="",,'Final 1'!L552+L552)</f>
        <v>0</v>
      </c>
      <c r="N552" s="57" t="str">
        <f t="shared" si="69"/>
        <v/>
      </c>
      <c r="O552" s="33"/>
      <c r="P552" s="33"/>
      <c r="Q552" s="19">
        <f t="shared" si="70"/>
        <v>0</v>
      </c>
      <c r="R552" s="19">
        <f t="shared" si="71"/>
        <v>0</v>
      </c>
      <c r="S552" s="19">
        <f t="shared" si="72"/>
        <v>0</v>
      </c>
    </row>
    <row r="553" spans="1:19" x14ac:dyDescent="0.2">
      <c r="A553" s="20">
        <f>+Oversikt!A553</f>
        <v>0</v>
      </c>
      <c r="B553" s="16" t="str">
        <f>IF('Final 1'!B553="", "",+Oversikt!B553)</f>
        <v/>
      </c>
      <c r="C553" s="16" t="str">
        <f>IF(Oversikt!E553="","",Oversikt!E553)</f>
        <v/>
      </c>
      <c r="D553" s="17" t="str">
        <f>IF('Final 1'!N553="","",IF(Oversikt!B553="","",VLOOKUP(Oversikt!#REF!,Mønster!$A$4:$B$21,2)))</f>
        <v/>
      </c>
      <c r="E553" s="32"/>
      <c r="F553" s="33"/>
      <c r="G553" s="33"/>
      <c r="H553" s="33"/>
      <c r="I553" s="137"/>
      <c r="J553" s="33"/>
      <c r="K553" s="34"/>
      <c r="L553" s="128">
        <f>IF(Dommere!$C$12&gt;4,ROUND(SUM(E553:K553)-Q553-R553,1)/(Dommere!$C$12-2),(SUM(E553:K553)/Dommere!$C$12))</f>
        <v>0</v>
      </c>
      <c r="M553" s="129">
        <f>IF(B553="",,'Final 1'!L553+L553)</f>
        <v>0</v>
      </c>
      <c r="N553" s="57" t="str">
        <f t="shared" si="69"/>
        <v/>
      </c>
      <c r="O553" s="33"/>
      <c r="P553" s="33"/>
      <c r="Q553" s="19">
        <f t="shared" si="70"/>
        <v>0</v>
      </c>
      <c r="R553" s="19">
        <f t="shared" si="71"/>
        <v>0</v>
      </c>
      <c r="S553" s="19">
        <f t="shared" si="72"/>
        <v>0</v>
      </c>
    </row>
    <row r="554" spans="1:19" x14ac:dyDescent="0.2">
      <c r="A554" s="20">
        <f>+Oversikt!A554</f>
        <v>0</v>
      </c>
      <c r="B554" s="16" t="str">
        <f>IF('Final 1'!B554="", "",+Oversikt!B554)</f>
        <v/>
      </c>
      <c r="C554" s="16" t="str">
        <f>IF(Oversikt!E554="","",Oversikt!E554)</f>
        <v/>
      </c>
      <c r="D554" s="17" t="str">
        <f>IF('Final 1'!N554="","",IF(Oversikt!B554="","",VLOOKUP(Oversikt!#REF!,Mønster!$A$4:$B$21,2)))</f>
        <v/>
      </c>
      <c r="E554" s="32"/>
      <c r="F554" s="33"/>
      <c r="G554" s="33"/>
      <c r="H554" s="33"/>
      <c r="I554" s="137"/>
      <c r="J554" s="33"/>
      <c r="K554" s="34"/>
      <c r="L554" s="128">
        <f>IF(Dommere!$C$12&gt;4,ROUND(SUM(E554:K554)-Q554-R554,1)/(Dommere!$C$12-2),(SUM(E554:K554)/Dommere!$C$12))</f>
        <v>0</v>
      </c>
      <c r="M554" s="129">
        <f>IF(B554="",,'Final 1'!L554+L554)</f>
        <v>0</v>
      </c>
      <c r="N554" s="57" t="str">
        <f t="shared" si="69"/>
        <v/>
      </c>
      <c r="O554" s="33"/>
      <c r="P554" s="33"/>
      <c r="Q554" s="19">
        <f t="shared" si="70"/>
        <v>0</v>
      </c>
      <c r="R554" s="19">
        <f t="shared" si="71"/>
        <v>0</v>
      </c>
      <c r="S554" s="19">
        <f t="shared" si="72"/>
        <v>0</v>
      </c>
    </row>
    <row r="555" spans="1:19" x14ac:dyDescent="0.2">
      <c r="A555" s="20">
        <f>+Oversikt!A555</f>
        <v>0</v>
      </c>
      <c r="B555" s="16" t="str">
        <f>IF('Final 1'!B555="", "",+Oversikt!B555)</f>
        <v/>
      </c>
      <c r="C555" s="16" t="str">
        <f>IF(Oversikt!E555="","",Oversikt!E555)</f>
        <v/>
      </c>
      <c r="D555" s="17" t="str">
        <f>IF('Final 1'!N555="","",IF(Oversikt!B555="","",VLOOKUP(Oversikt!#REF!,Mønster!$A$4:$B$21,2)))</f>
        <v/>
      </c>
      <c r="E555" s="32"/>
      <c r="F555" s="33"/>
      <c r="G555" s="33"/>
      <c r="H555" s="33"/>
      <c r="I555" s="137"/>
      <c r="J555" s="33"/>
      <c r="K555" s="34"/>
      <c r="L555" s="128">
        <f>IF(Dommere!$C$12&gt;4,ROUND(SUM(E555:K555)-Q555-R555,1)/(Dommere!$C$12-2),(SUM(E555:K555)/Dommere!$C$12))</f>
        <v>0</v>
      </c>
      <c r="M555" s="129">
        <f>IF(B555="",,'Final 1'!L555+L555)</f>
        <v>0</v>
      </c>
      <c r="N555" s="57" t="str">
        <f t="shared" si="69"/>
        <v/>
      </c>
      <c r="O555" s="33"/>
      <c r="P555" s="33"/>
      <c r="Q555" s="19">
        <f t="shared" si="70"/>
        <v>0</v>
      </c>
      <c r="R555" s="19">
        <f t="shared" si="71"/>
        <v>0</v>
      </c>
      <c r="S555" s="19">
        <f t="shared" si="72"/>
        <v>0</v>
      </c>
    </row>
    <row r="556" spans="1:19" x14ac:dyDescent="0.2">
      <c r="A556" s="20">
        <f>+Oversikt!A556</f>
        <v>0</v>
      </c>
      <c r="B556" s="16" t="str">
        <f>IF('Final 1'!B556="", "",+Oversikt!B556)</f>
        <v/>
      </c>
      <c r="C556" s="16" t="str">
        <f>IF(Oversikt!E556="","",Oversikt!E556)</f>
        <v/>
      </c>
      <c r="D556" s="17" t="str">
        <f>IF('Final 1'!N556="","",IF(Oversikt!B556="","",VLOOKUP(Oversikt!#REF!,Mønster!$A$4:$B$21,2)))</f>
        <v/>
      </c>
      <c r="E556" s="32"/>
      <c r="F556" s="33"/>
      <c r="G556" s="33"/>
      <c r="H556" s="33"/>
      <c r="I556" s="137"/>
      <c r="J556" s="33"/>
      <c r="K556" s="34"/>
      <c r="L556" s="128">
        <f>IF(Dommere!$C$12&gt;4,ROUND(SUM(E556:K556)-Q556-R556,1)/(Dommere!$C$12-2),(SUM(E556:K556)/Dommere!$C$12))</f>
        <v>0</v>
      </c>
      <c r="M556" s="129">
        <f>IF(B556="",,'Final 1'!L556+L556)</f>
        <v>0</v>
      </c>
      <c r="N556" s="57" t="str">
        <f t="shared" si="69"/>
        <v/>
      </c>
      <c r="O556" s="33"/>
      <c r="P556" s="33"/>
      <c r="Q556" s="19">
        <f t="shared" si="70"/>
        <v>0</v>
      </c>
      <c r="R556" s="19">
        <f t="shared" si="71"/>
        <v>0</v>
      </c>
      <c r="S556" s="19">
        <f t="shared" si="72"/>
        <v>0</v>
      </c>
    </row>
    <row r="557" spans="1:19" x14ac:dyDescent="0.2">
      <c r="A557" s="20">
        <f>+Oversikt!A557</f>
        <v>0</v>
      </c>
      <c r="B557" s="16" t="str">
        <f>IF('Final 1'!B557="", "",+Oversikt!B557)</f>
        <v/>
      </c>
      <c r="C557" s="16" t="str">
        <f>IF(Oversikt!E557="","",Oversikt!E557)</f>
        <v/>
      </c>
      <c r="D557" s="17" t="str">
        <f>IF('Final 1'!N557="","",IF(Oversikt!B557="","",VLOOKUP(Oversikt!#REF!,Mønster!$A$4:$B$21,2)))</f>
        <v/>
      </c>
      <c r="E557" s="32"/>
      <c r="F557" s="33"/>
      <c r="G557" s="33"/>
      <c r="H557" s="33"/>
      <c r="I557" s="137"/>
      <c r="J557" s="33"/>
      <c r="K557" s="34"/>
      <c r="L557" s="128">
        <f>IF(Dommere!$C$12&gt;4,ROUND(SUM(E557:K557)-Q557-R557,1)/(Dommere!$C$12-2),(SUM(E557:K557)/Dommere!$C$12))</f>
        <v>0</v>
      </c>
      <c r="M557" s="129">
        <f>IF(B557="",,'Final 1'!L557+L557)</f>
        <v>0</v>
      </c>
      <c r="N557" s="57" t="str">
        <f t="shared" si="69"/>
        <v/>
      </c>
      <c r="O557" s="33"/>
      <c r="P557" s="33"/>
      <c r="Q557" s="19">
        <f t="shared" si="70"/>
        <v>0</v>
      </c>
      <c r="R557" s="19">
        <f t="shared" si="71"/>
        <v>0</v>
      </c>
      <c r="S557" s="19">
        <f t="shared" si="72"/>
        <v>0</v>
      </c>
    </row>
    <row r="558" spans="1:19" x14ac:dyDescent="0.2">
      <c r="A558" s="20">
        <f>+Oversikt!A558</f>
        <v>0</v>
      </c>
      <c r="B558" s="16" t="str">
        <f>IF('Final 1'!B558="", "",+Oversikt!B558)</f>
        <v/>
      </c>
      <c r="C558" s="16" t="str">
        <f>IF(Oversikt!E558="","",Oversikt!E558)</f>
        <v/>
      </c>
      <c r="D558" s="17" t="str">
        <f>IF('Final 1'!N558="","",IF(Oversikt!B558="","",VLOOKUP(Oversikt!#REF!,Mønster!$A$4:$B$21,2)))</f>
        <v/>
      </c>
      <c r="E558" s="32"/>
      <c r="F558" s="33"/>
      <c r="G558" s="33"/>
      <c r="H558" s="33"/>
      <c r="I558" s="137"/>
      <c r="J558" s="33"/>
      <c r="K558" s="34"/>
      <c r="L558" s="128">
        <f>IF(Dommere!$C$12&gt;4,ROUND(SUM(E558:K558)-Q558-R558,1)/(Dommere!$C$12-2),(SUM(E558:K558)/Dommere!$C$12))</f>
        <v>0</v>
      </c>
      <c r="M558" s="129">
        <f>IF(B558="",,'Final 1'!L558+L558)</f>
        <v>0</v>
      </c>
      <c r="N558" s="57" t="str">
        <f t="shared" si="69"/>
        <v/>
      </c>
      <c r="O558" s="33"/>
      <c r="P558" s="33"/>
      <c r="Q558" s="19">
        <f t="shared" si="70"/>
        <v>0</v>
      </c>
      <c r="R558" s="19">
        <f t="shared" si="71"/>
        <v>0</v>
      </c>
      <c r="S558" s="19">
        <f t="shared" si="72"/>
        <v>0</v>
      </c>
    </row>
    <row r="559" spans="1:19" x14ac:dyDescent="0.2">
      <c r="A559" s="20">
        <f>+Oversikt!A559</f>
        <v>0</v>
      </c>
      <c r="B559" s="16" t="str">
        <f>IF('Final 1'!B559="", "",+Oversikt!B559)</f>
        <v/>
      </c>
      <c r="C559" s="16" t="str">
        <f>IF(Oversikt!E559="","",Oversikt!E559)</f>
        <v/>
      </c>
      <c r="D559" s="17" t="str">
        <f>IF('Final 1'!N559="","",IF(Oversikt!B559="","",VLOOKUP(Oversikt!#REF!,Mønster!$A$4:$B$21,2)))</f>
        <v/>
      </c>
      <c r="E559" s="32"/>
      <c r="F559" s="33"/>
      <c r="G559" s="33"/>
      <c r="H559" s="33"/>
      <c r="I559" s="137"/>
      <c r="J559" s="33"/>
      <c r="K559" s="34"/>
      <c r="L559" s="128">
        <f>IF(Dommere!$C$12&gt;4,ROUND(SUM(E559:K559)-Q559-R559,1)/(Dommere!$C$12-2),(SUM(E559:K559)/Dommere!$C$12))</f>
        <v>0</v>
      </c>
      <c r="M559" s="129">
        <f>IF(B559="",,'Final 1'!L559+L559)</f>
        <v>0</v>
      </c>
      <c r="N559" s="57" t="str">
        <f t="shared" si="69"/>
        <v/>
      </c>
      <c r="O559" s="33"/>
      <c r="P559" s="33"/>
      <c r="Q559" s="19">
        <f t="shared" si="70"/>
        <v>0</v>
      </c>
      <c r="R559" s="19">
        <f t="shared" si="71"/>
        <v>0</v>
      </c>
      <c r="S559" s="19">
        <f t="shared" si="72"/>
        <v>0</v>
      </c>
    </row>
    <row r="560" spans="1:19" x14ac:dyDescent="0.2">
      <c r="A560" s="20">
        <f>+Oversikt!A560</f>
        <v>0</v>
      </c>
      <c r="B560" s="16" t="str">
        <f>IF('Final 1'!B560="", "",+Oversikt!B560)</f>
        <v/>
      </c>
      <c r="C560" s="16" t="str">
        <f>IF(Oversikt!E560="","",Oversikt!E560)</f>
        <v/>
      </c>
      <c r="D560" s="17" t="str">
        <f>IF('Final 1'!N560="","",IF(Oversikt!B560="","",VLOOKUP(Oversikt!#REF!,Mønster!$A$4:$B$21,2)))</f>
        <v/>
      </c>
      <c r="E560" s="32"/>
      <c r="F560" s="33"/>
      <c r="G560" s="33"/>
      <c r="H560" s="33"/>
      <c r="I560" s="137"/>
      <c r="J560" s="33"/>
      <c r="K560" s="34"/>
      <c r="L560" s="128">
        <f>IF(Dommere!$C$12&gt;4,ROUND(SUM(E560:K560)-Q560-R560,1)/(Dommere!$C$12-2),(SUM(E560:K560)/Dommere!$C$12))</f>
        <v>0</v>
      </c>
      <c r="M560" s="129">
        <f>IF(B560="",,'Final 1'!L560+L560)</f>
        <v>0</v>
      </c>
      <c r="N560" s="57" t="str">
        <f t="shared" si="69"/>
        <v/>
      </c>
      <c r="O560" s="33"/>
      <c r="P560" s="33"/>
      <c r="Q560" s="19">
        <f t="shared" si="70"/>
        <v>0</v>
      </c>
      <c r="R560" s="19">
        <f t="shared" si="71"/>
        <v>0</v>
      </c>
      <c r="S560" s="19">
        <f t="shared" si="72"/>
        <v>0</v>
      </c>
    </row>
    <row r="561" spans="1:19" x14ac:dyDescent="0.2">
      <c r="A561" s="20">
        <f>+Oversikt!A561</f>
        <v>0</v>
      </c>
      <c r="B561" s="16" t="str">
        <f>IF('Final 1'!B561="", "",+Oversikt!B561)</f>
        <v/>
      </c>
      <c r="C561" s="16" t="str">
        <f>IF(Oversikt!E561="","",Oversikt!E561)</f>
        <v/>
      </c>
      <c r="D561" s="17" t="str">
        <f>IF('Final 1'!N561="","",IF(Oversikt!B561="","",VLOOKUP(Oversikt!#REF!,Mønster!$A$4:$B$21,2)))</f>
        <v/>
      </c>
      <c r="E561" s="32"/>
      <c r="F561" s="33"/>
      <c r="G561" s="33"/>
      <c r="H561" s="33"/>
      <c r="I561" s="137"/>
      <c r="J561" s="33"/>
      <c r="K561" s="34"/>
      <c r="L561" s="128">
        <f>IF(Dommere!$C$12&gt;4,ROUND(SUM(E561:K561)-Q561-R561,1)/(Dommere!$C$12-2),(SUM(E561:K561)/Dommere!$C$12))</f>
        <v>0</v>
      </c>
      <c r="M561" s="129">
        <f>IF(B561="",,'Final 1'!L561+L561)</f>
        <v>0</v>
      </c>
      <c r="N561" s="57" t="str">
        <f t="shared" si="69"/>
        <v/>
      </c>
      <c r="O561" s="33"/>
      <c r="P561" s="33"/>
      <c r="Q561" s="19">
        <f t="shared" si="70"/>
        <v>0</v>
      </c>
      <c r="R561" s="19">
        <f t="shared" si="71"/>
        <v>0</v>
      </c>
      <c r="S561" s="19">
        <f t="shared" si="72"/>
        <v>0</v>
      </c>
    </row>
    <row r="562" spans="1:19" x14ac:dyDescent="0.2">
      <c r="A562" s="20">
        <f>+Oversikt!A562</f>
        <v>0</v>
      </c>
      <c r="B562" s="16" t="str">
        <f>IF('Final 1'!B562="", "",+Oversikt!B562)</f>
        <v/>
      </c>
      <c r="C562" s="16" t="str">
        <f>IF(Oversikt!E562="","",Oversikt!E562)</f>
        <v/>
      </c>
      <c r="D562" s="17" t="str">
        <f>IF('Final 1'!N562="","",IF(Oversikt!B562="","",VLOOKUP(Oversikt!#REF!,Mønster!$A$4:$B$21,2)))</f>
        <v/>
      </c>
      <c r="E562" s="32"/>
      <c r="F562" s="33"/>
      <c r="G562" s="33"/>
      <c r="H562" s="33"/>
      <c r="I562" s="137"/>
      <c r="J562" s="33"/>
      <c r="K562" s="34"/>
      <c r="L562" s="128">
        <f>IF(Dommere!$C$12&gt;4,ROUND(SUM(E562:K562)-Q562-R562,1)/(Dommere!$C$12-2),(SUM(E562:K562)/Dommere!$C$12))</f>
        <v>0</v>
      </c>
      <c r="M562" s="129">
        <f>IF(B562="",,'Final 1'!L562+L562)</f>
        <v>0</v>
      </c>
      <c r="N562" s="57" t="str">
        <f t="shared" si="69"/>
        <v/>
      </c>
      <c r="O562" s="33"/>
      <c r="P562" s="33"/>
      <c r="Q562" s="19">
        <f t="shared" si="70"/>
        <v>0</v>
      </c>
      <c r="R562" s="19">
        <f t="shared" si="71"/>
        <v>0</v>
      </c>
      <c r="S562" s="19">
        <f t="shared" si="72"/>
        <v>0</v>
      </c>
    </row>
    <row r="563" spans="1:19" x14ac:dyDescent="0.2">
      <c r="A563" s="20">
        <f>+Oversikt!A563</f>
        <v>0</v>
      </c>
      <c r="B563" s="16" t="str">
        <f>IF('Final 1'!B563="", "",+Oversikt!B563)</f>
        <v/>
      </c>
      <c r="C563" s="16" t="str">
        <f>IF(Oversikt!E563="","",Oversikt!E563)</f>
        <v/>
      </c>
      <c r="D563" s="17" t="str">
        <f>IF('Final 1'!N563="","",IF(Oversikt!B563="","",VLOOKUP(Oversikt!#REF!,Mønster!$A$4:$B$21,2)))</f>
        <v/>
      </c>
      <c r="E563" s="32"/>
      <c r="F563" s="33"/>
      <c r="G563" s="33"/>
      <c r="H563" s="33"/>
      <c r="I563" s="137"/>
      <c r="J563" s="33"/>
      <c r="K563" s="34"/>
      <c r="L563" s="128">
        <f>IF(Dommere!$C$12&gt;4,ROUND(SUM(E563:K563)-Q563-R563,1)/(Dommere!$C$12-2),(SUM(E563:K563)/Dommere!$C$12))</f>
        <v>0</v>
      </c>
      <c r="M563" s="129">
        <f>IF(B563="",,'Final 1'!L563+L563)</f>
        <v>0</v>
      </c>
      <c r="N563" s="57" t="str">
        <f t="shared" si="69"/>
        <v/>
      </c>
      <c r="O563" s="33"/>
      <c r="P563" s="33"/>
      <c r="Q563" s="19">
        <f t="shared" si="70"/>
        <v>0</v>
      </c>
      <c r="R563" s="19">
        <f t="shared" si="71"/>
        <v>0</v>
      </c>
      <c r="S563" s="19">
        <f t="shared" si="72"/>
        <v>0</v>
      </c>
    </row>
    <row r="564" spans="1:19" x14ac:dyDescent="0.2">
      <c r="A564" s="20">
        <f>+Oversikt!A564</f>
        <v>0</v>
      </c>
      <c r="B564" s="16" t="str">
        <f>IF('Final 1'!B564="", "",+Oversikt!B564)</f>
        <v/>
      </c>
      <c r="C564" s="16" t="str">
        <f>IF(Oversikt!E564="","",Oversikt!E564)</f>
        <v/>
      </c>
      <c r="D564" s="17" t="str">
        <f>IF('Final 1'!N564="","",IF(Oversikt!B564="","",VLOOKUP(Oversikt!#REF!,Mønster!$A$4:$B$21,2)))</f>
        <v/>
      </c>
      <c r="E564" s="32"/>
      <c r="F564" s="33"/>
      <c r="G564" s="33"/>
      <c r="H564" s="33"/>
      <c r="I564" s="137"/>
      <c r="J564" s="33"/>
      <c r="K564" s="34"/>
      <c r="L564" s="128">
        <f>IF(Dommere!$C$12&gt;4,ROUND(SUM(E564:K564)-Q564-R564,1)/(Dommere!$C$12-2),(SUM(E564:K564)/Dommere!$C$12))</f>
        <v>0</v>
      </c>
      <c r="M564" s="129">
        <f>IF(B564="",,'Final 1'!L564+L564)</f>
        <v>0</v>
      </c>
      <c r="N564" s="57" t="str">
        <f t="shared" si="69"/>
        <v/>
      </c>
      <c r="O564" s="33"/>
      <c r="P564" s="33"/>
      <c r="Q564" s="19">
        <f t="shared" si="70"/>
        <v>0</v>
      </c>
      <c r="R564" s="19">
        <f t="shared" si="71"/>
        <v>0</v>
      </c>
      <c r="S564" s="19">
        <f t="shared" si="72"/>
        <v>0</v>
      </c>
    </row>
    <row r="565" spans="1:19" x14ac:dyDescent="0.2">
      <c r="A565" s="20">
        <f>+Oversikt!A565</f>
        <v>0</v>
      </c>
      <c r="B565" s="16" t="str">
        <f>IF('Final 1'!B565="", "",+Oversikt!B565)</f>
        <v/>
      </c>
      <c r="C565" s="16" t="str">
        <f>IF(Oversikt!E565="","",Oversikt!E565)</f>
        <v/>
      </c>
      <c r="D565" s="17" t="str">
        <f>IF('Final 1'!N565="","",IF(Oversikt!B565="","",VLOOKUP(Oversikt!#REF!,Mønster!$A$4:$B$21,2)))</f>
        <v/>
      </c>
      <c r="E565" s="32"/>
      <c r="F565" s="33"/>
      <c r="G565" s="33"/>
      <c r="H565" s="33"/>
      <c r="I565" s="137"/>
      <c r="J565" s="33"/>
      <c r="K565" s="34"/>
      <c r="L565" s="128">
        <f>IF(Dommere!$C$12&gt;4,ROUND(SUM(E565:K565)-Q565-R565,1)/(Dommere!$C$12-2),(SUM(E565:K565)/Dommere!$C$12))</f>
        <v>0</v>
      </c>
      <c r="M565" s="129">
        <f>IF(B565="",,'Final 1'!L565+L565)</f>
        <v>0</v>
      </c>
      <c r="N565" s="57" t="str">
        <f t="shared" si="69"/>
        <v/>
      </c>
      <c r="O565" s="33"/>
      <c r="P565" s="33"/>
      <c r="Q565" s="19">
        <f t="shared" si="70"/>
        <v>0</v>
      </c>
      <c r="R565" s="19">
        <f t="shared" si="71"/>
        <v>0</v>
      </c>
      <c r="S565" s="19">
        <f t="shared" si="72"/>
        <v>0</v>
      </c>
    </row>
    <row r="566" spans="1:19" x14ac:dyDescent="0.2">
      <c r="A566" s="20">
        <f>+Oversikt!A566</f>
        <v>0</v>
      </c>
      <c r="B566" s="16" t="str">
        <f>IF('Final 1'!B566="", "",+Oversikt!B566)</f>
        <v/>
      </c>
      <c r="C566" s="16" t="str">
        <f>IF(Oversikt!E566="","",Oversikt!E566)</f>
        <v/>
      </c>
      <c r="D566" s="17" t="str">
        <f>IF('Final 1'!N566="","",IF(Oversikt!B566="","",VLOOKUP(Oversikt!#REF!,Mønster!$A$4:$B$21,2)))</f>
        <v/>
      </c>
      <c r="E566" s="32"/>
      <c r="F566" s="33"/>
      <c r="G566" s="33"/>
      <c r="H566" s="33"/>
      <c r="I566" s="137"/>
      <c r="J566" s="33"/>
      <c r="K566" s="34"/>
      <c r="L566" s="128">
        <f>IF(Dommere!$C$12&gt;4,ROUND(SUM(E566:K566)-Q566-R566,1)/(Dommere!$C$12-2),(SUM(E566:K566)/Dommere!$C$12))</f>
        <v>0</v>
      </c>
      <c r="M566" s="129">
        <f>IF(B566="",,'Final 1'!L566+L566)</f>
        <v>0</v>
      </c>
      <c r="N566" s="57" t="str">
        <f t="shared" si="69"/>
        <v/>
      </c>
      <c r="O566" s="33"/>
      <c r="P566" s="33"/>
      <c r="Q566" s="19">
        <f t="shared" si="70"/>
        <v>0</v>
      </c>
      <c r="R566" s="19">
        <f t="shared" si="71"/>
        <v>0</v>
      </c>
      <c r="S566" s="19">
        <f t="shared" si="72"/>
        <v>0</v>
      </c>
    </row>
    <row r="567" spans="1:19" x14ac:dyDescent="0.2">
      <c r="A567" s="20">
        <f>+Oversikt!A567</f>
        <v>0</v>
      </c>
      <c r="B567" s="16" t="str">
        <f>IF('Final 1'!B567="", "",+Oversikt!B567)</f>
        <v/>
      </c>
      <c r="C567" s="16" t="str">
        <f>IF(Oversikt!E567="","",Oversikt!E567)</f>
        <v/>
      </c>
      <c r="D567" s="17" t="str">
        <f>IF('Final 1'!N567="","",IF(Oversikt!B567="","",VLOOKUP(Oversikt!#REF!,Mønster!$A$4:$B$21,2)))</f>
        <v/>
      </c>
      <c r="E567" s="32"/>
      <c r="F567" s="33"/>
      <c r="G567" s="33"/>
      <c r="H567" s="33"/>
      <c r="I567" s="137"/>
      <c r="J567" s="33"/>
      <c r="K567" s="34"/>
      <c r="L567" s="128">
        <f>IF(Dommere!$C$12&gt;4,ROUND(SUM(E567:K567)-Q567-R567,1)/(Dommere!$C$12-2),(SUM(E567:K567)/Dommere!$C$12))</f>
        <v>0</v>
      </c>
      <c r="M567" s="129">
        <f>IF(B567="",,'Final 1'!L567+L567)</f>
        <v>0</v>
      </c>
      <c r="N567" s="57" t="str">
        <f t="shared" si="69"/>
        <v/>
      </c>
      <c r="O567" s="33"/>
      <c r="P567" s="33"/>
      <c r="Q567" s="19">
        <f t="shared" si="70"/>
        <v>0</v>
      </c>
      <c r="R567" s="19">
        <f t="shared" si="71"/>
        <v>0</v>
      </c>
      <c r="S567" s="19">
        <f t="shared" si="72"/>
        <v>0</v>
      </c>
    </row>
    <row r="568" spans="1:19" x14ac:dyDescent="0.2">
      <c r="A568" s="20">
        <f>+Oversikt!A568</f>
        <v>0</v>
      </c>
      <c r="B568" s="16" t="str">
        <f>IF('Final 1'!B568="", "",+Oversikt!B568)</f>
        <v/>
      </c>
      <c r="C568" s="16" t="str">
        <f>IF(Oversikt!E568="","",Oversikt!E568)</f>
        <v/>
      </c>
      <c r="D568" s="17" t="str">
        <f>IF('Final 1'!N568="","",IF(Oversikt!B568="","",VLOOKUP(Oversikt!#REF!,Mønster!$A$4:$B$21,2)))</f>
        <v/>
      </c>
      <c r="E568" s="32"/>
      <c r="F568" s="33"/>
      <c r="G568" s="33"/>
      <c r="H568" s="33"/>
      <c r="I568" s="137"/>
      <c r="J568" s="33"/>
      <c r="K568" s="34"/>
      <c r="L568" s="128">
        <f>IF(Dommere!$C$12&gt;4,ROUND(SUM(E568:K568)-Q568-R568,1)/(Dommere!$C$12-2),(SUM(E568:K568)/Dommere!$C$12))</f>
        <v>0</v>
      </c>
      <c r="M568" s="129">
        <f>IF(B568="",,'Final 1'!L568+L568)</f>
        <v>0</v>
      </c>
      <c r="N568" s="57" t="str">
        <f t="shared" si="69"/>
        <v/>
      </c>
      <c r="O568" s="33"/>
      <c r="P568" s="33"/>
      <c r="Q568" s="19">
        <f t="shared" si="70"/>
        <v>0</v>
      </c>
      <c r="R568" s="19">
        <f t="shared" si="71"/>
        <v>0</v>
      </c>
      <c r="S568" s="19">
        <f t="shared" si="72"/>
        <v>0</v>
      </c>
    </row>
    <row r="569" spans="1:19" x14ac:dyDescent="0.2">
      <c r="A569" s="20">
        <f>+Oversikt!A569</f>
        <v>0</v>
      </c>
      <c r="B569" s="16" t="str">
        <f>IF('Final 1'!B569="", "",+Oversikt!B569)</f>
        <v/>
      </c>
      <c r="C569" s="16" t="str">
        <f>IF(Oversikt!E569="","",Oversikt!E569)</f>
        <v/>
      </c>
      <c r="D569" s="17" t="str">
        <f>IF('Final 1'!N569="","",IF(Oversikt!B569="","",VLOOKUP(Oversikt!#REF!,Mønster!$A$4:$B$21,2)))</f>
        <v/>
      </c>
      <c r="E569" s="32"/>
      <c r="F569" s="33"/>
      <c r="G569" s="33"/>
      <c r="H569" s="33"/>
      <c r="I569" s="137"/>
      <c r="J569" s="33"/>
      <c r="K569" s="34"/>
      <c r="L569" s="128">
        <f>IF(Dommere!$C$12&gt;4,ROUND(SUM(E569:K569)-Q569-R569,1)/(Dommere!$C$12-2),(SUM(E569:K569)/Dommere!$C$12))</f>
        <v>0</v>
      </c>
      <c r="M569" s="129">
        <f>IF(B569="",,'Final 1'!L569+L569)</f>
        <v>0</v>
      </c>
      <c r="N569" s="57" t="str">
        <f t="shared" si="69"/>
        <v/>
      </c>
      <c r="O569" s="33"/>
      <c r="P569" s="33"/>
      <c r="Q569" s="19">
        <f t="shared" si="70"/>
        <v>0</v>
      </c>
      <c r="R569" s="19">
        <f t="shared" si="71"/>
        <v>0</v>
      </c>
      <c r="S569" s="19">
        <f t="shared" si="72"/>
        <v>0</v>
      </c>
    </row>
    <row r="570" spans="1:19" x14ac:dyDescent="0.2">
      <c r="A570" s="20">
        <f>+Oversikt!A570</f>
        <v>0</v>
      </c>
      <c r="B570" s="16" t="str">
        <f>IF('Final 1'!B570="", "",+Oversikt!B570)</f>
        <v/>
      </c>
      <c r="C570" s="16" t="str">
        <f>IF(Oversikt!E570="","",Oversikt!E570)</f>
        <v/>
      </c>
      <c r="D570" s="17" t="str">
        <f>IF('Final 1'!N570="","",IF(Oversikt!B570="","",VLOOKUP(Oversikt!#REF!,Mønster!$A$4:$B$21,2)))</f>
        <v/>
      </c>
      <c r="E570" s="32"/>
      <c r="F570" s="33"/>
      <c r="G570" s="33"/>
      <c r="H570" s="33"/>
      <c r="I570" s="137"/>
      <c r="J570" s="33"/>
      <c r="K570" s="34"/>
      <c r="L570" s="128">
        <f>IF(Dommere!$C$12&gt;4,ROUND(SUM(E570:K570)-Q570-R570,1)/(Dommere!$C$12-2),(SUM(E570:K570)/Dommere!$C$12))</f>
        <v>0</v>
      </c>
      <c r="M570" s="129">
        <f>IF(B570="",,'Final 1'!L570+L570)</f>
        <v>0</v>
      </c>
      <c r="N570" s="57" t="str">
        <f t="shared" si="69"/>
        <v/>
      </c>
      <c r="O570" s="33"/>
      <c r="P570" s="33"/>
      <c r="Q570" s="19">
        <f t="shared" si="70"/>
        <v>0</v>
      </c>
      <c r="R570" s="19">
        <f t="shared" si="71"/>
        <v>0</v>
      </c>
      <c r="S570" s="19">
        <f t="shared" si="72"/>
        <v>0</v>
      </c>
    </row>
    <row r="571" spans="1:19" x14ac:dyDescent="0.2">
      <c r="A571" s="20">
        <f>+Oversikt!A571</f>
        <v>0</v>
      </c>
      <c r="B571" s="16" t="str">
        <f>IF('Final 1'!B571="", "",+Oversikt!B571)</f>
        <v/>
      </c>
      <c r="C571" s="16" t="str">
        <f>IF(Oversikt!E571="","",Oversikt!E571)</f>
        <v/>
      </c>
      <c r="D571" s="17" t="str">
        <f>IF('Final 1'!N571="","",IF(Oversikt!B571="","",VLOOKUP(Oversikt!#REF!,Mønster!$A$4:$B$21,2)))</f>
        <v/>
      </c>
      <c r="E571" s="32"/>
      <c r="F571" s="33"/>
      <c r="G571" s="33"/>
      <c r="H571" s="33"/>
      <c r="I571" s="137"/>
      <c r="J571" s="33"/>
      <c r="K571" s="34"/>
      <c r="L571" s="128">
        <f>IF(Dommere!$C$12&gt;4,ROUND(SUM(E571:K571)-Q571-R571,1)/(Dommere!$C$12-2),(SUM(E571:K571)/Dommere!$C$12))</f>
        <v>0</v>
      </c>
      <c r="M571" s="129">
        <f>IF(B571="",,'Final 1'!L571+L571)</f>
        <v>0</v>
      </c>
      <c r="N571" s="57" t="str">
        <f t="shared" ref="N571:N634" si="73">IF(M571=LARGE($M$290:$M$314,1),1,IF(M571=LARGE($M$290:$M$314,2),2,IF(M571=LARGE($M$290:$M$314,3),3,"")))</f>
        <v/>
      </c>
      <c r="O571" s="33"/>
      <c r="P571" s="33"/>
      <c r="Q571" s="19">
        <f t="shared" ref="Q571:Q634" si="74">MAX(E571:K571)</f>
        <v>0</v>
      </c>
      <c r="R571" s="19">
        <f t="shared" ref="R571:R634" si="75">MIN(E571:K571)</f>
        <v>0</v>
      </c>
      <c r="S571" s="19">
        <f t="shared" ref="S571:S634" si="76">SUM(E571:K571)</f>
        <v>0</v>
      </c>
    </row>
    <row r="572" spans="1:19" x14ac:dyDescent="0.2">
      <c r="A572" s="20">
        <f>+Oversikt!A572</f>
        <v>0</v>
      </c>
      <c r="B572" s="16" t="str">
        <f>IF('Final 1'!B572="", "",+Oversikt!B572)</f>
        <v/>
      </c>
      <c r="C572" s="16" t="str">
        <f>IF(Oversikt!E572="","",Oversikt!E572)</f>
        <v/>
      </c>
      <c r="D572" s="17" t="str">
        <f>IF('Final 1'!N572="","",IF(Oversikt!B572="","",VLOOKUP(Oversikt!#REF!,Mønster!$A$4:$B$21,2)))</f>
        <v/>
      </c>
      <c r="E572" s="32"/>
      <c r="F572" s="33"/>
      <c r="G572" s="33"/>
      <c r="H572" s="33"/>
      <c r="I572" s="137"/>
      <c r="J572" s="33"/>
      <c r="K572" s="34"/>
      <c r="L572" s="128">
        <f>IF(Dommere!$C$12&gt;4,ROUND(SUM(E572:K572)-Q572-R572,1)/(Dommere!$C$12-2),(SUM(E572:K572)/Dommere!$C$12))</f>
        <v>0</v>
      </c>
      <c r="M572" s="129">
        <f>IF(B572="",,'Final 1'!L572+L572)</f>
        <v>0</v>
      </c>
      <c r="N572" s="57" t="str">
        <f t="shared" si="73"/>
        <v/>
      </c>
      <c r="O572" s="33"/>
      <c r="P572" s="33"/>
      <c r="Q572" s="19">
        <f t="shared" si="74"/>
        <v>0</v>
      </c>
      <c r="R572" s="19">
        <f t="shared" si="75"/>
        <v>0</v>
      </c>
      <c r="S572" s="19">
        <f t="shared" si="76"/>
        <v>0</v>
      </c>
    </row>
    <row r="573" spans="1:19" x14ac:dyDescent="0.2">
      <c r="A573" s="20">
        <f>+Oversikt!A573</f>
        <v>0</v>
      </c>
      <c r="B573" s="16" t="str">
        <f>IF('Final 1'!B573="", "",+Oversikt!B573)</f>
        <v/>
      </c>
      <c r="C573" s="16" t="str">
        <f>IF(Oversikt!E573="","",Oversikt!E573)</f>
        <v/>
      </c>
      <c r="D573" s="17" t="str">
        <f>IF('Final 1'!N573="","",IF(Oversikt!B573="","",VLOOKUP(Oversikt!#REF!,Mønster!$A$4:$B$21,2)))</f>
        <v/>
      </c>
      <c r="E573" s="32"/>
      <c r="F573" s="33"/>
      <c r="G573" s="33"/>
      <c r="H573" s="33"/>
      <c r="I573" s="137"/>
      <c r="J573" s="33"/>
      <c r="K573" s="34"/>
      <c r="L573" s="128">
        <f>IF(Dommere!$C$12&gt;4,ROUND(SUM(E573:K573)-Q573-R573,1)/(Dommere!$C$12-2),(SUM(E573:K573)/Dommere!$C$12))</f>
        <v>0</v>
      </c>
      <c r="M573" s="129">
        <f>IF(B573="",,'Final 1'!L573+L573)</f>
        <v>0</v>
      </c>
      <c r="N573" s="57" t="str">
        <f t="shared" si="73"/>
        <v/>
      </c>
      <c r="O573" s="33"/>
      <c r="P573" s="33"/>
      <c r="Q573" s="19">
        <f t="shared" si="74"/>
        <v>0</v>
      </c>
      <c r="R573" s="19">
        <f t="shared" si="75"/>
        <v>0</v>
      </c>
      <c r="S573" s="19">
        <f t="shared" si="76"/>
        <v>0</v>
      </c>
    </row>
    <row r="574" spans="1:19" x14ac:dyDescent="0.2">
      <c r="A574" s="20">
        <f>+Oversikt!A574</f>
        <v>0</v>
      </c>
      <c r="B574" s="16" t="str">
        <f>IF('Final 1'!B574="", "",+Oversikt!B574)</f>
        <v/>
      </c>
      <c r="C574" s="16" t="str">
        <f>IF(Oversikt!E574="","",Oversikt!E574)</f>
        <v/>
      </c>
      <c r="D574" s="17" t="str">
        <f>IF('Final 1'!N574="","",IF(Oversikt!B574="","",VLOOKUP(Oversikt!#REF!,Mønster!$A$4:$B$21,2)))</f>
        <v/>
      </c>
      <c r="E574" s="32"/>
      <c r="F574" s="33"/>
      <c r="G574" s="33"/>
      <c r="H574" s="33"/>
      <c r="I574" s="137"/>
      <c r="J574" s="33"/>
      <c r="K574" s="34"/>
      <c r="L574" s="128">
        <f>IF(Dommere!$C$12&gt;4,ROUND(SUM(E574:K574)-Q574-R574,1)/(Dommere!$C$12-2),(SUM(E574:K574)/Dommere!$C$12))</f>
        <v>0</v>
      </c>
      <c r="M574" s="129">
        <f>IF(B574="",,'Final 1'!L574+L574)</f>
        <v>0</v>
      </c>
      <c r="N574" s="57" t="str">
        <f t="shared" si="73"/>
        <v/>
      </c>
      <c r="O574" s="33"/>
      <c r="P574" s="33"/>
      <c r="Q574" s="19">
        <f t="shared" si="74"/>
        <v>0</v>
      </c>
      <c r="R574" s="19">
        <f t="shared" si="75"/>
        <v>0</v>
      </c>
      <c r="S574" s="19">
        <f t="shared" si="76"/>
        <v>0</v>
      </c>
    </row>
    <row r="575" spans="1:19" x14ac:dyDescent="0.2">
      <c r="A575" s="20">
        <f>+Oversikt!A575</f>
        <v>0</v>
      </c>
      <c r="B575" s="16" t="str">
        <f>IF('Final 1'!B575="", "",+Oversikt!B575)</f>
        <v/>
      </c>
      <c r="C575" s="16" t="str">
        <f>IF(Oversikt!E575="","",Oversikt!E575)</f>
        <v/>
      </c>
      <c r="D575" s="17" t="str">
        <f>IF('Final 1'!N575="","",IF(Oversikt!B575="","",VLOOKUP(Oversikt!#REF!,Mønster!$A$4:$B$21,2)))</f>
        <v/>
      </c>
      <c r="E575" s="32"/>
      <c r="F575" s="33"/>
      <c r="G575" s="33"/>
      <c r="H575" s="33"/>
      <c r="I575" s="137"/>
      <c r="J575" s="33"/>
      <c r="K575" s="34"/>
      <c r="L575" s="128">
        <f>IF(Dommere!$C$12&gt;4,ROUND(SUM(E575:K575)-Q575-R575,1)/(Dommere!$C$12-2),(SUM(E575:K575)/Dommere!$C$12))</f>
        <v>0</v>
      </c>
      <c r="M575" s="129">
        <f>IF(B575="",,'Final 1'!L575+L575)</f>
        <v>0</v>
      </c>
      <c r="N575" s="57" t="str">
        <f t="shared" si="73"/>
        <v/>
      </c>
      <c r="O575" s="33"/>
      <c r="P575" s="33"/>
      <c r="Q575" s="19">
        <f t="shared" si="74"/>
        <v>0</v>
      </c>
      <c r="R575" s="19">
        <f t="shared" si="75"/>
        <v>0</v>
      </c>
      <c r="S575" s="19">
        <f t="shared" si="76"/>
        <v>0</v>
      </c>
    </row>
    <row r="576" spans="1:19" x14ac:dyDescent="0.2">
      <c r="A576" s="20">
        <f>+Oversikt!A576</f>
        <v>0</v>
      </c>
      <c r="B576" s="16" t="str">
        <f>IF('Final 1'!B576="", "",+Oversikt!B576)</f>
        <v/>
      </c>
      <c r="C576" s="16" t="str">
        <f>IF(Oversikt!E576="","",Oversikt!E576)</f>
        <v/>
      </c>
      <c r="D576" s="17" t="str">
        <f>IF('Final 1'!N576="","",IF(Oversikt!B576="","",VLOOKUP(Oversikt!#REF!,Mønster!$A$4:$B$21,2)))</f>
        <v/>
      </c>
      <c r="E576" s="32"/>
      <c r="F576" s="33"/>
      <c r="G576" s="33"/>
      <c r="H576" s="33"/>
      <c r="I576" s="137"/>
      <c r="J576" s="33"/>
      <c r="K576" s="34"/>
      <c r="L576" s="128">
        <f>IF(Dommere!$C$12&gt;4,ROUND(SUM(E576:K576)-Q576-R576,1)/(Dommere!$C$12-2),(SUM(E576:K576)/Dommere!$C$12))</f>
        <v>0</v>
      </c>
      <c r="M576" s="129">
        <f>IF(B576="",,'Final 1'!L576+L576)</f>
        <v>0</v>
      </c>
      <c r="N576" s="57" t="str">
        <f t="shared" si="73"/>
        <v/>
      </c>
      <c r="O576" s="33"/>
      <c r="P576" s="33"/>
      <c r="Q576" s="19">
        <f t="shared" si="74"/>
        <v>0</v>
      </c>
      <c r="R576" s="19">
        <f t="shared" si="75"/>
        <v>0</v>
      </c>
      <c r="S576" s="19">
        <f t="shared" si="76"/>
        <v>0</v>
      </c>
    </row>
    <row r="577" spans="1:19" x14ac:dyDescent="0.2">
      <c r="A577" s="20">
        <f>+Oversikt!A577</f>
        <v>0</v>
      </c>
      <c r="B577" s="16" t="str">
        <f>IF('Final 1'!B577="", "",+Oversikt!B577)</f>
        <v/>
      </c>
      <c r="C577" s="16" t="str">
        <f>IF(Oversikt!E577="","",Oversikt!E577)</f>
        <v/>
      </c>
      <c r="D577" s="17" t="str">
        <f>IF('Final 1'!N577="","",IF(Oversikt!B577="","",VLOOKUP(Oversikt!#REF!,Mønster!$A$4:$B$21,2)))</f>
        <v/>
      </c>
      <c r="E577" s="32"/>
      <c r="F577" s="33"/>
      <c r="G577" s="33"/>
      <c r="H577" s="33"/>
      <c r="I577" s="137"/>
      <c r="J577" s="33"/>
      <c r="K577" s="34"/>
      <c r="L577" s="128">
        <f>IF(Dommere!$C$12&gt;4,ROUND(SUM(E577:K577)-Q577-R577,1)/(Dommere!$C$12-2),(SUM(E577:K577)/Dommere!$C$12))</f>
        <v>0</v>
      </c>
      <c r="M577" s="129">
        <f>IF(B577="",,'Final 1'!L577+L577)</f>
        <v>0</v>
      </c>
      <c r="N577" s="57" t="str">
        <f t="shared" si="73"/>
        <v/>
      </c>
      <c r="O577" s="33"/>
      <c r="P577" s="33"/>
      <c r="Q577" s="19">
        <f t="shared" si="74"/>
        <v>0</v>
      </c>
      <c r="R577" s="19">
        <f t="shared" si="75"/>
        <v>0</v>
      </c>
      <c r="S577" s="19">
        <f t="shared" si="76"/>
        <v>0</v>
      </c>
    </row>
    <row r="578" spans="1:19" x14ac:dyDescent="0.2">
      <c r="A578" s="20">
        <f>+Oversikt!A578</f>
        <v>0</v>
      </c>
      <c r="B578" s="16" t="str">
        <f>IF('Final 1'!B578="", "",+Oversikt!B578)</f>
        <v/>
      </c>
      <c r="C578" s="16" t="str">
        <f>IF(Oversikt!E578="","",Oversikt!E578)</f>
        <v/>
      </c>
      <c r="D578" s="17" t="str">
        <f>IF('Final 1'!N578="","",IF(Oversikt!B578="","",VLOOKUP(Oversikt!#REF!,Mønster!$A$4:$B$21,2)))</f>
        <v/>
      </c>
      <c r="E578" s="32"/>
      <c r="F578" s="33"/>
      <c r="G578" s="33"/>
      <c r="H578" s="33"/>
      <c r="I578" s="137"/>
      <c r="J578" s="33"/>
      <c r="K578" s="34"/>
      <c r="L578" s="128">
        <f>IF(Dommere!$C$12&gt;4,ROUND(SUM(E578:K578)-Q578-R578,1)/(Dommere!$C$12-2),(SUM(E578:K578)/Dommere!$C$12))</f>
        <v>0</v>
      </c>
      <c r="M578" s="129">
        <f>IF(B578="",,'Final 1'!L578+L578)</f>
        <v>0</v>
      </c>
      <c r="N578" s="57" t="str">
        <f t="shared" si="73"/>
        <v/>
      </c>
      <c r="O578" s="33"/>
      <c r="P578" s="33"/>
      <c r="Q578" s="19">
        <f t="shared" si="74"/>
        <v>0</v>
      </c>
      <c r="R578" s="19">
        <f t="shared" si="75"/>
        <v>0</v>
      </c>
      <c r="S578" s="19">
        <f t="shared" si="76"/>
        <v>0</v>
      </c>
    </row>
    <row r="579" spans="1:19" x14ac:dyDescent="0.2">
      <c r="A579" s="20">
        <f>+Oversikt!A579</f>
        <v>0</v>
      </c>
      <c r="B579" s="16" t="str">
        <f>IF('Final 1'!B579="", "",+Oversikt!B579)</f>
        <v/>
      </c>
      <c r="C579" s="16" t="str">
        <f>IF(Oversikt!E579="","",Oversikt!E579)</f>
        <v/>
      </c>
      <c r="D579" s="17" t="str">
        <f>IF('Final 1'!N579="","",IF(Oversikt!B579="","",VLOOKUP(Oversikt!#REF!,Mønster!$A$4:$B$21,2)))</f>
        <v/>
      </c>
      <c r="E579" s="32"/>
      <c r="F579" s="33"/>
      <c r="G579" s="33"/>
      <c r="H579" s="33"/>
      <c r="I579" s="137"/>
      <c r="J579" s="33"/>
      <c r="K579" s="34"/>
      <c r="L579" s="128">
        <f>IF(Dommere!$C$12&gt;4,ROUND(SUM(E579:K579)-Q579-R579,1)/(Dommere!$C$12-2),(SUM(E579:K579)/Dommere!$C$12))</f>
        <v>0</v>
      </c>
      <c r="M579" s="129">
        <f>IF(B579="",,'Final 1'!L579+L579)</f>
        <v>0</v>
      </c>
      <c r="N579" s="57" t="str">
        <f t="shared" si="73"/>
        <v/>
      </c>
      <c r="O579" s="33"/>
      <c r="P579" s="33"/>
      <c r="Q579" s="19">
        <f t="shared" si="74"/>
        <v>0</v>
      </c>
      <c r="R579" s="19">
        <f t="shared" si="75"/>
        <v>0</v>
      </c>
      <c r="S579" s="19">
        <f t="shared" si="76"/>
        <v>0</v>
      </c>
    </row>
    <row r="580" spans="1:19" x14ac:dyDescent="0.2">
      <c r="A580" s="20">
        <f>+Oversikt!A580</f>
        <v>0</v>
      </c>
      <c r="B580" s="16" t="str">
        <f>IF('Final 1'!B580="", "",+Oversikt!B580)</f>
        <v/>
      </c>
      <c r="C580" s="16" t="str">
        <f>IF(Oversikt!E580="","",Oversikt!E580)</f>
        <v/>
      </c>
      <c r="D580" s="17" t="str">
        <f>IF('Final 1'!N580="","",IF(Oversikt!B580="","",VLOOKUP(Oversikt!#REF!,Mønster!$A$4:$B$21,2)))</f>
        <v/>
      </c>
      <c r="E580" s="32"/>
      <c r="F580" s="33"/>
      <c r="G580" s="33"/>
      <c r="H580" s="33"/>
      <c r="I580" s="137"/>
      <c r="J580" s="33"/>
      <c r="K580" s="34"/>
      <c r="L580" s="128">
        <f>IF(Dommere!$C$12&gt;4,ROUND(SUM(E580:K580)-Q580-R580,1)/(Dommere!$C$12-2),(SUM(E580:K580)/Dommere!$C$12))</f>
        <v>0</v>
      </c>
      <c r="M580" s="129">
        <f>IF(B580="",,'Final 1'!L580+L580)</f>
        <v>0</v>
      </c>
      <c r="N580" s="57" t="str">
        <f t="shared" si="73"/>
        <v/>
      </c>
      <c r="O580" s="33"/>
      <c r="P580" s="33"/>
      <c r="Q580" s="19">
        <f t="shared" si="74"/>
        <v>0</v>
      </c>
      <c r="R580" s="19">
        <f t="shared" si="75"/>
        <v>0</v>
      </c>
      <c r="S580" s="19">
        <f t="shared" si="76"/>
        <v>0</v>
      </c>
    </row>
    <row r="581" spans="1:19" x14ac:dyDescent="0.2">
      <c r="A581" s="20">
        <f>+Oversikt!A581</f>
        <v>0</v>
      </c>
      <c r="B581" s="16" t="str">
        <f>IF('Final 1'!B581="", "",+Oversikt!B581)</f>
        <v/>
      </c>
      <c r="C581" s="16" t="str">
        <f>IF(Oversikt!E581="","",Oversikt!E581)</f>
        <v/>
      </c>
      <c r="D581" s="17" t="str">
        <f>IF('Final 1'!N581="","",IF(Oversikt!B581="","",VLOOKUP(Oversikt!#REF!,Mønster!$A$4:$B$21,2)))</f>
        <v/>
      </c>
      <c r="E581" s="32"/>
      <c r="F581" s="33"/>
      <c r="G581" s="33"/>
      <c r="H581" s="33"/>
      <c r="I581" s="137"/>
      <c r="J581" s="33"/>
      <c r="K581" s="34"/>
      <c r="L581" s="128">
        <f>IF(Dommere!$C$12&gt;4,ROUND(SUM(E581:K581)-Q581-R581,1)/(Dommere!$C$12-2),(SUM(E581:K581)/Dommere!$C$12))</f>
        <v>0</v>
      </c>
      <c r="M581" s="129">
        <f>IF(B581="",,'Final 1'!L581+L581)</f>
        <v>0</v>
      </c>
      <c r="N581" s="57" t="str">
        <f t="shared" si="73"/>
        <v/>
      </c>
      <c r="O581" s="33"/>
      <c r="P581" s="33"/>
      <c r="Q581" s="19">
        <f t="shared" si="74"/>
        <v>0</v>
      </c>
      <c r="R581" s="19">
        <f t="shared" si="75"/>
        <v>0</v>
      </c>
      <c r="S581" s="19">
        <f t="shared" si="76"/>
        <v>0</v>
      </c>
    </row>
    <row r="582" spans="1:19" x14ac:dyDescent="0.2">
      <c r="A582" s="20">
        <f>+Oversikt!A582</f>
        <v>0</v>
      </c>
      <c r="B582" s="16" t="str">
        <f>IF('Final 1'!B582="", "",+Oversikt!B582)</f>
        <v/>
      </c>
      <c r="C582" s="16" t="str">
        <f>IF(Oversikt!E582="","",Oversikt!E582)</f>
        <v/>
      </c>
      <c r="D582" s="17" t="str">
        <f>IF('Final 1'!N582="","",IF(Oversikt!B582="","",VLOOKUP(Oversikt!#REF!,Mønster!$A$4:$B$21,2)))</f>
        <v/>
      </c>
      <c r="E582" s="32"/>
      <c r="F582" s="33"/>
      <c r="G582" s="33"/>
      <c r="H582" s="33"/>
      <c r="I582" s="137"/>
      <c r="J582" s="33"/>
      <c r="K582" s="34"/>
      <c r="L582" s="128">
        <f>IF(Dommere!$C$12&gt;4,ROUND(SUM(E582:K582)-Q582-R582,1)/(Dommere!$C$12-2),(SUM(E582:K582)/Dommere!$C$12))</f>
        <v>0</v>
      </c>
      <c r="M582" s="129">
        <f>IF(B582="",,'Final 1'!L582+L582)</f>
        <v>0</v>
      </c>
      <c r="N582" s="57" t="str">
        <f t="shared" si="73"/>
        <v/>
      </c>
      <c r="O582" s="33"/>
      <c r="P582" s="33"/>
      <c r="Q582" s="19">
        <f t="shared" si="74"/>
        <v>0</v>
      </c>
      <c r="R582" s="19">
        <f t="shared" si="75"/>
        <v>0</v>
      </c>
      <c r="S582" s="19">
        <f t="shared" si="76"/>
        <v>0</v>
      </c>
    </row>
    <row r="583" spans="1:19" x14ac:dyDescent="0.2">
      <c r="A583" s="20">
        <f>+Oversikt!A583</f>
        <v>0</v>
      </c>
      <c r="B583" s="16" t="str">
        <f>IF('Final 1'!B583="", "",+Oversikt!B583)</f>
        <v/>
      </c>
      <c r="C583" s="16" t="str">
        <f>IF(Oversikt!E583="","",Oversikt!E583)</f>
        <v/>
      </c>
      <c r="D583" s="17" t="str">
        <f>IF('Final 1'!N583="","",IF(Oversikt!B583="","",VLOOKUP(Oversikt!#REF!,Mønster!$A$4:$B$21,2)))</f>
        <v/>
      </c>
      <c r="E583" s="32"/>
      <c r="F583" s="33"/>
      <c r="G583" s="33"/>
      <c r="H583" s="33"/>
      <c r="I583" s="137"/>
      <c r="J583" s="33"/>
      <c r="K583" s="34"/>
      <c r="L583" s="128">
        <f>IF(Dommere!$C$12&gt;4,ROUND(SUM(E583:K583)-Q583-R583,1)/(Dommere!$C$12-2),(SUM(E583:K583)/Dommere!$C$12))</f>
        <v>0</v>
      </c>
      <c r="M583" s="129">
        <f>IF(B583="",,'Final 1'!L583+L583)</f>
        <v>0</v>
      </c>
      <c r="N583" s="57" t="str">
        <f t="shared" si="73"/>
        <v/>
      </c>
      <c r="O583" s="33"/>
      <c r="P583" s="33"/>
      <c r="Q583" s="19">
        <f t="shared" si="74"/>
        <v>0</v>
      </c>
      <c r="R583" s="19">
        <f t="shared" si="75"/>
        <v>0</v>
      </c>
      <c r="S583" s="19">
        <f t="shared" si="76"/>
        <v>0</v>
      </c>
    </row>
    <row r="584" spans="1:19" x14ac:dyDescent="0.2">
      <c r="A584" s="20">
        <f>+Oversikt!A584</f>
        <v>0</v>
      </c>
      <c r="B584" s="16" t="str">
        <f>IF('Final 1'!B584="", "",+Oversikt!B584)</f>
        <v/>
      </c>
      <c r="C584" s="16" t="str">
        <f>IF(Oversikt!E584="","",Oversikt!E584)</f>
        <v/>
      </c>
      <c r="D584" s="17" t="str">
        <f>IF('Final 1'!N584="","",IF(Oversikt!B584="","",VLOOKUP(Oversikt!#REF!,Mønster!$A$4:$B$21,2)))</f>
        <v/>
      </c>
      <c r="E584" s="32"/>
      <c r="F584" s="33"/>
      <c r="G584" s="33"/>
      <c r="H584" s="33"/>
      <c r="I584" s="137"/>
      <c r="J584" s="33"/>
      <c r="K584" s="34"/>
      <c r="L584" s="128">
        <f>IF(Dommere!$C$12&gt;4,ROUND(SUM(E584:K584)-Q584-R584,1)/(Dommere!$C$12-2),(SUM(E584:K584)/Dommere!$C$12))</f>
        <v>0</v>
      </c>
      <c r="M584" s="129">
        <f>IF(B584="",,'Final 1'!L584+L584)</f>
        <v>0</v>
      </c>
      <c r="N584" s="57" t="str">
        <f t="shared" si="73"/>
        <v/>
      </c>
      <c r="O584" s="33"/>
      <c r="P584" s="33"/>
      <c r="Q584" s="19">
        <f t="shared" si="74"/>
        <v>0</v>
      </c>
      <c r="R584" s="19">
        <f t="shared" si="75"/>
        <v>0</v>
      </c>
      <c r="S584" s="19">
        <f t="shared" si="76"/>
        <v>0</v>
      </c>
    </row>
    <row r="585" spans="1:19" x14ac:dyDescent="0.2">
      <c r="A585" s="20">
        <f>+Oversikt!A585</f>
        <v>0</v>
      </c>
      <c r="B585" s="16" t="str">
        <f>IF('Final 1'!B585="", "",+Oversikt!B585)</f>
        <v/>
      </c>
      <c r="C585" s="16" t="str">
        <f>IF(Oversikt!E585="","",Oversikt!E585)</f>
        <v/>
      </c>
      <c r="D585" s="17" t="str">
        <f>IF('Final 1'!N585="","",IF(Oversikt!B585="","",VLOOKUP(Oversikt!#REF!,Mønster!$A$4:$B$21,2)))</f>
        <v/>
      </c>
      <c r="E585" s="32"/>
      <c r="F585" s="33"/>
      <c r="G585" s="33"/>
      <c r="H585" s="33"/>
      <c r="I585" s="137"/>
      <c r="J585" s="33"/>
      <c r="K585" s="34"/>
      <c r="L585" s="128">
        <f>IF(Dommere!$C$12&gt;4,ROUND(SUM(E585:K585)-Q585-R585,1)/(Dommere!$C$12-2),(SUM(E585:K585)/Dommere!$C$12))</f>
        <v>0</v>
      </c>
      <c r="M585" s="129">
        <f>IF(B585="",,'Final 1'!L585+L585)</f>
        <v>0</v>
      </c>
      <c r="N585" s="57" t="str">
        <f t="shared" si="73"/>
        <v/>
      </c>
      <c r="O585" s="33"/>
      <c r="P585" s="33"/>
      <c r="Q585" s="19">
        <f t="shared" si="74"/>
        <v>0</v>
      </c>
      <c r="R585" s="19">
        <f t="shared" si="75"/>
        <v>0</v>
      </c>
      <c r="S585" s="19">
        <f t="shared" si="76"/>
        <v>0</v>
      </c>
    </row>
    <row r="586" spans="1:19" x14ac:dyDescent="0.2">
      <c r="A586" s="20">
        <f>+Oversikt!A586</f>
        <v>0</v>
      </c>
      <c r="B586" s="16" t="str">
        <f>IF('Final 1'!B586="", "",+Oversikt!B586)</f>
        <v/>
      </c>
      <c r="C586" s="16" t="str">
        <f>IF(Oversikt!E586="","",Oversikt!E586)</f>
        <v/>
      </c>
      <c r="D586" s="17" t="str">
        <f>IF('Final 1'!N586="","",IF(Oversikt!B586="","",VLOOKUP(Oversikt!#REF!,Mønster!$A$4:$B$21,2)))</f>
        <v/>
      </c>
      <c r="E586" s="32"/>
      <c r="F586" s="33"/>
      <c r="G586" s="33"/>
      <c r="H586" s="33"/>
      <c r="I586" s="137"/>
      <c r="J586" s="33"/>
      <c r="K586" s="34"/>
      <c r="L586" s="128">
        <f>IF(Dommere!$C$12&gt;4,ROUND(SUM(E586:K586)-Q586-R586,1)/(Dommere!$C$12-2),(SUM(E586:K586)/Dommere!$C$12))</f>
        <v>0</v>
      </c>
      <c r="M586" s="129">
        <f>IF(B586="",,'Final 1'!L586+L586)</f>
        <v>0</v>
      </c>
      <c r="N586" s="57" t="str">
        <f t="shared" si="73"/>
        <v/>
      </c>
      <c r="O586" s="33"/>
      <c r="P586" s="33"/>
      <c r="Q586" s="19">
        <f t="shared" si="74"/>
        <v>0</v>
      </c>
      <c r="R586" s="19">
        <f t="shared" si="75"/>
        <v>0</v>
      </c>
      <c r="S586" s="19">
        <f t="shared" si="76"/>
        <v>0</v>
      </c>
    </row>
    <row r="587" spans="1:19" x14ac:dyDescent="0.2">
      <c r="A587" s="20">
        <f>+Oversikt!A587</f>
        <v>0</v>
      </c>
      <c r="B587" s="16" t="str">
        <f>IF('Final 1'!B587="", "",+Oversikt!B587)</f>
        <v/>
      </c>
      <c r="C587" s="16" t="str">
        <f>IF(Oversikt!E587="","",Oversikt!E587)</f>
        <v/>
      </c>
      <c r="D587" s="17" t="str">
        <f>IF('Final 1'!N587="","",IF(Oversikt!B587="","",VLOOKUP(Oversikt!#REF!,Mønster!$A$4:$B$21,2)))</f>
        <v/>
      </c>
      <c r="E587" s="32"/>
      <c r="F587" s="33"/>
      <c r="G587" s="33"/>
      <c r="H587" s="33"/>
      <c r="I587" s="137"/>
      <c r="J587" s="33"/>
      <c r="K587" s="34"/>
      <c r="L587" s="128">
        <f>IF(Dommere!$C$12&gt;4,ROUND(SUM(E587:K587)-Q587-R587,1)/(Dommere!$C$12-2),(SUM(E587:K587)/Dommere!$C$12))</f>
        <v>0</v>
      </c>
      <c r="M587" s="129">
        <f>IF(B587="",,'Final 1'!L587+L587)</f>
        <v>0</v>
      </c>
      <c r="N587" s="57" t="str">
        <f t="shared" si="73"/>
        <v/>
      </c>
      <c r="O587" s="33"/>
      <c r="P587" s="33"/>
      <c r="Q587" s="19">
        <f t="shared" si="74"/>
        <v>0</v>
      </c>
      <c r="R587" s="19">
        <f t="shared" si="75"/>
        <v>0</v>
      </c>
      <c r="S587" s="19">
        <f t="shared" si="76"/>
        <v>0</v>
      </c>
    </row>
    <row r="588" spans="1:19" x14ac:dyDescent="0.2">
      <c r="A588" s="20">
        <f>+Oversikt!A588</f>
        <v>0</v>
      </c>
      <c r="B588" s="16" t="str">
        <f>IF('Final 1'!B588="", "",+Oversikt!B588)</f>
        <v/>
      </c>
      <c r="C588" s="16" t="str">
        <f>IF(Oversikt!E588="","",Oversikt!E588)</f>
        <v/>
      </c>
      <c r="D588" s="17" t="str">
        <f>IF('Final 1'!N588="","",IF(Oversikt!B588="","",VLOOKUP(Oversikt!#REF!,Mønster!$A$4:$B$21,2)))</f>
        <v/>
      </c>
      <c r="E588" s="32"/>
      <c r="F588" s="33"/>
      <c r="G588" s="33"/>
      <c r="H588" s="33"/>
      <c r="I588" s="137"/>
      <c r="J588" s="33"/>
      <c r="K588" s="34"/>
      <c r="L588" s="128">
        <f>IF(Dommere!$C$12&gt;4,ROUND(SUM(E588:K588)-Q588-R588,1)/(Dommere!$C$12-2),(SUM(E588:K588)/Dommere!$C$12))</f>
        <v>0</v>
      </c>
      <c r="M588" s="129">
        <f>IF(B588="",,'Final 1'!L588+L588)</f>
        <v>0</v>
      </c>
      <c r="N588" s="57" t="str">
        <f t="shared" si="73"/>
        <v/>
      </c>
      <c r="O588" s="33"/>
      <c r="P588" s="33"/>
      <c r="Q588" s="19">
        <f t="shared" si="74"/>
        <v>0</v>
      </c>
      <c r="R588" s="19">
        <f t="shared" si="75"/>
        <v>0</v>
      </c>
      <c r="S588" s="19">
        <f t="shared" si="76"/>
        <v>0</v>
      </c>
    </row>
    <row r="589" spans="1:19" x14ac:dyDescent="0.2">
      <c r="A589" s="20">
        <f>+Oversikt!A589</f>
        <v>0</v>
      </c>
      <c r="B589" s="16" t="str">
        <f>IF('Final 1'!B589="", "",+Oversikt!B589)</f>
        <v/>
      </c>
      <c r="C589" s="16" t="str">
        <f>IF(Oversikt!E589="","",Oversikt!E589)</f>
        <v/>
      </c>
      <c r="D589" s="17" t="str">
        <f>IF('Final 1'!N589="","",IF(Oversikt!B589="","",VLOOKUP(Oversikt!#REF!,Mønster!$A$4:$B$21,2)))</f>
        <v/>
      </c>
      <c r="E589" s="32"/>
      <c r="F589" s="33"/>
      <c r="G589" s="33"/>
      <c r="H589" s="33"/>
      <c r="I589" s="137"/>
      <c r="J589" s="33"/>
      <c r="K589" s="34"/>
      <c r="L589" s="128">
        <f>IF(Dommere!$C$12&gt;4,ROUND(SUM(E589:K589)-Q589-R589,1)/(Dommere!$C$12-2),(SUM(E589:K589)/Dommere!$C$12))</f>
        <v>0</v>
      </c>
      <c r="M589" s="129">
        <f>IF(B589="",,'Final 1'!L589+L589)</f>
        <v>0</v>
      </c>
      <c r="N589" s="57" t="str">
        <f t="shared" si="73"/>
        <v/>
      </c>
      <c r="O589" s="33"/>
      <c r="P589" s="33"/>
      <c r="Q589" s="19">
        <f t="shared" si="74"/>
        <v>0</v>
      </c>
      <c r="R589" s="19">
        <f t="shared" si="75"/>
        <v>0</v>
      </c>
      <c r="S589" s="19">
        <f t="shared" si="76"/>
        <v>0</v>
      </c>
    </row>
    <row r="590" spans="1:19" x14ac:dyDescent="0.2">
      <c r="A590" s="20">
        <f>+Oversikt!A590</f>
        <v>0</v>
      </c>
      <c r="B590" s="16" t="str">
        <f>IF('Final 1'!B590="", "",+Oversikt!B590)</f>
        <v/>
      </c>
      <c r="C590" s="16" t="str">
        <f>IF(Oversikt!E590="","",Oversikt!E590)</f>
        <v/>
      </c>
      <c r="D590" s="17" t="str">
        <f>IF('Final 1'!N590="","",IF(Oversikt!B590="","",VLOOKUP(Oversikt!#REF!,Mønster!$A$4:$B$21,2)))</f>
        <v/>
      </c>
      <c r="E590" s="32"/>
      <c r="F590" s="33"/>
      <c r="G590" s="33"/>
      <c r="H590" s="33"/>
      <c r="I590" s="137"/>
      <c r="J590" s="33"/>
      <c r="K590" s="34"/>
      <c r="L590" s="128">
        <f>IF(Dommere!$C$12&gt;4,ROUND(SUM(E590:K590)-Q590-R590,1)/(Dommere!$C$12-2),(SUM(E590:K590)/Dommere!$C$12))</f>
        <v>0</v>
      </c>
      <c r="M590" s="129">
        <f>IF(B590="",,'Final 1'!L590+L590)</f>
        <v>0</v>
      </c>
      <c r="N590" s="57" t="str">
        <f t="shared" si="73"/>
        <v/>
      </c>
      <c r="O590" s="33"/>
      <c r="P590" s="33"/>
      <c r="Q590" s="19">
        <f t="shared" si="74"/>
        <v>0</v>
      </c>
      <c r="R590" s="19">
        <f t="shared" si="75"/>
        <v>0</v>
      </c>
      <c r="S590" s="19">
        <f t="shared" si="76"/>
        <v>0</v>
      </c>
    </row>
    <row r="591" spans="1:19" x14ac:dyDescent="0.2">
      <c r="A591" s="20">
        <f>+Oversikt!A591</f>
        <v>0</v>
      </c>
      <c r="B591" s="16" t="str">
        <f>IF('Final 1'!B591="", "",+Oversikt!B591)</f>
        <v/>
      </c>
      <c r="C591" s="16" t="str">
        <f>IF(Oversikt!E591="","",Oversikt!E591)</f>
        <v/>
      </c>
      <c r="D591" s="17" t="str">
        <f>IF('Final 1'!N591="","",IF(Oversikt!B591="","",VLOOKUP(Oversikt!#REF!,Mønster!$A$4:$B$21,2)))</f>
        <v/>
      </c>
      <c r="E591" s="32"/>
      <c r="F591" s="33"/>
      <c r="G591" s="33"/>
      <c r="H591" s="33"/>
      <c r="I591" s="137"/>
      <c r="J591" s="33"/>
      <c r="K591" s="34"/>
      <c r="L591" s="128">
        <f>IF(Dommere!$C$12&gt;4,ROUND(SUM(E591:K591)-Q591-R591,1)/(Dommere!$C$12-2),(SUM(E591:K591)/Dommere!$C$12))</f>
        <v>0</v>
      </c>
      <c r="M591" s="129">
        <f>IF(B591="",,'Final 1'!L591+L591)</f>
        <v>0</v>
      </c>
      <c r="N591" s="57" t="str">
        <f t="shared" si="73"/>
        <v/>
      </c>
      <c r="O591" s="33"/>
      <c r="P591" s="33"/>
      <c r="Q591" s="19">
        <f t="shared" si="74"/>
        <v>0</v>
      </c>
      <c r="R591" s="19">
        <f t="shared" si="75"/>
        <v>0</v>
      </c>
      <c r="S591" s="19">
        <f t="shared" si="76"/>
        <v>0</v>
      </c>
    </row>
    <row r="592" spans="1:19" x14ac:dyDescent="0.2">
      <c r="A592" s="20">
        <f>+Oversikt!A592</f>
        <v>0</v>
      </c>
      <c r="B592" s="16" t="str">
        <f>IF('Final 1'!B592="", "",+Oversikt!B592)</f>
        <v/>
      </c>
      <c r="C592" s="16" t="str">
        <f>IF(Oversikt!E592="","",Oversikt!E592)</f>
        <v/>
      </c>
      <c r="D592" s="17" t="str">
        <f>IF('Final 1'!N592="","",IF(Oversikt!B592="","",VLOOKUP(Oversikt!#REF!,Mønster!$A$4:$B$21,2)))</f>
        <v/>
      </c>
      <c r="E592" s="32"/>
      <c r="F592" s="33"/>
      <c r="G592" s="33"/>
      <c r="H592" s="33"/>
      <c r="I592" s="137"/>
      <c r="J592" s="33"/>
      <c r="K592" s="34"/>
      <c r="L592" s="128">
        <f>IF(Dommere!$C$12&gt;4,ROUND(SUM(E592:K592)-Q592-R592,1)/(Dommere!$C$12-2),(SUM(E592:K592)/Dommere!$C$12))</f>
        <v>0</v>
      </c>
      <c r="M592" s="129">
        <f>IF(B592="",,'Final 1'!L592+L592)</f>
        <v>0</v>
      </c>
      <c r="N592" s="57" t="str">
        <f t="shared" si="73"/>
        <v/>
      </c>
      <c r="O592" s="33"/>
      <c r="P592" s="33"/>
      <c r="Q592" s="19">
        <f t="shared" si="74"/>
        <v>0</v>
      </c>
      <c r="R592" s="19">
        <f t="shared" si="75"/>
        <v>0</v>
      </c>
      <c r="S592" s="19">
        <f t="shared" si="76"/>
        <v>0</v>
      </c>
    </row>
    <row r="593" spans="1:19" x14ac:dyDescent="0.2">
      <c r="A593" s="20">
        <f>+Oversikt!A593</f>
        <v>0</v>
      </c>
      <c r="B593" s="16" t="str">
        <f>IF('Final 1'!B593="", "",+Oversikt!B593)</f>
        <v/>
      </c>
      <c r="C593" s="16" t="str">
        <f>IF(Oversikt!E593="","",Oversikt!E593)</f>
        <v/>
      </c>
      <c r="D593" s="17" t="str">
        <f>IF('Final 1'!N593="","",IF(Oversikt!B593="","",VLOOKUP(Oversikt!#REF!,Mønster!$A$4:$B$21,2)))</f>
        <v/>
      </c>
      <c r="E593" s="32"/>
      <c r="F593" s="33"/>
      <c r="G593" s="33"/>
      <c r="H593" s="33"/>
      <c r="I593" s="137"/>
      <c r="J593" s="33"/>
      <c r="K593" s="34"/>
      <c r="L593" s="128">
        <f>IF(Dommere!$C$12&gt;4,ROUND(SUM(E593:K593)-Q593-R593,1)/(Dommere!$C$12-2),(SUM(E593:K593)/Dommere!$C$12))</f>
        <v>0</v>
      </c>
      <c r="M593" s="129">
        <f>IF(B593="",,'Final 1'!L593+L593)</f>
        <v>0</v>
      </c>
      <c r="N593" s="57" t="str">
        <f t="shared" si="73"/>
        <v/>
      </c>
      <c r="O593" s="33"/>
      <c r="P593" s="33"/>
      <c r="Q593" s="19">
        <f t="shared" si="74"/>
        <v>0</v>
      </c>
      <c r="R593" s="19">
        <f t="shared" si="75"/>
        <v>0</v>
      </c>
      <c r="S593" s="19">
        <f t="shared" si="76"/>
        <v>0</v>
      </c>
    </row>
    <row r="594" spans="1:19" x14ac:dyDescent="0.2">
      <c r="A594" s="20">
        <f>+Oversikt!A594</f>
        <v>0</v>
      </c>
      <c r="B594" s="16" t="str">
        <f>IF('Final 1'!B594="", "",+Oversikt!B594)</f>
        <v/>
      </c>
      <c r="C594" s="16" t="str">
        <f>IF(Oversikt!E594="","",Oversikt!E594)</f>
        <v/>
      </c>
      <c r="D594" s="17" t="str">
        <f>IF('Final 1'!N594="","",IF(Oversikt!B594="","",VLOOKUP(Oversikt!#REF!,Mønster!$A$4:$B$21,2)))</f>
        <v/>
      </c>
      <c r="E594" s="32"/>
      <c r="F594" s="33"/>
      <c r="G594" s="33"/>
      <c r="H594" s="33"/>
      <c r="I594" s="137"/>
      <c r="J594" s="33"/>
      <c r="K594" s="34"/>
      <c r="L594" s="128">
        <f>IF(Dommere!$C$12&gt;4,ROUND(SUM(E594:K594)-Q594-R594,1)/(Dommere!$C$12-2),(SUM(E594:K594)/Dommere!$C$12))</f>
        <v>0</v>
      </c>
      <c r="M594" s="129">
        <f>IF(B594="",,'Final 1'!L594+L594)</f>
        <v>0</v>
      </c>
      <c r="N594" s="57" t="str">
        <f t="shared" si="73"/>
        <v/>
      </c>
      <c r="O594" s="33"/>
      <c r="P594" s="33"/>
      <c r="Q594" s="19">
        <f t="shared" si="74"/>
        <v>0</v>
      </c>
      <c r="R594" s="19">
        <f t="shared" si="75"/>
        <v>0</v>
      </c>
      <c r="S594" s="19">
        <f t="shared" si="76"/>
        <v>0</v>
      </c>
    </row>
    <row r="595" spans="1:19" x14ac:dyDescent="0.2">
      <c r="A595" s="20">
        <f>+Oversikt!A595</f>
        <v>0</v>
      </c>
      <c r="B595" s="16" t="str">
        <f>IF('Final 1'!B595="", "",+Oversikt!B595)</f>
        <v/>
      </c>
      <c r="C595" s="16" t="str">
        <f>IF(Oversikt!E595="","",Oversikt!E595)</f>
        <v/>
      </c>
      <c r="D595" s="17" t="str">
        <f>IF('Final 1'!N595="","",IF(Oversikt!B595="","",VLOOKUP(Oversikt!#REF!,Mønster!$A$4:$B$21,2)))</f>
        <v/>
      </c>
      <c r="E595" s="32"/>
      <c r="F595" s="33"/>
      <c r="G595" s="33"/>
      <c r="H595" s="33"/>
      <c r="I595" s="137"/>
      <c r="J595" s="33"/>
      <c r="K595" s="34"/>
      <c r="L595" s="128">
        <f>IF(Dommere!$C$12&gt;4,ROUND(SUM(E595:K595)-Q595-R595,1)/(Dommere!$C$12-2),(SUM(E595:K595)/Dommere!$C$12))</f>
        <v>0</v>
      </c>
      <c r="M595" s="129">
        <f>IF(B595="",,'Final 1'!L595+L595)</f>
        <v>0</v>
      </c>
      <c r="N595" s="57" t="str">
        <f t="shared" si="73"/>
        <v/>
      </c>
      <c r="O595" s="33"/>
      <c r="P595" s="33"/>
      <c r="Q595" s="19">
        <f t="shared" si="74"/>
        <v>0</v>
      </c>
      <c r="R595" s="19">
        <f t="shared" si="75"/>
        <v>0</v>
      </c>
      <c r="S595" s="19">
        <f t="shared" si="76"/>
        <v>0</v>
      </c>
    </row>
    <row r="596" spans="1:19" x14ac:dyDescent="0.2">
      <c r="A596" s="20">
        <f>+Oversikt!A596</f>
        <v>0</v>
      </c>
      <c r="B596" s="16" t="str">
        <f>IF('Final 1'!B596="", "",+Oversikt!B596)</f>
        <v/>
      </c>
      <c r="C596" s="16" t="str">
        <f>IF(Oversikt!E596="","",Oversikt!E596)</f>
        <v/>
      </c>
      <c r="D596" s="17" t="str">
        <f>IF('Final 1'!N596="","",IF(Oversikt!B596="","",VLOOKUP(Oversikt!#REF!,Mønster!$A$4:$B$21,2)))</f>
        <v/>
      </c>
      <c r="E596" s="32"/>
      <c r="F596" s="33"/>
      <c r="G596" s="33"/>
      <c r="H596" s="33"/>
      <c r="I596" s="137"/>
      <c r="J596" s="33"/>
      <c r="K596" s="34"/>
      <c r="L596" s="128">
        <f>IF(Dommere!$C$12&gt;4,ROUND(SUM(E596:K596)-Q596-R596,1)/(Dommere!$C$12-2),(SUM(E596:K596)/Dommere!$C$12))</f>
        <v>0</v>
      </c>
      <c r="M596" s="129">
        <f>IF(B596="",,'Final 1'!L596+L596)</f>
        <v>0</v>
      </c>
      <c r="N596" s="57" t="str">
        <f t="shared" si="73"/>
        <v/>
      </c>
      <c r="O596" s="33"/>
      <c r="P596" s="33"/>
      <c r="Q596" s="19">
        <f t="shared" si="74"/>
        <v>0</v>
      </c>
      <c r="R596" s="19">
        <f t="shared" si="75"/>
        <v>0</v>
      </c>
      <c r="S596" s="19">
        <f t="shared" si="76"/>
        <v>0</v>
      </c>
    </row>
    <row r="597" spans="1:19" x14ac:dyDescent="0.2">
      <c r="A597" s="20">
        <f>+Oversikt!A597</f>
        <v>0</v>
      </c>
      <c r="B597" s="16" t="str">
        <f>IF('Final 1'!B597="", "",+Oversikt!B597)</f>
        <v/>
      </c>
      <c r="C597" s="16" t="str">
        <f>IF(Oversikt!E597="","",Oversikt!E597)</f>
        <v/>
      </c>
      <c r="D597" s="17" t="str">
        <f>IF('Final 1'!N597="","",IF(Oversikt!B597="","",VLOOKUP(Oversikt!#REF!,Mønster!$A$4:$B$21,2)))</f>
        <v/>
      </c>
      <c r="E597" s="32"/>
      <c r="F597" s="33"/>
      <c r="G597" s="33"/>
      <c r="H597" s="33"/>
      <c r="I597" s="137"/>
      <c r="J597" s="33"/>
      <c r="K597" s="34"/>
      <c r="L597" s="128">
        <f>IF(Dommere!$C$12&gt;4,ROUND(SUM(E597:K597)-Q597-R597,1)/(Dommere!$C$12-2),(SUM(E597:K597)/Dommere!$C$12))</f>
        <v>0</v>
      </c>
      <c r="M597" s="129">
        <f>IF(B597="",,'Final 1'!L597+L597)</f>
        <v>0</v>
      </c>
      <c r="N597" s="57" t="str">
        <f t="shared" si="73"/>
        <v/>
      </c>
      <c r="O597" s="33"/>
      <c r="P597" s="33"/>
      <c r="Q597" s="19">
        <f t="shared" si="74"/>
        <v>0</v>
      </c>
      <c r="R597" s="19">
        <f t="shared" si="75"/>
        <v>0</v>
      </c>
      <c r="S597" s="19">
        <f t="shared" si="76"/>
        <v>0</v>
      </c>
    </row>
    <row r="598" spans="1:19" x14ac:dyDescent="0.2">
      <c r="A598" s="20">
        <f>+Oversikt!A598</f>
        <v>0</v>
      </c>
      <c r="B598" s="16" t="str">
        <f>IF('Final 1'!B598="", "",+Oversikt!B598)</f>
        <v/>
      </c>
      <c r="C598" s="16" t="str">
        <f>IF(Oversikt!E598="","",Oversikt!E598)</f>
        <v/>
      </c>
      <c r="D598" s="17" t="str">
        <f>IF('Final 1'!N598="","",IF(Oversikt!B598="","",VLOOKUP(Oversikt!#REF!,Mønster!$A$4:$B$21,2)))</f>
        <v/>
      </c>
      <c r="E598" s="32"/>
      <c r="F598" s="33"/>
      <c r="G598" s="33"/>
      <c r="H598" s="33"/>
      <c r="I598" s="137"/>
      <c r="J598" s="33"/>
      <c r="K598" s="34"/>
      <c r="L598" s="128">
        <f>IF(Dommere!$C$12&gt;4,ROUND(SUM(E598:K598)-Q598-R598,1)/(Dommere!$C$12-2),(SUM(E598:K598)/Dommere!$C$12))</f>
        <v>0</v>
      </c>
      <c r="M598" s="129">
        <f>IF(B598="",,'Final 1'!L598+L598)</f>
        <v>0</v>
      </c>
      <c r="N598" s="57" t="str">
        <f t="shared" si="73"/>
        <v/>
      </c>
      <c r="O598" s="33"/>
      <c r="P598" s="33"/>
      <c r="Q598" s="19">
        <f t="shared" si="74"/>
        <v>0</v>
      </c>
      <c r="R598" s="19">
        <f t="shared" si="75"/>
        <v>0</v>
      </c>
      <c r="S598" s="19">
        <f t="shared" si="76"/>
        <v>0</v>
      </c>
    </row>
    <row r="599" spans="1:19" x14ac:dyDescent="0.2">
      <c r="A599" s="20">
        <f>+Oversikt!A599</f>
        <v>0</v>
      </c>
      <c r="B599" s="16" t="str">
        <f>IF('Final 1'!B599="", "",+Oversikt!B599)</f>
        <v/>
      </c>
      <c r="C599" s="16" t="str">
        <f>IF(Oversikt!E599="","",Oversikt!E599)</f>
        <v/>
      </c>
      <c r="D599" s="17" t="str">
        <f>IF('Final 1'!N599="","",IF(Oversikt!B599="","",VLOOKUP(Oversikt!#REF!,Mønster!$A$4:$B$21,2)))</f>
        <v/>
      </c>
      <c r="E599" s="32"/>
      <c r="F599" s="33"/>
      <c r="G599" s="33"/>
      <c r="H599" s="33"/>
      <c r="I599" s="137"/>
      <c r="J599" s="33"/>
      <c r="K599" s="34"/>
      <c r="L599" s="128">
        <f>IF(Dommere!$C$12&gt;4,ROUND(SUM(E599:K599)-Q599-R599,1)/(Dommere!$C$12-2),(SUM(E599:K599)/Dommere!$C$12))</f>
        <v>0</v>
      </c>
      <c r="M599" s="129">
        <f>IF(B599="",,'Final 1'!L599+L599)</f>
        <v>0</v>
      </c>
      <c r="N599" s="57" t="str">
        <f t="shared" si="73"/>
        <v/>
      </c>
      <c r="O599" s="33"/>
      <c r="P599" s="33"/>
      <c r="Q599" s="19">
        <f t="shared" si="74"/>
        <v>0</v>
      </c>
      <c r="R599" s="19">
        <f t="shared" si="75"/>
        <v>0</v>
      </c>
      <c r="S599" s="19">
        <f t="shared" si="76"/>
        <v>0</v>
      </c>
    </row>
    <row r="600" spans="1:19" x14ac:dyDescent="0.2">
      <c r="A600" s="20">
        <f>+Oversikt!A600</f>
        <v>0</v>
      </c>
      <c r="B600" s="16" t="str">
        <f>IF('Final 1'!B600="", "",+Oversikt!B600)</f>
        <v/>
      </c>
      <c r="C600" s="16" t="str">
        <f>IF(Oversikt!E600="","",Oversikt!E600)</f>
        <v/>
      </c>
      <c r="D600" s="17" t="str">
        <f>IF('Final 1'!N600="","",IF(Oversikt!B600="","",VLOOKUP(Oversikt!#REF!,Mønster!$A$4:$B$21,2)))</f>
        <v/>
      </c>
      <c r="E600" s="32"/>
      <c r="F600" s="33"/>
      <c r="G600" s="33"/>
      <c r="H600" s="33"/>
      <c r="I600" s="137"/>
      <c r="J600" s="33"/>
      <c r="K600" s="34"/>
      <c r="L600" s="128">
        <f>IF(Dommere!$C$12&gt;4,ROUND(SUM(E600:K600)-Q600-R600,1)/(Dommere!$C$12-2),(SUM(E600:K600)/Dommere!$C$12))</f>
        <v>0</v>
      </c>
      <c r="M600" s="129">
        <f>IF(B600="",,'Final 1'!L600+L600)</f>
        <v>0</v>
      </c>
      <c r="N600" s="57" t="str">
        <f t="shared" si="73"/>
        <v/>
      </c>
      <c r="O600" s="33"/>
      <c r="P600" s="33"/>
      <c r="Q600" s="19">
        <f t="shared" si="74"/>
        <v>0</v>
      </c>
      <c r="R600" s="19">
        <f t="shared" si="75"/>
        <v>0</v>
      </c>
      <c r="S600" s="19">
        <f t="shared" si="76"/>
        <v>0</v>
      </c>
    </row>
    <row r="601" spans="1:19" x14ac:dyDescent="0.2">
      <c r="A601" s="20">
        <f>+Oversikt!A601</f>
        <v>0</v>
      </c>
      <c r="B601" s="16" t="str">
        <f>IF('Final 1'!B601="", "",+Oversikt!B601)</f>
        <v/>
      </c>
      <c r="C601" s="16" t="str">
        <f>IF(Oversikt!E601="","",Oversikt!E601)</f>
        <v/>
      </c>
      <c r="D601" s="17" t="str">
        <f>IF('Final 1'!N601="","",IF(Oversikt!B601="","",VLOOKUP(Oversikt!#REF!,Mønster!$A$4:$B$21,2)))</f>
        <v/>
      </c>
      <c r="E601" s="32"/>
      <c r="F601" s="33"/>
      <c r="G601" s="33"/>
      <c r="H601" s="33"/>
      <c r="I601" s="137"/>
      <c r="J601" s="33"/>
      <c r="K601" s="34"/>
      <c r="L601" s="128">
        <f>IF(Dommere!$C$12&gt;4,ROUND(SUM(E601:K601)-Q601-R601,1)/(Dommere!$C$12-2),(SUM(E601:K601)/Dommere!$C$12))</f>
        <v>0</v>
      </c>
      <c r="M601" s="129">
        <f>IF(B601="",,'Final 1'!L601+L601)</f>
        <v>0</v>
      </c>
      <c r="N601" s="57" t="str">
        <f t="shared" si="73"/>
        <v/>
      </c>
      <c r="O601" s="33"/>
      <c r="P601" s="33"/>
      <c r="Q601" s="19">
        <f t="shared" si="74"/>
        <v>0</v>
      </c>
      <c r="R601" s="19">
        <f t="shared" si="75"/>
        <v>0</v>
      </c>
      <c r="S601" s="19">
        <f t="shared" si="76"/>
        <v>0</v>
      </c>
    </row>
    <row r="602" spans="1:19" x14ac:dyDescent="0.2">
      <c r="A602" s="20">
        <f>+Oversikt!A602</f>
        <v>0</v>
      </c>
      <c r="B602" s="16" t="str">
        <f>IF('Final 1'!B602="", "",+Oversikt!B602)</f>
        <v/>
      </c>
      <c r="C602" s="16" t="str">
        <f>IF(Oversikt!E602="","",Oversikt!E602)</f>
        <v/>
      </c>
      <c r="D602" s="17" t="str">
        <f>IF('Final 1'!N602="","",IF(Oversikt!B602="","",VLOOKUP(Oversikt!#REF!,Mønster!$A$4:$B$21,2)))</f>
        <v/>
      </c>
      <c r="E602" s="32"/>
      <c r="F602" s="33"/>
      <c r="G602" s="33"/>
      <c r="H602" s="33"/>
      <c r="I602" s="137"/>
      <c r="J602" s="33"/>
      <c r="K602" s="34"/>
      <c r="L602" s="128">
        <f>IF(Dommere!$C$12&gt;4,ROUND(SUM(E602:K602)-Q602-R602,1)/(Dommere!$C$12-2),(SUM(E602:K602)/Dommere!$C$12))</f>
        <v>0</v>
      </c>
      <c r="M602" s="129">
        <f>IF(B602="",,'Final 1'!L602+L602)</f>
        <v>0</v>
      </c>
      <c r="N602" s="57" t="str">
        <f t="shared" si="73"/>
        <v/>
      </c>
      <c r="O602" s="33"/>
      <c r="P602" s="33"/>
      <c r="Q602" s="19">
        <f t="shared" si="74"/>
        <v>0</v>
      </c>
      <c r="R602" s="19">
        <f t="shared" si="75"/>
        <v>0</v>
      </c>
      <c r="S602" s="19">
        <f t="shared" si="76"/>
        <v>0</v>
      </c>
    </row>
    <row r="603" spans="1:19" x14ac:dyDescent="0.2">
      <c r="A603" s="20">
        <f>+Oversikt!A603</f>
        <v>0</v>
      </c>
      <c r="B603" s="16" t="str">
        <f>IF('Final 1'!B603="", "",+Oversikt!B603)</f>
        <v/>
      </c>
      <c r="C603" s="16" t="str">
        <f>IF(Oversikt!E603="","",Oversikt!E603)</f>
        <v/>
      </c>
      <c r="D603" s="17" t="str">
        <f>IF('Final 1'!N603="","",IF(Oversikt!B603="","",VLOOKUP(Oversikt!#REF!,Mønster!$A$4:$B$21,2)))</f>
        <v/>
      </c>
      <c r="E603" s="32"/>
      <c r="F603" s="33"/>
      <c r="G603" s="33"/>
      <c r="H603" s="33"/>
      <c r="I603" s="137"/>
      <c r="J603" s="33"/>
      <c r="K603" s="34"/>
      <c r="L603" s="128">
        <f>IF(Dommere!$C$12&gt;4,ROUND(SUM(E603:K603)-Q603-R603,1)/(Dommere!$C$12-2),(SUM(E603:K603)/Dommere!$C$12))</f>
        <v>0</v>
      </c>
      <c r="M603" s="129">
        <f>IF(B603="",,'Final 1'!L603+L603)</f>
        <v>0</v>
      </c>
      <c r="N603" s="57" t="str">
        <f t="shared" si="73"/>
        <v/>
      </c>
      <c r="O603" s="33"/>
      <c r="P603" s="33"/>
      <c r="Q603" s="19">
        <f t="shared" si="74"/>
        <v>0</v>
      </c>
      <c r="R603" s="19">
        <f t="shared" si="75"/>
        <v>0</v>
      </c>
      <c r="S603" s="19">
        <f t="shared" si="76"/>
        <v>0</v>
      </c>
    </row>
    <row r="604" spans="1:19" x14ac:dyDescent="0.2">
      <c r="A604" s="20">
        <f>+Oversikt!A604</f>
        <v>0</v>
      </c>
      <c r="B604" s="16" t="str">
        <f>IF('Final 1'!B604="", "",+Oversikt!B604)</f>
        <v/>
      </c>
      <c r="C604" s="16" t="str">
        <f>IF(Oversikt!E604="","",Oversikt!E604)</f>
        <v/>
      </c>
      <c r="D604" s="17" t="str">
        <f>IF('Final 1'!N604="","",IF(Oversikt!B604="","",VLOOKUP(Oversikt!#REF!,Mønster!$A$4:$B$21,2)))</f>
        <v/>
      </c>
      <c r="E604" s="32"/>
      <c r="F604" s="33"/>
      <c r="G604" s="33"/>
      <c r="H604" s="33"/>
      <c r="I604" s="137"/>
      <c r="J604" s="33"/>
      <c r="K604" s="34"/>
      <c r="L604" s="128">
        <f>IF(Dommere!$C$12&gt;4,ROUND(SUM(E604:K604)-Q604-R604,1)/(Dommere!$C$12-2),(SUM(E604:K604)/Dommere!$C$12))</f>
        <v>0</v>
      </c>
      <c r="M604" s="129">
        <f>IF(B604="",,'Final 1'!L604+L604)</f>
        <v>0</v>
      </c>
      <c r="N604" s="57" t="str">
        <f t="shared" si="73"/>
        <v/>
      </c>
      <c r="O604" s="33"/>
      <c r="P604" s="33"/>
      <c r="Q604" s="19">
        <f t="shared" si="74"/>
        <v>0</v>
      </c>
      <c r="R604" s="19">
        <f t="shared" si="75"/>
        <v>0</v>
      </c>
      <c r="S604" s="19">
        <f t="shared" si="76"/>
        <v>0</v>
      </c>
    </row>
    <row r="605" spans="1:19" x14ac:dyDescent="0.2">
      <c r="A605" s="20">
        <f>+Oversikt!A605</f>
        <v>0</v>
      </c>
      <c r="B605" s="16" t="str">
        <f>IF('Final 1'!B605="", "",+Oversikt!B605)</f>
        <v/>
      </c>
      <c r="C605" s="16" t="str">
        <f>IF(Oversikt!E605="","",Oversikt!E605)</f>
        <v/>
      </c>
      <c r="D605" s="17" t="str">
        <f>IF('Final 1'!N605="","",IF(Oversikt!B605="","",VLOOKUP(Oversikt!#REF!,Mønster!$A$4:$B$21,2)))</f>
        <v/>
      </c>
      <c r="E605" s="32"/>
      <c r="F605" s="33"/>
      <c r="G605" s="33"/>
      <c r="H605" s="33"/>
      <c r="I605" s="137"/>
      <c r="J605" s="33"/>
      <c r="K605" s="34"/>
      <c r="L605" s="128">
        <f>IF(Dommere!$C$12&gt;4,ROUND(SUM(E605:K605)-Q605-R605,1)/(Dommere!$C$12-2),(SUM(E605:K605)/Dommere!$C$12))</f>
        <v>0</v>
      </c>
      <c r="M605" s="129">
        <f>IF(B605="",,'Final 1'!L605+L605)</f>
        <v>0</v>
      </c>
      <c r="N605" s="57" t="str">
        <f t="shared" si="73"/>
        <v/>
      </c>
      <c r="O605" s="33"/>
      <c r="P605" s="33"/>
      <c r="Q605" s="19">
        <f t="shared" si="74"/>
        <v>0</v>
      </c>
      <c r="R605" s="19">
        <f t="shared" si="75"/>
        <v>0</v>
      </c>
      <c r="S605" s="19">
        <f t="shared" si="76"/>
        <v>0</v>
      </c>
    </row>
    <row r="606" spans="1:19" x14ac:dyDescent="0.2">
      <c r="A606" s="20">
        <f>+Oversikt!A606</f>
        <v>0</v>
      </c>
      <c r="B606" s="16" t="str">
        <f>IF('Final 1'!B606="", "",+Oversikt!B606)</f>
        <v/>
      </c>
      <c r="C606" s="16" t="str">
        <f>IF(Oversikt!E606="","",Oversikt!E606)</f>
        <v/>
      </c>
      <c r="D606" s="17" t="str">
        <f>IF('Final 1'!N606="","",IF(Oversikt!B606="","",VLOOKUP(Oversikt!#REF!,Mønster!$A$4:$B$21,2)))</f>
        <v/>
      </c>
      <c r="E606" s="32"/>
      <c r="F606" s="33"/>
      <c r="G606" s="33"/>
      <c r="H606" s="33"/>
      <c r="I606" s="137"/>
      <c r="J606" s="33"/>
      <c r="K606" s="34"/>
      <c r="L606" s="128">
        <f>IF(Dommere!$C$12&gt;4,ROUND(SUM(E606:K606)-Q606-R606,1)/(Dommere!$C$12-2),(SUM(E606:K606)/Dommere!$C$12))</f>
        <v>0</v>
      </c>
      <c r="M606" s="129">
        <f>IF(B606="",,'Final 1'!L606+L606)</f>
        <v>0</v>
      </c>
      <c r="N606" s="57" t="str">
        <f t="shared" si="73"/>
        <v/>
      </c>
      <c r="O606" s="33"/>
      <c r="P606" s="33"/>
      <c r="Q606" s="19">
        <f t="shared" si="74"/>
        <v>0</v>
      </c>
      <c r="R606" s="19">
        <f t="shared" si="75"/>
        <v>0</v>
      </c>
      <c r="S606" s="19">
        <f t="shared" si="76"/>
        <v>0</v>
      </c>
    </row>
    <row r="607" spans="1:19" x14ac:dyDescent="0.2">
      <c r="A607" s="20">
        <f>+Oversikt!A607</f>
        <v>0</v>
      </c>
      <c r="B607" s="16" t="str">
        <f>IF('Final 1'!B607="", "",+Oversikt!B607)</f>
        <v/>
      </c>
      <c r="C607" s="16" t="str">
        <f>IF(Oversikt!E607="","",Oversikt!E607)</f>
        <v/>
      </c>
      <c r="D607" s="17" t="str">
        <f>IF('Final 1'!N607="","",IF(Oversikt!B607="","",VLOOKUP(Oversikt!#REF!,Mønster!$A$4:$B$21,2)))</f>
        <v/>
      </c>
      <c r="E607" s="32"/>
      <c r="F607" s="33"/>
      <c r="G607" s="33"/>
      <c r="H607" s="33"/>
      <c r="I607" s="137"/>
      <c r="J607" s="33"/>
      <c r="K607" s="34"/>
      <c r="L607" s="128">
        <f>IF(Dommere!$C$12&gt;4,ROUND(SUM(E607:K607)-Q607-R607,1)/(Dommere!$C$12-2),(SUM(E607:K607)/Dommere!$C$12))</f>
        <v>0</v>
      </c>
      <c r="M607" s="129">
        <f>IF(B607="",,'Final 1'!L607+L607)</f>
        <v>0</v>
      </c>
      <c r="N607" s="57" t="str">
        <f t="shared" si="73"/>
        <v/>
      </c>
      <c r="O607" s="33"/>
      <c r="P607" s="33"/>
      <c r="Q607" s="19">
        <f t="shared" si="74"/>
        <v>0</v>
      </c>
      <c r="R607" s="19">
        <f t="shared" si="75"/>
        <v>0</v>
      </c>
      <c r="S607" s="19">
        <f t="shared" si="76"/>
        <v>0</v>
      </c>
    </row>
    <row r="608" spans="1:19" x14ac:dyDescent="0.2">
      <c r="A608" s="20">
        <f>+Oversikt!A608</f>
        <v>0</v>
      </c>
      <c r="B608" s="16" t="str">
        <f>IF('Final 1'!B608="", "",+Oversikt!B608)</f>
        <v/>
      </c>
      <c r="C608" s="16" t="str">
        <f>IF(Oversikt!E608="","",Oversikt!E608)</f>
        <v/>
      </c>
      <c r="D608" s="17" t="str">
        <f>IF('Final 1'!N608="","",IF(Oversikt!B608="","",VLOOKUP(Oversikt!#REF!,Mønster!$A$4:$B$21,2)))</f>
        <v/>
      </c>
      <c r="E608" s="32"/>
      <c r="F608" s="33"/>
      <c r="G608" s="33"/>
      <c r="H608" s="33"/>
      <c r="I608" s="137"/>
      <c r="J608" s="33"/>
      <c r="K608" s="34"/>
      <c r="L608" s="128">
        <f>IF(Dommere!$C$12&gt;4,ROUND(SUM(E608:K608)-Q608-R608,1)/(Dommere!$C$12-2),(SUM(E608:K608)/Dommere!$C$12))</f>
        <v>0</v>
      </c>
      <c r="M608" s="129">
        <f>IF(B608="",,'Final 1'!L608+L608)</f>
        <v>0</v>
      </c>
      <c r="N608" s="57" t="str">
        <f t="shared" si="73"/>
        <v/>
      </c>
      <c r="O608" s="33"/>
      <c r="P608" s="33"/>
      <c r="Q608" s="19">
        <f t="shared" si="74"/>
        <v>0</v>
      </c>
      <c r="R608" s="19">
        <f t="shared" si="75"/>
        <v>0</v>
      </c>
      <c r="S608" s="19">
        <f t="shared" si="76"/>
        <v>0</v>
      </c>
    </row>
    <row r="609" spans="1:19" x14ac:dyDescent="0.2">
      <c r="A609" s="20">
        <f>+Oversikt!A609</f>
        <v>0</v>
      </c>
      <c r="B609" s="16" t="str">
        <f>IF('Final 1'!B609="", "",+Oversikt!B609)</f>
        <v/>
      </c>
      <c r="C609" s="16" t="str">
        <f>IF(Oversikt!E609="","",Oversikt!E609)</f>
        <v/>
      </c>
      <c r="D609" s="17" t="str">
        <f>IF('Final 1'!N609="","",IF(Oversikt!B609="","",VLOOKUP(Oversikt!#REF!,Mønster!$A$4:$B$21,2)))</f>
        <v/>
      </c>
      <c r="E609" s="32"/>
      <c r="F609" s="33"/>
      <c r="G609" s="33"/>
      <c r="H609" s="33"/>
      <c r="I609" s="137"/>
      <c r="J609" s="33"/>
      <c r="K609" s="34"/>
      <c r="L609" s="128">
        <f>IF(Dommere!$C$12&gt;4,ROUND(SUM(E609:K609)-Q609-R609,1)/(Dommere!$C$12-2),(SUM(E609:K609)/Dommere!$C$12))</f>
        <v>0</v>
      </c>
      <c r="M609" s="129">
        <f>IF(B609="",,'Final 1'!L609+L609)</f>
        <v>0</v>
      </c>
      <c r="N609" s="57" t="str">
        <f t="shared" si="73"/>
        <v/>
      </c>
      <c r="O609" s="33"/>
      <c r="P609" s="33"/>
      <c r="Q609" s="19">
        <f t="shared" si="74"/>
        <v>0</v>
      </c>
      <c r="R609" s="19">
        <f t="shared" si="75"/>
        <v>0</v>
      </c>
      <c r="S609" s="19">
        <f t="shared" si="76"/>
        <v>0</v>
      </c>
    </row>
    <row r="610" spans="1:19" x14ac:dyDescent="0.2">
      <c r="A610" s="20">
        <f>+Oversikt!A610</f>
        <v>0</v>
      </c>
      <c r="B610" s="16" t="str">
        <f>IF('Final 1'!B610="", "",+Oversikt!B610)</f>
        <v/>
      </c>
      <c r="C610" s="16" t="str">
        <f>IF(Oversikt!E610="","",Oversikt!E610)</f>
        <v/>
      </c>
      <c r="D610" s="17" t="str">
        <f>IF('Final 1'!N610="","",IF(Oversikt!B610="","",VLOOKUP(Oversikt!#REF!,Mønster!$A$4:$B$21,2)))</f>
        <v/>
      </c>
      <c r="E610" s="32"/>
      <c r="F610" s="33"/>
      <c r="G610" s="33"/>
      <c r="H610" s="33"/>
      <c r="I610" s="137"/>
      <c r="J610" s="33"/>
      <c r="K610" s="34"/>
      <c r="L610" s="128">
        <f>IF(Dommere!$C$12&gt;4,ROUND(SUM(E610:K610)-Q610-R610,1)/(Dommere!$C$12-2),(SUM(E610:K610)/Dommere!$C$12))</f>
        <v>0</v>
      </c>
      <c r="M610" s="129">
        <f>IF(B610="",,'Final 1'!L610+L610)</f>
        <v>0</v>
      </c>
      <c r="N610" s="57" t="str">
        <f t="shared" si="73"/>
        <v/>
      </c>
      <c r="O610" s="33"/>
      <c r="P610" s="33"/>
      <c r="Q610" s="19">
        <f t="shared" si="74"/>
        <v>0</v>
      </c>
      <c r="R610" s="19">
        <f t="shared" si="75"/>
        <v>0</v>
      </c>
      <c r="S610" s="19">
        <f t="shared" si="76"/>
        <v>0</v>
      </c>
    </row>
    <row r="611" spans="1:19" x14ac:dyDescent="0.2">
      <c r="A611" s="20">
        <f>+Oversikt!A611</f>
        <v>0</v>
      </c>
      <c r="B611" s="16" t="str">
        <f>IF('Final 1'!B611="", "",+Oversikt!B611)</f>
        <v/>
      </c>
      <c r="C611" s="16" t="str">
        <f>IF(Oversikt!E611="","",Oversikt!E611)</f>
        <v/>
      </c>
      <c r="D611" s="17" t="str">
        <f>IF('Final 1'!N611="","",IF(Oversikt!B611="","",VLOOKUP(Oversikt!#REF!,Mønster!$A$4:$B$21,2)))</f>
        <v/>
      </c>
      <c r="E611" s="32"/>
      <c r="F611" s="33"/>
      <c r="G611" s="33"/>
      <c r="H611" s="33"/>
      <c r="I611" s="137"/>
      <c r="J611" s="33"/>
      <c r="K611" s="34"/>
      <c r="L611" s="128">
        <f>IF(Dommere!$C$12&gt;4,ROUND(SUM(E611:K611)-Q611-R611,1)/(Dommere!$C$12-2),(SUM(E611:K611)/Dommere!$C$12))</f>
        <v>0</v>
      </c>
      <c r="M611" s="129">
        <f>IF(B611="",,'Final 1'!L611+L611)</f>
        <v>0</v>
      </c>
      <c r="N611" s="57" t="str">
        <f t="shared" si="73"/>
        <v/>
      </c>
      <c r="O611" s="33"/>
      <c r="P611" s="33"/>
      <c r="Q611" s="19">
        <f t="shared" si="74"/>
        <v>0</v>
      </c>
      <c r="R611" s="19">
        <f t="shared" si="75"/>
        <v>0</v>
      </c>
      <c r="S611" s="19">
        <f t="shared" si="76"/>
        <v>0</v>
      </c>
    </row>
    <row r="612" spans="1:19" x14ac:dyDescent="0.2">
      <c r="A612" s="20">
        <f>+Oversikt!A612</f>
        <v>0</v>
      </c>
      <c r="B612" s="16" t="str">
        <f>IF('Final 1'!B612="", "",+Oversikt!B612)</f>
        <v/>
      </c>
      <c r="C612" s="16" t="str">
        <f>IF(Oversikt!E612="","",Oversikt!E612)</f>
        <v/>
      </c>
      <c r="D612" s="17" t="str">
        <f>IF('Final 1'!N612="","",IF(Oversikt!B612="","",VLOOKUP(Oversikt!#REF!,Mønster!$A$4:$B$21,2)))</f>
        <v/>
      </c>
      <c r="E612" s="32"/>
      <c r="F612" s="33"/>
      <c r="G612" s="33"/>
      <c r="H612" s="33"/>
      <c r="I612" s="137"/>
      <c r="J612" s="33"/>
      <c r="K612" s="34"/>
      <c r="L612" s="128">
        <f>IF(Dommere!$C$12&gt;4,ROUND(SUM(E612:K612)-Q612-R612,1)/(Dommere!$C$12-2),(SUM(E612:K612)/Dommere!$C$12))</f>
        <v>0</v>
      </c>
      <c r="M612" s="129">
        <f>IF(B612="",,'Final 1'!L612+L612)</f>
        <v>0</v>
      </c>
      <c r="N612" s="57" t="str">
        <f t="shared" si="73"/>
        <v/>
      </c>
      <c r="O612" s="33"/>
      <c r="P612" s="33"/>
      <c r="Q612" s="19">
        <f t="shared" si="74"/>
        <v>0</v>
      </c>
      <c r="R612" s="19">
        <f t="shared" si="75"/>
        <v>0</v>
      </c>
      <c r="S612" s="19">
        <f t="shared" si="76"/>
        <v>0</v>
      </c>
    </row>
    <row r="613" spans="1:19" x14ac:dyDescent="0.2">
      <c r="A613" s="20">
        <f>+Oversikt!A613</f>
        <v>0</v>
      </c>
      <c r="B613" s="16" t="str">
        <f>IF('Final 1'!B613="", "",+Oversikt!B613)</f>
        <v/>
      </c>
      <c r="C613" s="16" t="str">
        <f>IF(Oversikt!E613="","",Oversikt!E613)</f>
        <v/>
      </c>
      <c r="D613" s="17" t="str">
        <f>IF('Final 1'!N613="","",IF(Oversikt!B613="","",VLOOKUP(Oversikt!#REF!,Mønster!$A$4:$B$21,2)))</f>
        <v/>
      </c>
      <c r="E613" s="32"/>
      <c r="F613" s="33"/>
      <c r="G613" s="33"/>
      <c r="H613" s="33"/>
      <c r="I613" s="137"/>
      <c r="J613" s="33"/>
      <c r="K613" s="34"/>
      <c r="L613" s="128">
        <f>IF(Dommere!$C$12&gt;4,ROUND(SUM(E613:K613)-Q613-R613,1)/(Dommere!$C$12-2),(SUM(E613:K613)/Dommere!$C$12))</f>
        <v>0</v>
      </c>
      <c r="M613" s="129">
        <f>IF(B613="",,'Final 1'!L613+L613)</f>
        <v>0</v>
      </c>
      <c r="N613" s="57" t="str">
        <f t="shared" si="73"/>
        <v/>
      </c>
      <c r="O613" s="33"/>
      <c r="P613" s="33"/>
      <c r="Q613" s="19">
        <f t="shared" si="74"/>
        <v>0</v>
      </c>
      <c r="R613" s="19">
        <f t="shared" si="75"/>
        <v>0</v>
      </c>
      <c r="S613" s="19">
        <f t="shared" si="76"/>
        <v>0</v>
      </c>
    </row>
    <row r="614" spans="1:19" x14ac:dyDescent="0.2">
      <c r="A614" s="20">
        <f>+Oversikt!A614</f>
        <v>0</v>
      </c>
      <c r="B614" s="16" t="str">
        <f>IF('Final 1'!B614="", "",+Oversikt!B614)</f>
        <v/>
      </c>
      <c r="C614" s="16" t="str">
        <f>IF(Oversikt!E614="","",Oversikt!E614)</f>
        <v/>
      </c>
      <c r="D614" s="17" t="str">
        <f>IF('Final 1'!N614="","",IF(Oversikt!B614="","",VLOOKUP(Oversikt!#REF!,Mønster!$A$4:$B$21,2)))</f>
        <v/>
      </c>
      <c r="E614" s="32"/>
      <c r="F614" s="33"/>
      <c r="G614" s="33"/>
      <c r="H614" s="33"/>
      <c r="I614" s="137"/>
      <c r="J614" s="33"/>
      <c r="K614" s="34"/>
      <c r="L614" s="128">
        <f>IF(Dommere!$C$12&gt;4,ROUND(SUM(E614:K614)-Q614-R614,1)/(Dommere!$C$12-2),(SUM(E614:K614)/Dommere!$C$12))</f>
        <v>0</v>
      </c>
      <c r="M614" s="129">
        <f>IF(B614="",,'Final 1'!L614+L614)</f>
        <v>0</v>
      </c>
      <c r="N614" s="57" t="str">
        <f t="shared" si="73"/>
        <v/>
      </c>
      <c r="O614" s="33"/>
      <c r="P614" s="33"/>
      <c r="Q614" s="19">
        <f t="shared" si="74"/>
        <v>0</v>
      </c>
      <c r="R614" s="19">
        <f t="shared" si="75"/>
        <v>0</v>
      </c>
      <c r="S614" s="19">
        <f t="shared" si="76"/>
        <v>0</v>
      </c>
    </row>
    <row r="615" spans="1:19" x14ac:dyDescent="0.2">
      <c r="A615" s="20">
        <f>+Oversikt!A615</f>
        <v>0</v>
      </c>
      <c r="B615" s="16" t="str">
        <f>IF('Final 1'!B615="", "",+Oversikt!B615)</f>
        <v/>
      </c>
      <c r="C615" s="16" t="str">
        <f>IF(Oversikt!E615="","",Oversikt!E615)</f>
        <v/>
      </c>
      <c r="D615" s="17" t="str">
        <f>IF('Final 1'!N615="","",IF(Oversikt!B615="","",VLOOKUP(Oversikt!#REF!,Mønster!$A$4:$B$21,2)))</f>
        <v/>
      </c>
      <c r="E615" s="32"/>
      <c r="F615" s="33"/>
      <c r="G615" s="33"/>
      <c r="H615" s="33"/>
      <c r="I615" s="137"/>
      <c r="J615" s="33"/>
      <c r="K615" s="34"/>
      <c r="L615" s="128">
        <f>IF(Dommere!$C$12&gt;4,ROUND(SUM(E615:K615)-Q615-R615,1)/(Dommere!$C$12-2),(SUM(E615:K615)/Dommere!$C$12))</f>
        <v>0</v>
      </c>
      <c r="M615" s="129">
        <f>IF(B615="",,'Final 1'!L615+L615)</f>
        <v>0</v>
      </c>
      <c r="N615" s="57" t="str">
        <f t="shared" si="73"/>
        <v/>
      </c>
      <c r="O615" s="33"/>
      <c r="P615" s="33"/>
      <c r="Q615" s="19">
        <f t="shared" si="74"/>
        <v>0</v>
      </c>
      <c r="R615" s="19">
        <f t="shared" si="75"/>
        <v>0</v>
      </c>
      <c r="S615" s="19">
        <f t="shared" si="76"/>
        <v>0</v>
      </c>
    </row>
    <row r="616" spans="1:19" x14ac:dyDescent="0.2">
      <c r="A616" s="20">
        <f>+Oversikt!A616</f>
        <v>0</v>
      </c>
      <c r="B616" s="16" t="str">
        <f>IF('Final 1'!B616="", "",+Oversikt!B616)</f>
        <v/>
      </c>
      <c r="C616" s="16" t="str">
        <f>IF(Oversikt!E616="","",Oversikt!E616)</f>
        <v/>
      </c>
      <c r="D616" s="17" t="str">
        <f>IF('Final 1'!N616="","",IF(Oversikt!B616="","",VLOOKUP(Oversikt!#REF!,Mønster!$A$4:$B$21,2)))</f>
        <v/>
      </c>
      <c r="E616" s="32"/>
      <c r="F616" s="33"/>
      <c r="G616" s="33"/>
      <c r="H616" s="33"/>
      <c r="I616" s="137"/>
      <c r="J616" s="33"/>
      <c r="K616" s="34"/>
      <c r="L616" s="128">
        <f>IF(Dommere!$C$12&gt;4,ROUND(SUM(E616:K616)-Q616-R616,1)/(Dommere!$C$12-2),(SUM(E616:K616)/Dommere!$C$12))</f>
        <v>0</v>
      </c>
      <c r="M616" s="129">
        <f>IF(B616="",,'Final 1'!L616+L616)</f>
        <v>0</v>
      </c>
      <c r="N616" s="57" t="str">
        <f t="shared" si="73"/>
        <v/>
      </c>
      <c r="O616" s="33"/>
      <c r="P616" s="33"/>
      <c r="Q616" s="19">
        <f t="shared" si="74"/>
        <v>0</v>
      </c>
      <c r="R616" s="19">
        <f t="shared" si="75"/>
        <v>0</v>
      </c>
      <c r="S616" s="19">
        <f t="shared" si="76"/>
        <v>0</v>
      </c>
    </row>
    <row r="617" spans="1:19" x14ac:dyDescent="0.2">
      <c r="A617" s="20">
        <f>+Oversikt!A617</f>
        <v>0</v>
      </c>
      <c r="B617" s="16" t="str">
        <f>IF('Final 1'!B617="", "",+Oversikt!B617)</f>
        <v/>
      </c>
      <c r="C617" s="16" t="str">
        <f>IF(Oversikt!E617="","",Oversikt!E617)</f>
        <v/>
      </c>
      <c r="D617" s="17" t="str">
        <f>IF('Final 1'!N617="","",IF(Oversikt!B617="","",VLOOKUP(Oversikt!#REF!,Mønster!$A$4:$B$21,2)))</f>
        <v/>
      </c>
      <c r="E617" s="32"/>
      <c r="F617" s="33"/>
      <c r="G617" s="33"/>
      <c r="H617" s="33"/>
      <c r="I617" s="137"/>
      <c r="J617" s="33"/>
      <c r="K617" s="34"/>
      <c r="L617" s="128">
        <f>IF(Dommere!$C$12&gt;4,ROUND(SUM(E617:K617)-Q617-R617,1)/(Dommere!$C$12-2),(SUM(E617:K617)/Dommere!$C$12))</f>
        <v>0</v>
      </c>
      <c r="M617" s="129">
        <f>IF(B617="",,'Final 1'!L617+L617)</f>
        <v>0</v>
      </c>
      <c r="N617" s="57" t="str">
        <f t="shared" si="73"/>
        <v/>
      </c>
      <c r="O617" s="33"/>
      <c r="P617" s="33"/>
      <c r="Q617" s="19">
        <f t="shared" si="74"/>
        <v>0</v>
      </c>
      <c r="R617" s="19">
        <f t="shared" si="75"/>
        <v>0</v>
      </c>
      <c r="S617" s="19">
        <f t="shared" si="76"/>
        <v>0</v>
      </c>
    </row>
    <row r="618" spans="1:19" x14ac:dyDescent="0.2">
      <c r="A618" s="20">
        <f>+Oversikt!A618</f>
        <v>0</v>
      </c>
      <c r="B618" s="16" t="str">
        <f>IF('Final 1'!B618="", "",+Oversikt!B618)</f>
        <v/>
      </c>
      <c r="C618" s="16" t="str">
        <f>IF(Oversikt!E618="","",Oversikt!E618)</f>
        <v/>
      </c>
      <c r="D618" s="17" t="str">
        <f>IF('Final 1'!N618="","",IF(Oversikt!B618="","",VLOOKUP(Oversikt!#REF!,Mønster!$A$4:$B$21,2)))</f>
        <v/>
      </c>
      <c r="E618" s="32"/>
      <c r="F618" s="33"/>
      <c r="G618" s="33"/>
      <c r="H618" s="33"/>
      <c r="I618" s="137"/>
      <c r="J618" s="33"/>
      <c r="K618" s="34"/>
      <c r="L618" s="128">
        <f>IF(Dommere!$C$12&gt;4,ROUND(SUM(E618:K618)-Q618-R618,1)/(Dommere!$C$12-2),(SUM(E618:K618)/Dommere!$C$12))</f>
        <v>0</v>
      </c>
      <c r="M618" s="129">
        <f>IF(B618="",,'Final 1'!L618+L618)</f>
        <v>0</v>
      </c>
      <c r="N618" s="57" t="str">
        <f t="shared" si="73"/>
        <v/>
      </c>
      <c r="O618" s="33"/>
      <c r="P618" s="33"/>
      <c r="Q618" s="19">
        <f t="shared" si="74"/>
        <v>0</v>
      </c>
      <c r="R618" s="19">
        <f t="shared" si="75"/>
        <v>0</v>
      </c>
      <c r="S618" s="19">
        <f t="shared" si="76"/>
        <v>0</v>
      </c>
    </row>
    <row r="619" spans="1:19" x14ac:dyDescent="0.2">
      <c r="A619" s="20">
        <f>+Oversikt!A619</f>
        <v>0</v>
      </c>
      <c r="B619" s="16" t="str">
        <f>IF('Final 1'!B619="", "",+Oversikt!B619)</f>
        <v/>
      </c>
      <c r="C619" s="16" t="str">
        <f>IF(Oversikt!E619="","",Oversikt!E619)</f>
        <v/>
      </c>
      <c r="D619" s="17" t="str">
        <f>IF('Final 1'!N619="","",IF(Oversikt!B619="","",VLOOKUP(Oversikt!#REF!,Mønster!$A$4:$B$21,2)))</f>
        <v/>
      </c>
      <c r="E619" s="32"/>
      <c r="F619" s="33"/>
      <c r="G619" s="33"/>
      <c r="H619" s="33"/>
      <c r="I619" s="137"/>
      <c r="J619" s="33"/>
      <c r="K619" s="34"/>
      <c r="L619" s="128">
        <f>IF(Dommere!$C$12&gt;4,ROUND(SUM(E619:K619)-Q619-R619,1)/(Dommere!$C$12-2),(SUM(E619:K619)/Dommere!$C$12))</f>
        <v>0</v>
      </c>
      <c r="M619" s="129">
        <f>IF(B619="",,'Final 1'!L619+L619)</f>
        <v>0</v>
      </c>
      <c r="N619" s="57" t="str">
        <f t="shared" si="73"/>
        <v/>
      </c>
      <c r="O619" s="33"/>
      <c r="P619" s="33"/>
      <c r="Q619" s="19">
        <f t="shared" si="74"/>
        <v>0</v>
      </c>
      <c r="R619" s="19">
        <f t="shared" si="75"/>
        <v>0</v>
      </c>
      <c r="S619" s="19">
        <f t="shared" si="76"/>
        <v>0</v>
      </c>
    </row>
    <row r="620" spans="1:19" x14ac:dyDescent="0.2">
      <c r="A620" s="20">
        <f>+Oversikt!A620</f>
        <v>0</v>
      </c>
      <c r="B620" s="16" t="str">
        <f>IF('Final 1'!B620="", "",+Oversikt!B620)</f>
        <v/>
      </c>
      <c r="C620" s="16" t="str">
        <f>IF(Oversikt!E620="","",Oversikt!E620)</f>
        <v/>
      </c>
      <c r="D620" s="17" t="str">
        <f>IF('Final 1'!N620="","",IF(Oversikt!B620="","",VLOOKUP(Oversikt!#REF!,Mønster!$A$4:$B$21,2)))</f>
        <v/>
      </c>
      <c r="E620" s="32"/>
      <c r="F620" s="33"/>
      <c r="G620" s="33"/>
      <c r="H620" s="33"/>
      <c r="I620" s="137"/>
      <c r="J620" s="33"/>
      <c r="K620" s="34"/>
      <c r="L620" s="128">
        <f>IF(Dommere!$C$12&gt;4,ROUND(SUM(E620:K620)-Q620-R620,1)/(Dommere!$C$12-2),(SUM(E620:K620)/Dommere!$C$12))</f>
        <v>0</v>
      </c>
      <c r="M620" s="129">
        <f>IF(B620="",,'Final 1'!L620+L620)</f>
        <v>0</v>
      </c>
      <c r="N620" s="57" t="str">
        <f t="shared" si="73"/>
        <v/>
      </c>
      <c r="O620" s="33"/>
      <c r="P620" s="33"/>
      <c r="Q620" s="19">
        <f t="shared" si="74"/>
        <v>0</v>
      </c>
      <c r="R620" s="19">
        <f t="shared" si="75"/>
        <v>0</v>
      </c>
      <c r="S620" s="19">
        <f t="shared" si="76"/>
        <v>0</v>
      </c>
    </row>
    <row r="621" spans="1:19" x14ac:dyDescent="0.2">
      <c r="A621" s="20">
        <f>+Oversikt!A621</f>
        <v>0</v>
      </c>
      <c r="B621" s="16" t="str">
        <f>IF('Final 1'!B621="", "",+Oversikt!B621)</f>
        <v/>
      </c>
      <c r="C621" s="16" t="str">
        <f>IF(Oversikt!E621="","",Oversikt!E621)</f>
        <v/>
      </c>
      <c r="D621" s="17" t="str">
        <f>IF('Final 1'!N621="","",IF(Oversikt!B621="","",VLOOKUP(Oversikt!#REF!,Mønster!$A$4:$B$21,2)))</f>
        <v/>
      </c>
      <c r="E621" s="32"/>
      <c r="F621" s="33"/>
      <c r="G621" s="33"/>
      <c r="H621" s="33"/>
      <c r="I621" s="137"/>
      <c r="J621" s="33"/>
      <c r="K621" s="34"/>
      <c r="L621" s="128">
        <f>IF(Dommere!$C$12&gt;4,ROUND(SUM(E621:K621)-Q621-R621,1)/(Dommere!$C$12-2),(SUM(E621:K621)/Dommere!$C$12))</f>
        <v>0</v>
      </c>
      <c r="M621" s="129">
        <f>IF(B621="",,'Final 1'!L621+L621)</f>
        <v>0</v>
      </c>
      <c r="N621" s="57" t="str">
        <f t="shared" si="73"/>
        <v/>
      </c>
      <c r="O621" s="33"/>
      <c r="P621" s="33"/>
      <c r="Q621" s="19">
        <f t="shared" si="74"/>
        <v>0</v>
      </c>
      <c r="R621" s="19">
        <f t="shared" si="75"/>
        <v>0</v>
      </c>
      <c r="S621" s="19">
        <f t="shared" si="76"/>
        <v>0</v>
      </c>
    </row>
    <row r="622" spans="1:19" x14ac:dyDescent="0.2">
      <c r="A622" s="20">
        <f>+Oversikt!A622</f>
        <v>0</v>
      </c>
      <c r="B622" s="16" t="str">
        <f>IF('Final 1'!B622="", "",+Oversikt!B622)</f>
        <v/>
      </c>
      <c r="C622" s="16" t="str">
        <f>IF(Oversikt!E622="","",Oversikt!E622)</f>
        <v/>
      </c>
      <c r="D622" s="17" t="str">
        <f>IF('Final 1'!N622="","",IF(Oversikt!B622="","",VLOOKUP(Oversikt!#REF!,Mønster!$A$4:$B$21,2)))</f>
        <v/>
      </c>
      <c r="E622" s="32"/>
      <c r="F622" s="33"/>
      <c r="G622" s="33"/>
      <c r="H622" s="33"/>
      <c r="I622" s="137"/>
      <c r="J622" s="33"/>
      <c r="K622" s="34"/>
      <c r="L622" s="128">
        <f>IF(Dommere!$C$12&gt;4,ROUND(SUM(E622:K622)-Q622-R622,1)/(Dommere!$C$12-2),(SUM(E622:K622)/Dommere!$C$12))</f>
        <v>0</v>
      </c>
      <c r="M622" s="129">
        <f>IF(B622="",,'Final 1'!L622+L622)</f>
        <v>0</v>
      </c>
      <c r="N622" s="57" t="str">
        <f t="shared" si="73"/>
        <v/>
      </c>
      <c r="O622" s="33"/>
      <c r="P622" s="33"/>
      <c r="Q622" s="19">
        <f t="shared" si="74"/>
        <v>0</v>
      </c>
      <c r="R622" s="19">
        <f t="shared" si="75"/>
        <v>0</v>
      </c>
      <c r="S622" s="19">
        <f t="shared" si="76"/>
        <v>0</v>
      </c>
    </row>
    <row r="623" spans="1:19" x14ac:dyDescent="0.2">
      <c r="A623" s="20">
        <f>+Oversikt!A623</f>
        <v>0</v>
      </c>
      <c r="B623" s="16" t="str">
        <f>IF('Final 1'!B623="", "",+Oversikt!B623)</f>
        <v/>
      </c>
      <c r="C623" s="16" t="str">
        <f>IF(Oversikt!E623="","",Oversikt!E623)</f>
        <v/>
      </c>
      <c r="D623" s="17" t="str">
        <f>IF('Final 1'!N623="","",IF(Oversikt!B623="","",VLOOKUP(Oversikt!#REF!,Mønster!$A$4:$B$21,2)))</f>
        <v/>
      </c>
      <c r="E623" s="32"/>
      <c r="F623" s="33"/>
      <c r="G623" s="33"/>
      <c r="H623" s="33"/>
      <c r="I623" s="137"/>
      <c r="J623" s="33"/>
      <c r="K623" s="34"/>
      <c r="L623" s="128">
        <f>IF(Dommere!$C$12&gt;4,ROUND(SUM(E623:K623)-Q623-R623,1)/(Dommere!$C$12-2),(SUM(E623:K623)/Dommere!$C$12))</f>
        <v>0</v>
      </c>
      <c r="M623" s="129">
        <f>IF(B623="",,'Final 1'!L623+L623)</f>
        <v>0</v>
      </c>
      <c r="N623" s="57" t="str">
        <f t="shared" si="73"/>
        <v/>
      </c>
      <c r="O623" s="33"/>
      <c r="P623" s="33"/>
      <c r="Q623" s="19">
        <f t="shared" si="74"/>
        <v>0</v>
      </c>
      <c r="R623" s="19">
        <f t="shared" si="75"/>
        <v>0</v>
      </c>
      <c r="S623" s="19">
        <f t="shared" si="76"/>
        <v>0</v>
      </c>
    </row>
    <row r="624" spans="1:19" x14ac:dyDescent="0.2">
      <c r="A624" s="20">
        <f>+Oversikt!A624</f>
        <v>0</v>
      </c>
      <c r="B624" s="16" t="str">
        <f>IF('Final 1'!B624="", "",+Oversikt!B624)</f>
        <v/>
      </c>
      <c r="C624" s="16" t="str">
        <f>IF(Oversikt!E624="","",Oversikt!E624)</f>
        <v/>
      </c>
      <c r="D624" s="17" t="str">
        <f>IF('Final 1'!N624="","",IF(Oversikt!B624="","",VLOOKUP(Oversikt!#REF!,Mønster!$A$4:$B$21,2)))</f>
        <v/>
      </c>
      <c r="E624" s="32"/>
      <c r="F624" s="33"/>
      <c r="G624" s="33"/>
      <c r="H624" s="33"/>
      <c r="I624" s="137"/>
      <c r="J624" s="33"/>
      <c r="K624" s="34"/>
      <c r="L624" s="128">
        <f>IF(Dommere!$C$12&gt;4,ROUND(SUM(E624:K624)-Q624-R624,1)/(Dommere!$C$12-2),(SUM(E624:K624)/Dommere!$C$12))</f>
        <v>0</v>
      </c>
      <c r="M624" s="129">
        <f>IF(B624="",,'Final 1'!L624+L624)</f>
        <v>0</v>
      </c>
      <c r="N624" s="57" t="str">
        <f t="shared" si="73"/>
        <v/>
      </c>
      <c r="O624" s="33"/>
      <c r="P624" s="33"/>
      <c r="Q624" s="19">
        <f t="shared" si="74"/>
        <v>0</v>
      </c>
      <c r="R624" s="19">
        <f t="shared" si="75"/>
        <v>0</v>
      </c>
      <c r="S624" s="19">
        <f t="shared" si="76"/>
        <v>0</v>
      </c>
    </row>
    <row r="625" spans="1:19" x14ac:dyDescent="0.2">
      <c r="A625" s="20">
        <f>+Oversikt!A625</f>
        <v>0</v>
      </c>
      <c r="B625" s="16" t="str">
        <f>IF('Final 1'!B625="", "",+Oversikt!B625)</f>
        <v/>
      </c>
      <c r="C625" s="16" t="str">
        <f>IF(Oversikt!E625="","",Oversikt!E625)</f>
        <v/>
      </c>
      <c r="D625" s="17" t="str">
        <f>IF('Final 1'!N625="","",IF(Oversikt!B625="","",VLOOKUP(Oversikt!#REF!,Mønster!$A$4:$B$21,2)))</f>
        <v/>
      </c>
      <c r="E625" s="32"/>
      <c r="F625" s="33"/>
      <c r="G625" s="33"/>
      <c r="H625" s="33"/>
      <c r="I625" s="137"/>
      <c r="J625" s="33"/>
      <c r="K625" s="34"/>
      <c r="L625" s="128">
        <f>IF(Dommere!$C$12&gt;4,ROUND(SUM(E625:K625)-Q625-R625,1)/(Dommere!$C$12-2),(SUM(E625:K625)/Dommere!$C$12))</f>
        <v>0</v>
      </c>
      <c r="M625" s="129">
        <f>IF(B625="",,'Final 1'!L625+L625)</f>
        <v>0</v>
      </c>
      <c r="N625" s="57" t="str">
        <f t="shared" si="73"/>
        <v/>
      </c>
      <c r="O625" s="33"/>
      <c r="P625" s="33"/>
      <c r="Q625" s="19">
        <f t="shared" si="74"/>
        <v>0</v>
      </c>
      <c r="R625" s="19">
        <f t="shared" si="75"/>
        <v>0</v>
      </c>
      <c r="S625" s="19">
        <f t="shared" si="76"/>
        <v>0</v>
      </c>
    </row>
    <row r="626" spans="1:19" x14ac:dyDescent="0.2">
      <c r="A626" s="20">
        <f>+Oversikt!A626</f>
        <v>0</v>
      </c>
      <c r="B626" s="16" t="str">
        <f>IF('Final 1'!B626="", "",+Oversikt!B626)</f>
        <v/>
      </c>
      <c r="C626" s="16" t="str">
        <f>IF(Oversikt!E626="","",Oversikt!E626)</f>
        <v/>
      </c>
      <c r="D626" s="17" t="str">
        <f>IF('Final 1'!N626="","",IF(Oversikt!B626="","",VLOOKUP(Oversikt!#REF!,Mønster!$A$4:$B$21,2)))</f>
        <v/>
      </c>
      <c r="E626" s="32"/>
      <c r="F626" s="33"/>
      <c r="G626" s="33"/>
      <c r="H626" s="33"/>
      <c r="I626" s="137"/>
      <c r="J626" s="33"/>
      <c r="K626" s="34"/>
      <c r="L626" s="128">
        <f>IF(Dommere!$C$12&gt;4,ROUND(SUM(E626:K626)-Q626-R626,1)/(Dommere!$C$12-2),(SUM(E626:K626)/Dommere!$C$12))</f>
        <v>0</v>
      </c>
      <c r="M626" s="129">
        <f>IF(B626="",,'Final 1'!L626+L626)</f>
        <v>0</v>
      </c>
      <c r="N626" s="57" t="str">
        <f t="shared" si="73"/>
        <v/>
      </c>
      <c r="O626" s="33"/>
      <c r="P626" s="33"/>
      <c r="Q626" s="19">
        <f t="shared" si="74"/>
        <v>0</v>
      </c>
      <c r="R626" s="19">
        <f t="shared" si="75"/>
        <v>0</v>
      </c>
      <c r="S626" s="19">
        <f t="shared" si="76"/>
        <v>0</v>
      </c>
    </row>
    <row r="627" spans="1:19" x14ac:dyDescent="0.2">
      <c r="A627" s="20">
        <f>+Oversikt!A627</f>
        <v>0</v>
      </c>
      <c r="B627" s="16" t="str">
        <f>IF('Final 1'!B627="", "",+Oversikt!B627)</f>
        <v/>
      </c>
      <c r="C627" s="16" t="str">
        <f>IF(Oversikt!E627="","",Oversikt!E627)</f>
        <v/>
      </c>
      <c r="D627" s="17" t="str">
        <f>IF('Final 1'!N627="","",IF(Oversikt!B627="","",VLOOKUP(Oversikt!#REF!,Mønster!$A$4:$B$21,2)))</f>
        <v/>
      </c>
      <c r="E627" s="32"/>
      <c r="F627" s="33"/>
      <c r="G627" s="33"/>
      <c r="H627" s="33"/>
      <c r="I627" s="137"/>
      <c r="J627" s="33"/>
      <c r="K627" s="34"/>
      <c r="L627" s="128">
        <f>IF(Dommere!$C$12&gt;4,ROUND(SUM(E627:K627)-Q627-R627,1)/(Dommere!$C$12-2),(SUM(E627:K627)/Dommere!$C$12))</f>
        <v>0</v>
      </c>
      <c r="M627" s="129">
        <f>IF(B627="",,'Final 1'!L627+L627)</f>
        <v>0</v>
      </c>
      <c r="N627" s="57" t="str">
        <f t="shared" si="73"/>
        <v/>
      </c>
      <c r="O627" s="33"/>
      <c r="P627" s="33"/>
      <c r="Q627" s="19">
        <f t="shared" si="74"/>
        <v>0</v>
      </c>
      <c r="R627" s="19">
        <f t="shared" si="75"/>
        <v>0</v>
      </c>
      <c r="S627" s="19">
        <f t="shared" si="76"/>
        <v>0</v>
      </c>
    </row>
    <row r="628" spans="1:19" x14ac:dyDescent="0.2">
      <c r="A628" s="20">
        <f>+Oversikt!A628</f>
        <v>0</v>
      </c>
      <c r="B628" s="16" t="str">
        <f>IF('Final 1'!B628="", "",+Oversikt!B628)</f>
        <v/>
      </c>
      <c r="C628" s="16" t="str">
        <f>IF(Oversikt!E628="","",Oversikt!E628)</f>
        <v/>
      </c>
      <c r="D628" s="17" t="str">
        <f>IF('Final 1'!N628="","",IF(Oversikt!B628="","",VLOOKUP(Oversikt!#REF!,Mønster!$A$4:$B$21,2)))</f>
        <v/>
      </c>
      <c r="E628" s="32"/>
      <c r="F628" s="33"/>
      <c r="G628" s="33"/>
      <c r="H628" s="33"/>
      <c r="I628" s="137"/>
      <c r="J628" s="33"/>
      <c r="K628" s="34"/>
      <c r="L628" s="128">
        <f>IF(Dommere!$C$12&gt;4,ROUND(SUM(E628:K628)-Q628-R628,1)/(Dommere!$C$12-2),(SUM(E628:K628)/Dommere!$C$12))</f>
        <v>0</v>
      </c>
      <c r="M628" s="129">
        <f>IF(B628="",,'Final 1'!L628+L628)</f>
        <v>0</v>
      </c>
      <c r="N628" s="57" t="str">
        <f t="shared" si="73"/>
        <v/>
      </c>
      <c r="O628" s="33"/>
      <c r="P628" s="33"/>
      <c r="Q628" s="19">
        <f t="shared" si="74"/>
        <v>0</v>
      </c>
      <c r="R628" s="19">
        <f t="shared" si="75"/>
        <v>0</v>
      </c>
      <c r="S628" s="19">
        <f t="shared" si="76"/>
        <v>0</v>
      </c>
    </row>
    <row r="629" spans="1:19" x14ac:dyDescent="0.2">
      <c r="A629" s="20">
        <f>+Oversikt!A629</f>
        <v>0</v>
      </c>
      <c r="B629" s="16" t="str">
        <f>IF('Final 1'!B629="", "",+Oversikt!B629)</f>
        <v/>
      </c>
      <c r="C629" s="16" t="str">
        <f>IF(Oversikt!E629="","",Oversikt!E629)</f>
        <v/>
      </c>
      <c r="D629" s="17" t="str">
        <f>IF('Final 1'!N629="","",IF(Oversikt!B629="","",VLOOKUP(Oversikt!#REF!,Mønster!$A$4:$B$21,2)))</f>
        <v/>
      </c>
      <c r="E629" s="32"/>
      <c r="F629" s="33"/>
      <c r="G629" s="33"/>
      <c r="H629" s="33"/>
      <c r="I629" s="137"/>
      <c r="J629" s="33"/>
      <c r="K629" s="34"/>
      <c r="L629" s="128">
        <f>IF(Dommere!$C$12&gt;4,ROUND(SUM(E629:K629)-Q629-R629,1)/(Dommere!$C$12-2),(SUM(E629:K629)/Dommere!$C$12))</f>
        <v>0</v>
      </c>
      <c r="M629" s="129">
        <f>IF(B629="",,'Final 1'!L629+L629)</f>
        <v>0</v>
      </c>
      <c r="N629" s="57" t="str">
        <f t="shared" si="73"/>
        <v/>
      </c>
      <c r="O629" s="33"/>
      <c r="P629" s="33"/>
      <c r="Q629" s="19">
        <f t="shared" si="74"/>
        <v>0</v>
      </c>
      <c r="R629" s="19">
        <f t="shared" si="75"/>
        <v>0</v>
      </c>
      <c r="S629" s="19">
        <f t="shared" si="76"/>
        <v>0</v>
      </c>
    </row>
    <row r="630" spans="1:19" x14ac:dyDescent="0.2">
      <c r="A630" s="20">
        <f>+Oversikt!A630</f>
        <v>0</v>
      </c>
      <c r="B630" s="16" t="str">
        <f>IF('Final 1'!B630="", "",+Oversikt!B630)</f>
        <v/>
      </c>
      <c r="C630" s="16" t="str">
        <f>IF(Oversikt!E630="","",Oversikt!E630)</f>
        <v/>
      </c>
      <c r="D630" s="17" t="str">
        <f>IF('Final 1'!N630="","",IF(Oversikt!B630="","",VLOOKUP(Oversikt!#REF!,Mønster!$A$4:$B$21,2)))</f>
        <v/>
      </c>
      <c r="E630" s="32"/>
      <c r="F630" s="33"/>
      <c r="G630" s="33"/>
      <c r="H630" s="33"/>
      <c r="I630" s="137"/>
      <c r="J630" s="33"/>
      <c r="K630" s="34"/>
      <c r="L630" s="128">
        <f>IF(Dommere!$C$12&gt;4,ROUND(SUM(E630:K630)-Q630-R630,1)/(Dommere!$C$12-2),(SUM(E630:K630)/Dommere!$C$12))</f>
        <v>0</v>
      </c>
      <c r="M630" s="129">
        <f>IF(B630="",,'Final 1'!L630+L630)</f>
        <v>0</v>
      </c>
      <c r="N630" s="57" t="str">
        <f t="shared" si="73"/>
        <v/>
      </c>
      <c r="O630" s="33"/>
      <c r="P630" s="33"/>
      <c r="Q630" s="19">
        <f t="shared" si="74"/>
        <v>0</v>
      </c>
      <c r="R630" s="19">
        <f t="shared" si="75"/>
        <v>0</v>
      </c>
      <c r="S630" s="19">
        <f t="shared" si="76"/>
        <v>0</v>
      </c>
    </row>
    <row r="631" spans="1:19" x14ac:dyDescent="0.2">
      <c r="A631" s="20">
        <f>+Oversikt!A631</f>
        <v>0</v>
      </c>
      <c r="B631" s="16" t="str">
        <f>IF('Final 1'!B631="", "",+Oversikt!B631)</f>
        <v/>
      </c>
      <c r="C631" s="16" t="str">
        <f>IF(Oversikt!E631="","",Oversikt!E631)</f>
        <v/>
      </c>
      <c r="D631" s="17" t="str">
        <f>IF('Final 1'!N631="","",IF(Oversikt!B631="","",VLOOKUP(Oversikt!#REF!,Mønster!$A$4:$B$21,2)))</f>
        <v/>
      </c>
      <c r="E631" s="32"/>
      <c r="F631" s="33"/>
      <c r="G631" s="33"/>
      <c r="H631" s="33"/>
      <c r="I631" s="137"/>
      <c r="J631" s="33"/>
      <c r="K631" s="34"/>
      <c r="L631" s="128">
        <f>IF(Dommere!$C$12&gt;4,ROUND(SUM(E631:K631)-Q631-R631,1)/(Dommere!$C$12-2),(SUM(E631:K631)/Dommere!$C$12))</f>
        <v>0</v>
      </c>
      <c r="M631" s="129">
        <f>IF(B631="",,'Final 1'!L631+L631)</f>
        <v>0</v>
      </c>
      <c r="N631" s="57" t="str">
        <f t="shared" si="73"/>
        <v/>
      </c>
      <c r="O631" s="33"/>
      <c r="P631" s="33"/>
      <c r="Q631" s="19">
        <f t="shared" si="74"/>
        <v>0</v>
      </c>
      <c r="R631" s="19">
        <f t="shared" si="75"/>
        <v>0</v>
      </c>
      <c r="S631" s="19">
        <f t="shared" si="76"/>
        <v>0</v>
      </c>
    </row>
    <row r="632" spans="1:19" x14ac:dyDescent="0.2">
      <c r="A632" s="20">
        <f>+Oversikt!A632</f>
        <v>0</v>
      </c>
      <c r="B632" s="16" t="str">
        <f>IF('Final 1'!B632="", "",+Oversikt!B632)</f>
        <v/>
      </c>
      <c r="C632" s="16" t="str">
        <f>IF(Oversikt!E632="","",Oversikt!E632)</f>
        <v/>
      </c>
      <c r="D632" s="17" t="str">
        <f>IF('Final 1'!N632="","",IF(Oversikt!B632="","",VLOOKUP(Oversikt!#REF!,Mønster!$A$4:$B$21,2)))</f>
        <v/>
      </c>
      <c r="E632" s="32"/>
      <c r="F632" s="33"/>
      <c r="G632" s="33"/>
      <c r="H632" s="33"/>
      <c r="I632" s="137"/>
      <c r="J632" s="33"/>
      <c r="K632" s="34"/>
      <c r="L632" s="128">
        <f>IF(Dommere!$C$12&gt;4,ROUND(SUM(E632:K632)-Q632-R632,1)/(Dommere!$C$12-2),(SUM(E632:K632)/Dommere!$C$12))</f>
        <v>0</v>
      </c>
      <c r="M632" s="129">
        <f>IF(B632="",,'Final 1'!L632+L632)</f>
        <v>0</v>
      </c>
      <c r="N632" s="57" t="str">
        <f t="shared" si="73"/>
        <v/>
      </c>
      <c r="O632" s="33"/>
      <c r="P632" s="33"/>
      <c r="Q632" s="19">
        <f t="shared" si="74"/>
        <v>0</v>
      </c>
      <c r="R632" s="19">
        <f t="shared" si="75"/>
        <v>0</v>
      </c>
      <c r="S632" s="19">
        <f t="shared" si="76"/>
        <v>0</v>
      </c>
    </row>
    <row r="633" spans="1:19" x14ac:dyDescent="0.2">
      <c r="A633" s="20">
        <f>+Oversikt!A633</f>
        <v>0</v>
      </c>
      <c r="B633" s="16" t="str">
        <f>IF('Final 1'!B633="", "",+Oversikt!B633)</f>
        <v/>
      </c>
      <c r="C633" s="16" t="str">
        <f>IF(Oversikt!E633="","",Oversikt!E633)</f>
        <v/>
      </c>
      <c r="D633" s="17" t="str">
        <f>IF('Final 1'!N633="","",IF(Oversikt!B633="","",VLOOKUP(Oversikt!#REF!,Mønster!$A$4:$B$21,2)))</f>
        <v/>
      </c>
      <c r="E633" s="32"/>
      <c r="F633" s="33"/>
      <c r="G633" s="33"/>
      <c r="H633" s="33"/>
      <c r="I633" s="137"/>
      <c r="J633" s="33"/>
      <c r="K633" s="34"/>
      <c r="L633" s="128">
        <f>IF(Dommere!$C$12&gt;4,ROUND(SUM(E633:K633)-Q633-R633,1)/(Dommere!$C$12-2),(SUM(E633:K633)/Dommere!$C$12))</f>
        <v>0</v>
      </c>
      <c r="M633" s="129">
        <f>IF(B633="",,'Final 1'!L633+L633)</f>
        <v>0</v>
      </c>
      <c r="N633" s="57" t="str">
        <f t="shared" si="73"/>
        <v/>
      </c>
      <c r="O633" s="33"/>
      <c r="P633" s="33"/>
      <c r="Q633" s="19">
        <f t="shared" si="74"/>
        <v>0</v>
      </c>
      <c r="R633" s="19">
        <f t="shared" si="75"/>
        <v>0</v>
      </c>
      <c r="S633" s="19">
        <f t="shared" si="76"/>
        <v>0</v>
      </c>
    </row>
    <row r="634" spans="1:19" x14ac:dyDescent="0.2">
      <c r="A634" s="20">
        <f>+Oversikt!A634</f>
        <v>0</v>
      </c>
      <c r="B634" s="16" t="str">
        <f>IF('Final 1'!B634="", "",+Oversikt!B634)</f>
        <v/>
      </c>
      <c r="C634" s="16" t="str">
        <f>IF(Oversikt!E634="","",Oversikt!E634)</f>
        <v/>
      </c>
      <c r="D634" s="17" t="str">
        <f>IF('Final 1'!N634="","",IF(Oversikt!B634="","",VLOOKUP(Oversikt!#REF!,Mønster!$A$4:$B$21,2)))</f>
        <v/>
      </c>
      <c r="E634" s="32"/>
      <c r="F634" s="33"/>
      <c r="G634" s="33"/>
      <c r="H634" s="33"/>
      <c r="I634" s="137"/>
      <c r="J634" s="33"/>
      <c r="K634" s="34"/>
      <c r="L634" s="128">
        <f>IF(Dommere!$C$12&gt;4,ROUND(SUM(E634:K634)-Q634-R634,1)/(Dommere!$C$12-2),(SUM(E634:K634)/Dommere!$C$12))</f>
        <v>0</v>
      </c>
      <c r="M634" s="129">
        <f>IF(B634="",,'Final 1'!L634+L634)</f>
        <v>0</v>
      </c>
      <c r="N634" s="57" t="str">
        <f t="shared" si="73"/>
        <v/>
      </c>
      <c r="O634" s="33"/>
      <c r="P634" s="33"/>
      <c r="Q634" s="19">
        <f t="shared" si="74"/>
        <v>0</v>
      </c>
      <c r="R634" s="19">
        <f t="shared" si="75"/>
        <v>0</v>
      </c>
      <c r="S634" s="19">
        <f t="shared" si="76"/>
        <v>0</v>
      </c>
    </row>
    <row r="635" spans="1:19" x14ac:dyDescent="0.2">
      <c r="A635" s="20">
        <f>+Oversikt!A635</f>
        <v>0</v>
      </c>
      <c r="B635" s="16" t="str">
        <f>IF('Final 1'!B635="", "",+Oversikt!B635)</f>
        <v/>
      </c>
      <c r="C635" s="16" t="str">
        <f>IF(Oversikt!E635="","",Oversikt!E635)</f>
        <v/>
      </c>
      <c r="D635" s="17" t="str">
        <f>IF('Final 1'!N635="","",IF(Oversikt!B635="","",VLOOKUP(Oversikt!#REF!,Mønster!$A$4:$B$21,2)))</f>
        <v/>
      </c>
      <c r="E635" s="32"/>
      <c r="F635" s="33"/>
      <c r="G635" s="33"/>
      <c r="H635" s="33"/>
      <c r="I635" s="137"/>
      <c r="J635" s="33"/>
      <c r="K635" s="34"/>
      <c r="L635" s="128">
        <f>IF(Dommere!$C$12&gt;4,ROUND(SUM(E635:K635)-Q635-R635,1)/(Dommere!$C$12-2),(SUM(E635:K635)/Dommere!$C$12))</f>
        <v>0</v>
      </c>
      <c r="M635" s="129">
        <f>IF(B635="",,'Final 1'!L635+L635)</f>
        <v>0</v>
      </c>
      <c r="N635" s="57" t="str">
        <f t="shared" ref="N635:N698" si="77">IF(M635=LARGE($M$290:$M$314,1),1,IF(M635=LARGE($M$290:$M$314,2),2,IF(M635=LARGE($M$290:$M$314,3),3,"")))</f>
        <v/>
      </c>
      <c r="O635" s="33"/>
      <c r="P635" s="33"/>
      <c r="Q635" s="19">
        <f t="shared" ref="Q635:Q698" si="78">MAX(E635:K635)</f>
        <v>0</v>
      </c>
      <c r="R635" s="19">
        <f t="shared" ref="R635:R698" si="79">MIN(E635:K635)</f>
        <v>0</v>
      </c>
      <c r="S635" s="19">
        <f t="shared" ref="S635:S698" si="80">SUM(E635:K635)</f>
        <v>0</v>
      </c>
    </row>
    <row r="636" spans="1:19" x14ac:dyDescent="0.2">
      <c r="A636" s="20">
        <f>+Oversikt!A636</f>
        <v>0</v>
      </c>
      <c r="B636" s="16" t="str">
        <f>IF('Final 1'!B636="", "",+Oversikt!B636)</f>
        <v/>
      </c>
      <c r="C636" s="16" t="str">
        <f>IF(Oversikt!E636="","",Oversikt!E636)</f>
        <v/>
      </c>
      <c r="D636" s="17" t="str">
        <f>IF('Final 1'!N636="","",IF(Oversikt!B636="","",VLOOKUP(Oversikt!#REF!,Mønster!$A$4:$B$21,2)))</f>
        <v/>
      </c>
      <c r="E636" s="32"/>
      <c r="F636" s="33"/>
      <c r="G636" s="33"/>
      <c r="H636" s="33"/>
      <c r="I636" s="137"/>
      <c r="J636" s="33"/>
      <c r="K636" s="34"/>
      <c r="L636" s="128">
        <f>IF(Dommere!$C$12&gt;4,ROUND(SUM(E636:K636)-Q636-R636,1)/(Dommere!$C$12-2),(SUM(E636:K636)/Dommere!$C$12))</f>
        <v>0</v>
      </c>
      <c r="M636" s="129">
        <f>IF(B636="",,'Final 1'!L636+L636)</f>
        <v>0</v>
      </c>
      <c r="N636" s="57" t="str">
        <f t="shared" si="77"/>
        <v/>
      </c>
      <c r="O636" s="33"/>
      <c r="P636" s="33"/>
      <c r="Q636" s="19">
        <f t="shared" si="78"/>
        <v>0</v>
      </c>
      <c r="R636" s="19">
        <f t="shared" si="79"/>
        <v>0</v>
      </c>
      <c r="S636" s="19">
        <f t="shared" si="80"/>
        <v>0</v>
      </c>
    </row>
    <row r="637" spans="1:19" x14ac:dyDescent="0.2">
      <c r="A637" s="20">
        <f>+Oversikt!A637</f>
        <v>0</v>
      </c>
      <c r="B637" s="16" t="str">
        <f>IF('Final 1'!B637="", "",+Oversikt!B637)</f>
        <v/>
      </c>
      <c r="C637" s="16" t="str">
        <f>IF(Oversikt!E637="","",Oversikt!E637)</f>
        <v/>
      </c>
      <c r="D637" s="17" t="str">
        <f>IF('Final 1'!N637="","",IF(Oversikt!B637="","",VLOOKUP(Oversikt!#REF!,Mønster!$A$4:$B$21,2)))</f>
        <v/>
      </c>
      <c r="E637" s="32"/>
      <c r="F637" s="33"/>
      <c r="G637" s="33"/>
      <c r="H637" s="33"/>
      <c r="I637" s="137"/>
      <c r="J637" s="33"/>
      <c r="K637" s="34"/>
      <c r="L637" s="128">
        <f>IF(Dommere!$C$12&gt;4,ROUND(SUM(E637:K637)-Q637-R637,1)/(Dommere!$C$12-2),(SUM(E637:K637)/Dommere!$C$12))</f>
        <v>0</v>
      </c>
      <c r="M637" s="129">
        <f>IF(B637="",,'Final 1'!L637+L637)</f>
        <v>0</v>
      </c>
      <c r="N637" s="57" t="str">
        <f t="shared" si="77"/>
        <v/>
      </c>
      <c r="O637" s="33"/>
      <c r="P637" s="33"/>
      <c r="Q637" s="19">
        <f t="shared" si="78"/>
        <v>0</v>
      </c>
      <c r="R637" s="19">
        <f t="shared" si="79"/>
        <v>0</v>
      </c>
      <c r="S637" s="19">
        <f t="shared" si="80"/>
        <v>0</v>
      </c>
    </row>
    <row r="638" spans="1:19" x14ac:dyDescent="0.2">
      <c r="A638" s="20">
        <f>+Oversikt!A638</f>
        <v>0</v>
      </c>
      <c r="B638" s="16" t="str">
        <f>IF('Final 1'!B638="", "",+Oversikt!B638)</f>
        <v/>
      </c>
      <c r="C638" s="16" t="str">
        <f>IF(Oversikt!E638="","",Oversikt!E638)</f>
        <v/>
      </c>
      <c r="D638" s="17" t="str">
        <f>IF('Final 1'!N638="","",IF(Oversikt!B638="","",VLOOKUP(Oversikt!#REF!,Mønster!$A$4:$B$21,2)))</f>
        <v/>
      </c>
      <c r="E638" s="32"/>
      <c r="F638" s="33"/>
      <c r="G638" s="33"/>
      <c r="H638" s="33"/>
      <c r="I638" s="137"/>
      <c r="J638" s="33"/>
      <c r="K638" s="34"/>
      <c r="L638" s="128">
        <f>IF(Dommere!$C$12&gt;4,ROUND(SUM(E638:K638)-Q638-R638,1)/(Dommere!$C$12-2),(SUM(E638:K638)/Dommere!$C$12))</f>
        <v>0</v>
      </c>
      <c r="M638" s="129">
        <f>IF(B638="",,'Final 1'!L638+L638)</f>
        <v>0</v>
      </c>
      <c r="N638" s="57" t="str">
        <f t="shared" si="77"/>
        <v/>
      </c>
      <c r="O638" s="33"/>
      <c r="P638" s="33"/>
      <c r="Q638" s="19">
        <f t="shared" si="78"/>
        <v>0</v>
      </c>
      <c r="R638" s="19">
        <f t="shared" si="79"/>
        <v>0</v>
      </c>
      <c r="S638" s="19">
        <f t="shared" si="80"/>
        <v>0</v>
      </c>
    </row>
    <row r="639" spans="1:19" x14ac:dyDescent="0.2">
      <c r="A639" s="20">
        <f>+Oversikt!A639</f>
        <v>0</v>
      </c>
      <c r="B639" s="16" t="str">
        <f>IF('Final 1'!B639="", "",+Oversikt!B639)</f>
        <v/>
      </c>
      <c r="C639" s="16" t="str">
        <f>IF(Oversikt!E639="","",Oversikt!E639)</f>
        <v/>
      </c>
      <c r="D639" s="17" t="str">
        <f>IF('Final 1'!N639="","",IF(Oversikt!B639="","",VLOOKUP(Oversikt!#REF!,Mønster!$A$4:$B$21,2)))</f>
        <v/>
      </c>
      <c r="E639" s="32"/>
      <c r="F639" s="33"/>
      <c r="G639" s="33"/>
      <c r="H639" s="33"/>
      <c r="I639" s="137"/>
      <c r="J639" s="33"/>
      <c r="K639" s="34"/>
      <c r="L639" s="128">
        <f>IF(Dommere!$C$12&gt;4,ROUND(SUM(E639:K639)-Q639-R639,1)/(Dommere!$C$12-2),(SUM(E639:K639)/Dommere!$C$12))</f>
        <v>0</v>
      </c>
      <c r="M639" s="129">
        <f>IF(B639="",,'Final 1'!L639+L639)</f>
        <v>0</v>
      </c>
      <c r="N639" s="57" t="str">
        <f t="shared" si="77"/>
        <v/>
      </c>
      <c r="O639" s="33"/>
      <c r="P639" s="33"/>
      <c r="Q639" s="19">
        <f t="shared" si="78"/>
        <v>0</v>
      </c>
      <c r="R639" s="19">
        <f t="shared" si="79"/>
        <v>0</v>
      </c>
      <c r="S639" s="19">
        <f t="shared" si="80"/>
        <v>0</v>
      </c>
    </row>
    <row r="640" spans="1:19" x14ac:dyDescent="0.2">
      <c r="A640" s="20">
        <f>+Oversikt!A640</f>
        <v>0</v>
      </c>
      <c r="B640" s="16" t="str">
        <f>IF('Final 1'!B640="", "",+Oversikt!B640)</f>
        <v/>
      </c>
      <c r="C640" s="16" t="str">
        <f>IF(Oversikt!E640="","",Oversikt!E640)</f>
        <v/>
      </c>
      <c r="D640" s="17" t="str">
        <f>IF('Final 1'!N640="","",IF(Oversikt!B640="","",VLOOKUP(Oversikt!#REF!,Mønster!$A$4:$B$21,2)))</f>
        <v/>
      </c>
      <c r="E640" s="32"/>
      <c r="F640" s="33"/>
      <c r="G640" s="33"/>
      <c r="H640" s="33"/>
      <c r="I640" s="137"/>
      <c r="J640" s="33"/>
      <c r="K640" s="34"/>
      <c r="L640" s="128">
        <f>IF(Dommere!$C$12&gt;4,ROUND(SUM(E640:K640)-Q640-R640,1)/(Dommere!$C$12-2),(SUM(E640:K640)/Dommere!$C$12))</f>
        <v>0</v>
      </c>
      <c r="M640" s="129">
        <f>IF(B640="",,'Final 1'!L640+L640)</f>
        <v>0</v>
      </c>
      <c r="N640" s="57" t="str">
        <f t="shared" si="77"/>
        <v/>
      </c>
      <c r="O640" s="33"/>
      <c r="P640" s="33"/>
      <c r="Q640" s="19">
        <f t="shared" si="78"/>
        <v>0</v>
      </c>
      <c r="R640" s="19">
        <f t="shared" si="79"/>
        <v>0</v>
      </c>
      <c r="S640" s="19">
        <f t="shared" si="80"/>
        <v>0</v>
      </c>
    </row>
    <row r="641" spans="1:19" x14ac:dyDescent="0.2">
      <c r="A641" s="20">
        <f>+Oversikt!A641</f>
        <v>0</v>
      </c>
      <c r="B641" s="16" t="str">
        <f>IF('Final 1'!B641="", "",+Oversikt!B641)</f>
        <v/>
      </c>
      <c r="C641" s="16" t="str">
        <f>IF(Oversikt!E641="","",Oversikt!E641)</f>
        <v/>
      </c>
      <c r="D641" s="17" t="str">
        <f>IF('Final 1'!N641="","",IF(Oversikt!B641="","",VLOOKUP(Oversikt!#REF!,Mønster!$A$4:$B$21,2)))</f>
        <v/>
      </c>
      <c r="E641" s="32"/>
      <c r="F641" s="33"/>
      <c r="G641" s="33"/>
      <c r="H641" s="33"/>
      <c r="I641" s="137"/>
      <c r="J641" s="33"/>
      <c r="K641" s="34"/>
      <c r="L641" s="128">
        <f>IF(Dommere!$C$12&gt;4,ROUND(SUM(E641:K641)-Q641-R641,1)/(Dommere!$C$12-2),(SUM(E641:K641)/Dommere!$C$12))</f>
        <v>0</v>
      </c>
      <c r="M641" s="129">
        <f>IF(B641="",,'Final 1'!L641+L641)</f>
        <v>0</v>
      </c>
      <c r="N641" s="57" t="str">
        <f t="shared" si="77"/>
        <v/>
      </c>
      <c r="O641" s="33"/>
      <c r="P641" s="33"/>
      <c r="Q641" s="19">
        <f t="shared" si="78"/>
        <v>0</v>
      </c>
      <c r="R641" s="19">
        <f t="shared" si="79"/>
        <v>0</v>
      </c>
      <c r="S641" s="19">
        <f t="shared" si="80"/>
        <v>0</v>
      </c>
    </row>
    <row r="642" spans="1:19" x14ac:dyDescent="0.2">
      <c r="A642" s="20">
        <f>+Oversikt!A642</f>
        <v>0</v>
      </c>
      <c r="B642" s="16" t="str">
        <f>IF('Final 1'!B642="", "",+Oversikt!B642)</f>
        <v/>
      </c>
      <c r="C642" s="16" t="str">
        <f>IF(Oversikt!E642="","",Oversikt!E642)</f>
        <v/>
      </c>
      <c r="D642" s="17" t="str">
        <f>IF('Final 1'!N642="","",IF(Oversikt!B642="","",VLOOKUP(Oversikt!#REF!,Mønster!$A$4:$B$21,2)))</f>
        <v/>
      </c>
      <c r="E642" s="32"/>
      <c r="F642" s="33"/>
      <c r="G642" s="33"/>
      <c r="H642" s="33"/>
      <c r="I642" s="137"/>
      <c r="J642" s="33"/>
      <c r="K642" s="34"/>
      <c r="L642" s="128">
        <f>IF(Dommere!$C$12&gt;4,ROUND(SUM(E642:K642)-Q642-R642,1)/(Dommere!$C$12-2),(SUM(E642:K642)/Dommere!$C$12))</f>
        <v>0</v>
      </c>
      <c r="M642" s="129">
        <f>IF(B642="",,'Final 1'!L642+L642)</f>
        <v>0</v>
      </c>
      <c r="N642" s="57" t="str">
        <f t="shared" si="77"/>
        <v/>
      </c>
      <c r="O642" s="33"/>
      <c r="P642" s="33"/>
      <c r="Q642" s="19">
        <f t="shared" si="78"/>
        <v>0</v>
      </c>
      <c r="R642" s="19">
        <f t="shared" si="79"/>
        <v>0</v>
      </c>
      <c r="S642" s="19">
        <f t="shared" si="80"/>
        <v>0</v>
      </c>
    </row>
    <row r="643" spans="1:19" x14ac:dyDescent="0.2">
      <c r="A643" s="20">
        <f>+Oversikt!A643</f>
        <v>0</v>
      </c>
      <c r="B643" s="16" t="str">
        <f>IF('Final 1'!B643="", "",+Oversikt!B643)</f>
        <v/>
      </c>
      <c r="C643" s="16" t="str">
        <f>IF(Oversikt!E643="","",Oversikt!E643)</f>
        <v/>
      </c>
      <c r="D643" s="17" t="str">
        <f>IF('Final 1'!N643="","",IF(Oversikt!B643="","",VLOOKUP(Oversikt!#REF!,Mønster!$A$4:$B$21,2)))</f>
        <v/>
      </c>
      <c r="E643" s="32"/>
      <c r="F643" s="33"/>
      <c r="G643" s="33"/>
      <c r="H643" s="33"/>
      <c r="I643" s="137"/>
      <c r="J643" s="33"/>
      <c r="K643" s="34"/>
      <c r="L643" s="128">
        <f>IF(Dommere!$C$12&gt;4,ROUND(SUM(E643:K643)-Q643-R643,1)/(Dommere!$C$12-2),(SUM(E643:K643)/Dommere!$C$12))</f>
        <v>0</v>
      </c>
      <c r="M643" s="129">
        <f>IF(B643="",,'Final 1'!L643+L643)</f>
        <v>0</v>
      </c>
      <c r="N643" s="57" t="str">
        <f t="shared" si="77"/>
        <v/>
      </c>
      <c r="O643" s="33"/>
      <c r="P643" s="33"/>
      <c r="Q643" s="19">
        <f t="shared" si="78"/>
        <v>0</v>
      </c>
      <c r="R643" s="19">
        <f t="shared" si="79"/>
        <v>0</v>
      </c>
      <c r="S643" s="19">
        <f t="shared" si="80"/>
        <v>0</v>
      </c>
    </row>
    <row r="644" spans="1:19" x14ac:dyDescent="0.2">
      <c r="A644" s="20">
        <f>+Oversikt!A644</f>
        <v>0</v>
      </c>
      <c r="B644" s="16" t="str">
        <f>IF('Final 1'!B644="", "",+Oversikt!B644)</f>
        <v/>
      </c>
      <c r="C644" s="16" t="str">
        <f>IF(Oversikt!E644="","",Oversikt!E644)</f>
        <v/>
      </c>
      <c r="D644" s="17" t="str">
        <f>IF('Final 1'!N644="","",IF(Oversikt!B644="","",VLOOKUP(Oversikt!#REF!,Mønster!$A$4:$B$21,2)))</f>
        <v/>
      </c>
      <c r="E644" s="32"/>
      <c r="F644" s="33"/>
      <c r="G644" s="33"/>
      <c r="H644" s="33"/>
      <c r="I644" s="137"/>
      <c r="J644" s="33"/>
      <c r="K644" s="34"/>
      <c r="L644" s="128">
        <f>IF(Dommere!$C$12&gt;4,ROUND(SUM(E644:K644)-Q644-R644,1)/(Dommere!$C$12-2),(SUM(E644:K644)/Dommere!$C$12))</f>
        <v>0</v>
      </c>
      <c r="M644" s="129">
        <f>IF(B644="",,'Final 1'!L644+L644)</f>
        <v>0</v>
      </c>
      <c r="N644" s="57" t="str">
        <f t="shared" si="77"/>
        <v/>
      </c>
      <c r="O644" s="33"/>
      <c r="P644" s="33"/>
      <c r="Q644" s="19">
        <f t="shared" si="78"/>
        <v>0</v>
      </c>
      <c r="R644" s="19">
        <f t="shared" si="79"/>
        <v>0</v>
      </c>
      <c r="S644" s="19">
        <f t="shared" si="80"/>
        <v>0</v>
      </c>
    </row>
    <row r="645" spans="1:19" x14ac:dyDescent="0.2">
      <c r="A645" s="20">
        <f>+Oversikt!A645</f>
        <v>0</v>
      </c>
      <c r="B645" s="16" t="str">
        <f>IF('Final 1'!B645="", "",+Oversikt!B645)</f>
        <v/>
      </c>
      <c r="C645" s="16" t="str">
        <f>IF(Oversikt!E645="","",Oversikt!E645)</f>
        <v/>
      </c>
      <c r="D645" s="17" t="str">
        <f>IF('Final 1'!N645="","",IF(Oversikt!B645="","",VLOOKUP(Oversikt!#REF!,Mønster!$A$4:$B$21,2)))</f>
        <v/>
      </c>
      <c r="E645" s="32"/>
      <c r="F645" s="33"/>
      <c r="G645" s="33"/>
      <c r="H645" s="33"/>
      <c r="I645" s="137"/>
      <c r="J645" s="33"/>
      <c r="K645" s="34"/>
      <c r="L645" s="128">
        <f>IF(Dommere!$C$12&gt;4,ROUND(SUM(E645:K645)-Q645-R645,1)/(Dommere!$C$12-2),(SUM(E645:K645)/Dommere!$C$12))</f>
        <v>0</v>
      </c>
      <c r="M645" s="129">
        <f>IF(B645="",,'Final 1'!L645+L645)</f>
        <v>0</v>
      </c>
      <c r="N645" s="57" t="str">
        <f t="shared" si="77"/>
        <v/>
      </c>
      <c r="O645" s="33"/>
      <c r="P645" s="33"/>
      <c r="Q645" s="19">
        <f t="shared" si="78"/>
        <v>0</v>
      </c>
      <c r="R645" s="19">
        <f t="shared" si="79"/>
        <v>0</v>
      </c>
      <c r="S645" s="19">
        <f t="shared" si="80"/>
        <v>0</v>
      </c>
    </row>
    <row r="646" spans="1:19" x14ac:dyDescent="0.2">
      <c r="A646" s="20">
        <f>+Oversikt!A646</f>
        <v>0</v>
      </c>
      <c r="B646" s="16" t="str">
        <f>IF('Final 1'!B646="", "",+Oversikt!B646)</f>
        <v/>
      </c>
      <c r="C646" s="16" t="str">
        <f>IF(Oversikt!E646="","",Oversikt!E646)</f>
        <v/>
      </c>
      <c r="D646" s="17" t="str">
        <f>IF('Final 1'!N646="","",IF(Oversikt!B646="","",VLOOKUP(Oversikt!#REF!,Mønster!$A$4:$B$21,2)))</f>
        <v/>
      </c>
      <c r="E646" s="32"/>
      <c r="F646" s="33"/>
      <c r="G646" s="33"/>
      <c r="H646" s="33"/>
      <c r="I646" s="137"/>
      <c r="J646" s="33"/>
      <c r="K646" s="34"/>
      <c r="L646" s="128">
        <f>IF(Dommere!$C$12&gt;4,ROUND(SUM(E646:K646)-Q646-R646,1)/(Dommere!$C$12-2),(SUM(E646:K646)/Dommere!$C$12))</f>
        <v>0</v>
      </c>
      <c r="M646" s="129">
        <f>IF(B646="",,'Final 1'!L646+L646)</f>
        <v>0</v>
      </c>
      <c r="N646" s="57" t="str">
        <f t="shared" si="77"/>
        <v/>
      </c>
      <c r="O646" s="33"/>
      <c r="P646" s="33"/>
      <c r="Q646" s="19">
        <f t="shared" si="78"/>
        <v>0</v>
      </c>
      <c r="R646" s="19">
        <f t="shared" si="79"/>
        <v>0</v>
      </c>
      <c r="S646" s="19">
        <f t="shared" si="80"/>
        <v>0</v>
      </c>
    </row>
    <row r="647" spans="1:19" x14ac:dyDescent="0.2">
      <c r="A647" s="20">
        <f>+Oversikt!A647</f>
        <v>0</v>
      </c>
      <c r="B647" s="16" t="str">
        <f>IF('Final 1'!B647="", "",+Oversikt!B647)</f>
        <v/>
      </c>
      <c r="C647" s="16" t="str">
        <f>IF(Oversikt!E647="","",Oversikt!E647)</f>
        <v/>
      </c>
      <c r="D647" s="17" t="str">
        <f>IF('Final 1'!N647="","",IF(Oversikt!B647="","",VLOOKUP(Oversikt!#REF!,Mønster!$A$4:$B$21,2)))</f>
        <v/>
      </c>
      <c r="E647" s="32"/>
      <c r="F647" s="33"/>
      <c r="G647" s="33"/>
      <c r="H647" s="33"/>
      <c r="I647" s="137"/>
      <c r="J647" s="33"/>
      <c r="K647" s="34"/>
      <c r="L647" s="128">
        <f>IF(Dommere!$C$12&gt;4,ROUND(SUM(E647:K647)-Q647-R647,1)/(Dommere!$C$12-2),(SUM(E647:K647)/Dommere!$C$12))</f>
        <v>0</v>
      </c>
      <c r="M647" s="129">
        <f>IF(B647="",,'Final 1'!L647+L647)</f>
        <v>0</v>
      </c>
      <c r="N647" s="57" t="str">
        <f t="shared" si="77"/>
        <v/>
      </c>
      <c r="O647" s="33"/>
      <c r="P647" s="33"/>
      <c r="Q647" s="19">
        <f t="shared" si="78"/>
        <v>0</v>
      </c>
      <c r="R647" s="19">
        <f t="shared" si="79"/>
        <v>0</v>
      </c>
      <c r="S647" s="19">
        <f t="shared" si="80"/>
        <v>0</v>
      </c>
    </row>
    <row r="648" spans="1:19" x14ac:dyDescent="0.2">
      <c r="A648" s="20">
        <f>+Oversikt!A648</f>
        <v>0</v>
      </c>
      <c r="B648" s="16" t="str">
        <f>IF('Final 1'!B648="", "",+Oversikt!B648)</f>
        <v/>
      </c>
      <c r="C648" s="16" t="str">
        <f>IF(Oversikt!E648="","",Oversikt!E648)</f>
        <v/>
      </c>
      <c r="D648" s="17" t="str">
        <f>IF('Final 1'!N648="","",IF(Oversikt!B648="","",VLOOKUP(Oversikt!#REF!,Mønster!$A$4:$B$21,2)))</f>
        <v/>
      </c>
      <c r="E648" s="32"/>
      <c r="F648" s="33"/>
      <c r="G648" s="33"/>
      <c r="H648" s="33"/>
      <c r="I648" s="137"/>
      <c r="J648" s="33"/>
      <c r="K648" s="34"/>
      <c r="L648" s="128">
        <f>IF(Dommere!$C$12&gt;4,ROUND(SUM(E648:K648)-Q648-R648,1)/(Dommere!$C$12-2),(SUM(E648:K648)/Dommere!$C$12))</f>
        <v>0</v>
      </c>
      <c r="M648" s="129">
        <f>IF(B648="",,'Final 1'!L648+L648)</f>
        <v>0</v>
      </c>
      <c r="N648" s="57" t="str">
        <f t="shared" si="77"/>
        <v/>
      </c>
      <c r="O648" s="33"/>
      <c r="P648" s="33"/>
      <c r="Q648" s="19">
        <f t="shared" si="78"/>
        <v>0</v>
      </c>
      <c r="R648" s="19">
        <f t="shared" si="79"/>
        <v>0</v>
      </c>
      <c r="S648" s="19">
        <f t="shared" si="80"/>
        <v>0</v>
      </c>
    </row>
    <row r="649" spans="1:19" x14ac:dyDescent="0.2">
      <c r="A649" s="20">
        <f>+Oversikt!A649</f>
        <v>0</v>
      </c>
      <c r="B649" s="16" t="str">
        <f>IF('Final 1'!B649="", "",+Oversikt!B649)</f>
        <v/>
      </c>
      <c r="C649" s="16" t="str">
        <f>IF(Oversikt!E649="","",Oversikt!E649)</f>
        <v/>
      </c>
      <c r="D649" s="17" t="str">
        <f>IF('Final 1'!N649="","",IF(Oversikt!B649="","",VLOOKUP(Oversikt!#REF!,Mønster!$A$4:$B$21,2)))</f>
        <v/>
      </c>
      <c r="E649" s="32"/>
      <c r="F649" s="33"/>
      <c r="G649" s="33"/>
      <c r="H649" s="33"/>
      <c r="I649" s="137"/>
      <c r="J649" s="33"/>
      <c r="K649" s="34"/>
      <c r="L649" s="128">
        <f>IF(Dommere!$C$12&gt;4,ROUND(SUM(E649:K649)-Q649-R649,1)/(Dommere!$C$12-2),(SUM(E649:K649)/Dommere!$C$12))</f>
        <v>0</v>
      </c>
      <c r="M649" s="129">
        <f>IF(B649="",,'Final 1'!L649+L649)</f>
        <v>0</v>
      </c>
      <c r="N649" s="57" t="str">
        <f t="shared" si="77"/>
        <v/>
      </c>
      <c r="O649" s="33"/>
      <c r="P649" s="33"/>
      <c r="Q649" s="19">
        <f t="shared" si="78"/>
        <v>0</v>
      </c>
      <c r="R649" s="19">
        <f t="shared" si="79"/>
        <v>0</v>
      </c>
      <c r="S649" s="19">
        <f t="shared" si="80"/>
        <v>0</v>
      </c>
    </row>
    <row r="650" spans="1:19" x14ac:dyDescent="0.2">
      <c r="A650" s="20">
        <f>+Oversikt!A650</f>
        <v>0</v>
      </c>
      <c r="B650" s="16" t="str">
        <f>IF('Final 1'!B650="", "",+Oversikt!B650)</f>
        <v/>
      </c>
      <c r="C650" s="16" t="str">
        <f>IF(Oversikt!E650="","",Oversikt!E650)</f>
        <v/>
      </c>
      <c r="D650" s="17" t="str">
        <f>IF('Final 1'!N650="","",IF(Oversikt!B650="","",VLOOKUP(Oversikt!#REF!,Mønster!$A$4:$B$21,2)))</f>
        <v/>
      </c>
      <c r="E650" s="32"/>
      <c r="F650" s="33"/>
      <c r="G650" s="33"/>
      <c r="H650" s="33"/>
      <c r="I650" s="137"/>
      <c r="J650" s="33"/>
      <c r="K650" s="34"/>
      <c r="L650" s="128">
        <f>IF(Dommere!$C$12&gt;4,ROUND(SUM(E650:K650)-Q650-R650,1)/(Dommere!$C$12-2),(SUM(E650:K650)/Dommere!$C$12))</f>
        <v>0</v>
      </c>
      <c r="M650" s="129">
        <f>IF(B650="",,'Final 1'!L650+L650)</f>
        <v>0</v>
      </c>
      <c r="N650" s="57" t="str">
        <f t="shared" si="77"/>
        <v/>
      </c>
      <c r="O650" s="33"/>
      <c r="P650" s="33"/>
      <c r="Q650" s="19">
        <f t="shared" si="78"/>
        <v>0</v>
      </c>
      <c r="R650" s="19">
        <f t="shared" si="79"/>
        <v>0</v>
      </c>
      <c r="S650" s="19">
        <f t="shared" si="80"/>
        <v>0</v>
      </c>
    </row>
    <row r="651" spans="1:19" x14ac:dyDescent="0.2">
      <c r="A651" s="20">
        <f>+Oversikt!A651</f>
        <v>0</v>
      </c>
      <c r="B651" s="16" t="str">
        <f>IF('Final 1'!B651="", "",+Oversikt!B651)</f>
        <v/>
      </c>
      <c r="C651" s="16" t="str">
        <f>IF(Oversikt!E651="","",Oversikt!E651)</f>
        <v/>
      </c>
      <c r="D651" s="17" t="str">
        <f>IF('Final 1'!N651="","",IF(Oversikt!B651="","",VLOOKUP(Oversikt!#REF!,Mønster!$A$4:$B$21,2)))</f>
        <v/>
      </c>
      <c r="E651" s="32"/>
      <c r="F651" s="33"/>
      <c r="G651" s="33"/>
      <c r="H651" s="33"/>
      <c r="I651" s="137"/>
      <c r="J651" s="33"/>
      <c r="K651" s="34"/>
      <c r="L651" s="128">
        <f>IF(Dommere!$C$12&gt;4,ROUND(SUM(E651:K651)-Q651-R651,1)/(Dommere!$C$12-2),(SUM(E651:K651)/Dommere!$C$12))</f>
        <v>0</v>
      </c>
      <c r="M651" s="129">
        <f>IF(B651="",,'Final 1'!L651+L651)</f>
        <v>0</v>
      </c>
      <c r="N651" s="57" t="str">
        <f t="shared" si="77"/>
        <v/>
      </c>
      <c r="O651" s="33"/>
      <c r="P651" s="33"/>
      <c r="Q651" s="19">
        <f t="shared" si="78"/>
        <v>0</v>
      </c>
      <c r="R651" s="19">
        <f t="shared" si="79"/>
        <v>0</v>
      </c>
      <c r="S651" s="19">
        <f t="shared" si="80"/>
        <v>0</v>
      </c>
    </row>
    <row r="652" spans="1:19" x14ac:dyDescent="0.2">
      <c r="A652" s="20">
        <f>+Oversikt!A652</f>
        <v>0</v>
      </c>
      <c r="B652" s="16" t="str">
        <f>IF('Final 1'!B652="", "",+Oversikt!B652)</f>
        <v/>
      </c>
      <c r="C652" s="16" t="str">
        <f>IF(Oversikt!E652="","",Oversikt!E652)</f>
        <v/>
      </c>
      <c r="D652" s="17" t="str">
        <f>IF('Final 1'!N652="","",IF(Oversikt!B652="","",VLOOKUP(Oversikt!#REF!,Mønster!$A$4:$B$21,2)))</f>
        <v/>
      </c>
      <c r="E652" s="32"/>
      <c r="F652" s="33"/>
      <c r="G652" s="33"/>
      <c r="H652" s="33"/>
      <c r="I652" s="137"/>
      <c r="J652" s="33"/>
      <c r="K652" s="34"/>
      <c r="L652" s="128">
        <f>IF(Dommere!$C$12&gt;4,ROUND(SUM(E652:K652)-Q652-R652,1)/(Dommere!$C$12-2),(SUM(E652:K652)/Dommere!$C$12))</f>
        <v>0</v>
      </c>
      <c r="M652" s="129">
        <f>IF(B652="",,'Final 1'!L652+L652)</f>
        <v>0</v>
      </c>
      <c r="N652" s="57" t="str">
        <f t="shared" si="77"/>
        <v/>
      </c>
      <c r="O652" s="33"/>
      <c r="P652" s="33"/>
      <c r="Q652" s="19">
        <f t="shared" si="78"/>
        <v>0</v>
      </c>
      <c r="R652" s="19">
        <f t="shared" si="79"/>
        <v>0</v>
      </c>
      <c r="S652" s="19">
        <f t="shared" si="80"/>
        <v>0</v>
      </c>
    </row>
    <row r="653" spans="1:19" x14ac:dyDescent="0.2">
      <c r="A653" s="20">
        <f>+Oversikt!A653</f>
        <v>0</v>
      </c>
      <c r="B653" s="16" t="str">
        <f>IF('Final 1'!B653="", "",+Oversikt!B653)</f>
        <v/>
      </c>
      <c r="C653" s="16" t="str">
        <f>IF(Oversikt!E653="","",Oversikt!E653)</f>
        <v/>
      </c>
      <c r="D653" s="17" t="str">
        <f>IF('Final 1'!N653="","",IF(Oversikt!B653="","",VLOOKUP(Oversikt!#REF!,Mønster!$A$4:$B$21,2)))</f>
        <v/>
      </c>
      <c r="E653" s="32"/>
      <c r="F653" s="33"/>
      <c r="G653" s="33"/>
      <c r="H653" s="33"/>
      <c r="I653" s="137"/>
      <c r="J653" s="33"/>
      <c r="K653" s="34"/>
      <c r="L653" s="128">
        <f>IF(Dommere!$C$12&gt;4,ROUND(SUM(E653:K653)-Q653-R653,1)/(Dommere!$C$12-2),(SUM(E653:K653)/Dommere!$C$12))</f>
        <v>0</v>
      </c>
      <c r="M653" s="129">
        <f>IF(B653="",,'Final 1'!L653+L653)</f>
        <v>0</v>
      </c>
      <c r="N653" s="57" t="str">
        <f t="shared" si="77"/>
        <v/>
      </c>
      <c r="O653" s="33"/>
      <c r="P653" s="33"/>
      <c r="Q653" s="19">
        <f t="shared" si="78"/>
        <v>0</v>
      </c>
      <c r="R653" s="19">
        <f t="shared" si="79"/>
        <v>0</v>
      </c>
      <c r="S653" s="19">
        <f t="shared" si="80"/>
        <v>0</v>
      </c>
    </row>
    <row r="654" spans="1:19" x14ac:dyDescent="0.2">
      <c r="A654" s="20">
        <f>+Oversikt!A654</f>
        <v>0</v>
      </c>
      <c r="B654" s="16" t="str">
        <f>IF('Final 1'!B654="", "",+Oversikt!B654)</f>
        <v/>
      </c>
      <c r="C654" s="16" t="str">
        <f>IF(Oversikt!E654="","",Oversikt!E654)</f>
        <v/>
      </c>
      <c r="D654" s="17" t="str">
        <f>IF('Final 1'!N654="","",IF(Oversikt!B654="","",VLOOKUP(Oversikt!#REF!,Mønster!$A$4:$B$21,2)))</f>
        <v/>
      </c>
      <c r="E654" s="32"/>
      <c r="F654" s="33"/>
      <c r="G654" s="33"/>
      <c r="H654" s="33"/>
      <c r="I654" s="137"/>
      <c r="J654" s="33"/>
      <c r="K654" s="34"/>
      <c r="L654" s="128">
        <f>IF(Dommere!$C$12&gt;4,ROUND(SUM(E654:K654)-Q654-R654,1)/(Dommere!$C$12-2),(SUM(E654:K654)/Dommere!$C$12))</f>
        <v>0</v>
      </c>
      <c r="M654" s="129">
        <f>IF(B654="",,'Final 1'!L654+L654)</f>
        <v>0</v>
      </c>
      <c r="N654" s="57" t="str">
        <f t="shared" si="77"/>
        <v/>
      </c>
      <c r="O654" s="33"/>
      <c r="P654" s="33"/>
      <c r="Q654" s="19">
        <f t="shared" si="78"/>
        <v>0</v>
      </c>
      <c r="R654" s="19">
        <f t="shared" si="79"/>
        <v>0</v>
      </c>
      <c r="S654" s="19">
        <f t="shared" si="80"/>
        <v>0</v>
      </c>
    </row>
    <row r="655" spans="1:19" x14ac:dyDescent="0.2">
      <c r="A655" s="20">
        <f>+Oversikt!A655</f>
        <v>0</v>
      </c>
      <c r="B655" s="16" t="str">
        <f>IF('Final 1'!B655="", "",+Oversikt!B655)</f>
        <v/>
      </c>
      <c r="C655" s="16" t="str">
        <f>IF(Oversikt!E655="","",Oversikt!E655)</f>
        <v/>
      </c>
      <c r="D655" s="17" t="str">
        <f>IF('Final 1'!N655="","",IF(Oversikt!B655="","",VLOOKUP(Oversikt!#REF!,Mønster!$A$4:$B$21,2)))</f>
        <v/>
      </c>
      <c r="E655" s="32"/>
      <c r="F655" s="33"/>
      <c r="G655" s="33"/>
      <c r="H655" s="33"/>
      <c r="I655" s="137"/>
      <c r="J655" s="33"/>
      <c r="K655" s="34"/>
      <c r="L655" s="128">
        <f>IF(Dommere!$C$12&gt;4,ROUND(SUM(E655:K655)-Q655-R655,1)/(Dommere!$C$12-2),(SUM(E655:K655)/Dommere!$C$12))</f>
        <v>0</v>
      </c>
      <c r="M655" s="129">
        <f>IF(B655="",,'Final 1'!L655+L655)</f>
        <v>0</v>
      </c>
      <c r="N655" s="57" t="str">
        <f t="shared" si="77"/>
        <v/>
      </c>
      <c r="O655" s="33"/>
      <c r="P655" s="33"/>
      <c r="Q655" s="19">
        <f t="shared" si="78"/>
        <v>0</v>
      </c>
      <c r="R655" s="19">
        <f t="shared" si="79"/>
        <v>0</v>
      </c>
      <c r="S655" s="19">
        <f t="shared" si="80"/>
        <v>0</v>
      </c>
    </row>
    <row r="656" spans="1:19" x14ac:dyDescent="0.2">
      <c r="A656" s="20">
        <f>+Oversikt!A656</f>
        <v>0</v>
      </c>
      <c r="B656" s="16" t="str">
        <f>IF('Final 1'!B656="", "",+Oversikt!B656)</f>
        <v/>
      </c>
      <c r="C656" s="16" t="str">
        <f>IF(Oversikt!E656="","",Oversikt!E656)</f>
        <v/>
      </c>
      <c r="D656" s="17" t="str">
        <f>IF('Final 1'!N656="","",IF(Oversikt!B656="","",VLOOKUP(Oversikt!#REF!,Mønster!$A$4:$B$21,2)))</f>
        <v/>
      </c>
      <c r="E656" s="32"/>
      <c r="F656" s="33"/>
      <c r="G656" s="33"/>
      <c r="H656" s="33"/>
      <c r="I656" s="137"/>
      <c r="J656" s="33"/>
      <c r="K656" s="34"/>
      <c r="L656" s="128">
        <f>IF(Dommere!$C$12&gt;4,ROUND(SUM(E656:K656)-Q656-R656,1)/(Dommere!$C$12-2),(SUM(E656:K656)/Dommere!$C$12))</f>
        <v>0</v>
      </c>
      <c r="M656" s="129">
        <f>IF(B656="",,'Final 1'!L656+L656)</f>
        <v>0</v>
      </c>
      <c r="N656" s="57" t="str">
        <f t="shared" si="77"/>
        <v/>
      </c>
      <c r="O656" s="33"/>
      <c r="P656" s="33"/>
      <c r="Q656" s="19">
        <f t="shared" si="78"/>
        <v>0</v>
      </c>
      <c r="R656" s="19">
        <f t="shared" si="79"/>
        <v>0</v>
      </c>
      <c r="S656" s="19">
        <f t="shared" si="80"/>
        <v>0</v>
      </c>
    </row>
    <row r="657" spans="1:19" x14ac:dyDescent="0.2">
      <c r="A657" s="20">
        <f>+Oversikt!A657</f>
        <v>0</v>
      </c>
      <c r="B657" s="16" t="str">
        <f>IF('Final 1'!B657="", "",+Oversikt!B657)</f>
        <v/>
      </c>
      <c r="C657" s="16" t="str">
        <f>IF(Oversikt!E657="","",Oversikt!E657)</f>
        <v/>
      </c>
      <c r="D657" s="17" t="str">
        <f>IF('Final 1'!N657="","",IF(Oversikt!B657="","",VLOOKUP(Oversikt!#REF!,Mønster!$A$4:$B$21,2)))</f>
        <v/>
      </c>
      <c r="E657" s="32"/>
      <c r="F657" s="33"/>
      <c r="G657" s="33"/>
      <c r="H657" s="33"/>
      <c r="I657" s="137"/>
      <c r="J657" s="33"/>
      <c r="K657" s="34"/>
      <c r="L657" s="128">
        <f>IF(Dommere!$C$12&gt;4,ROUND(SUM(E657:K657)-Q657-R657,1)/(Dommere!$C$12-2),(SUM(E657:K657)/Dommere!$C$12))</f>
        <v>0</v>
      </c>
      <c r="M657" s="129">
        <f>IF(B657="",,'Final 1'!L657+L657)</f>
        <v>0</v>
      </c>
      <c r="N657" s="57" t="str">
        <f t="shared" si="77"/>
        <v/>
      </c>
      <c r="O657" s="33"/>
      <c r="P657" s="33"/>
      <c r="Q657" s="19">
        <f t="shared" si="78"/>
        <v>0</v>
      </c>
      <c r="R657" s="19">
        <f t="shared" si="79"/>
        <v>0</v>
      </c>
      <c r="S657" s="19">
        <f t="shared" si="80"/>
        <v>0</v>
      </c>
    </row>
    <row r="658" spans="1:19" x14ac:dyDescent="0.2">
      <c r="A658" s="20">
        <f>+Oversikt!A658</f>
        <v>0</v>
      </c>
      <c r="B658" s="16" t="str">
        <f>IF('Final 1'!B658="", "",+Oversikt!B658)</f>
        <v/>
      </c>
      <c r="C658" s="16" t="str">
        <f>IF(Oversikt!E658="","",Oversikt!E658)</f>
        <v/>
      </c>
      <c r="D658" s="17" t="str">
        <f>IF('Final 1'!N658="","",IF(Oversikt!B658="","",VLOOKUP(Oversikt!#REF!,Mønster!$A$4:$B$21,2)))</f>
        <v/>
      </c>
      <c r="E658" s="32"/>
      <c r="F658" s="33"/>
      <c r="G658" s="33"/>
      <c r="H658" s="33"/>
      <c r="I658" s="137"/>
      <c r="J658" s="33"/>
      <c r="K658" s="34"/>
      <c r="L658" s="128">
        <f>IF(Dommere!$C$12&gt;4,ROUND(SUM(E658:K658)-Q658-R658,1)/(Dommere!$C$12-2),(SUM(E658:K658)/Dommere!$C$12))</f>
        <v>0</v>
      </c>
      <c r="M658" s="129">
        <f>IF(B658="",,'Final 1'!L658+L658)</f>
        <v>0</v>
      </c>
      <c r="N658" s="57" t="str">
        <f t="shared" si="77"/>
        <v/>
      </c>
      <c r="O658" s="33"/>
      <c r="P658" s="33"/>
      <c r="Q658" s="19">
        <f t="shared" si="78"/>
        <v>0</v>
      </c>
      <c r="R658" s="19">
        <f t="shared" si="79"/>
        <v>0</v>
      </c>
      <c r="S658" s="19">
        <f t="shared" si="80"/>
        <v>0</v>
      </c>
    </row>
    <row r="659" spans="1:19" x14ac:dyDescent="0.2">
      <c r="A659" s="20">
        <f>+Oversikt!A659</f>
        <v>0</v>
      </c>
      <c r="B659" s="16" t="str">
        <f>IF('Final 1'!B659="", "",+Oversikt!B659)</f>
        <v/>
      </c>
      <c r="C659" s="16" t="str">
        <f>IF(Oversikt!E659="","",Oversikt!E659)</f>
        <v/>
      </c>
      <c r="D659" s="17" t="str">
        <f>IF('Final 1'!N659="","",IF(Oversikt!B659="","",VLOOKUP(Oversikt!#REF!,Mønster!$A$4:$B$21,2)))</f>
        <v/>
      </c>
      <c r="E659" s="32"/>
      <c r="F659" s="33"/>
      <c r="G659" s="33"/>
      <c r="H659" s="33"/>
      <c r="I659" s="137"/>
      <c r="J659" s="33"/>
      <c r="K659" s="34"/>
      <c r="L659" s="128">
        <f>IF(Dommere!$C$12&gt;4,ROUND(SUM(E659:K659)-Q659-R659,1)/(Dommere!$C$12-2),(SUM(E659:K659)/Dommere!$C$12))</f>
        <v>0</v>
      </c>
      <c r="M659" s="129">
        <f>IF(B659="",,'Final 1'!L659+L659)</f>
        <v>0</v>
      </c>
      <c r="N659" s="57" t="str">
        <f t="shared" si="77"/>
        <v/>
      </c>
      <c r="O659" s="33"/>
      <c r="P659" s="33"/>
      <c r="Q659" s="19">
        <f t="shared" si="78"/>
        <v>0</v>
      </c>
      <c r="R659" s="19">
        <f t="shared" si="79"/>
        <v>0</v>
      </c>
      <c r="S659" s="19">
        <f t="shared" si="80"/>
        <v>0</v>
      </c>
    </row>
    <row r="660" spans="1:19" x14ac:dyDescent="0.2">
      <c r="A660" s="20">
        <f>+Oversikt!A660</f>
        <v>0</v>
      </c>
      <c r="B660" s="16" t="str">
        <f>IF('Final 1'!B660="", "",+Oversikt!B660)</f>
        <v/>
      </c>
      <c r="C660" s="16" t="str">
        <f>IF(Oversikt!E660="","",Oversikt!E660)</f>
        <v/>
      </c>
      <c r="D660" s="17" t="str">
        <f>IF('Final 1'!N660="","",IF(Oversikt!B660="","",VLOOKUP(Oversikt!#REF!,Mønster!$A$4:$B$21,2)))</f>
        <v/>
      </c>
      <c r="E660" s="32"/>
      <c r="F660" s="33"/>
      <c r="G660" s="33"/>
      <c r="H660" s="33"/>
      <c r="I660" s="137"/>
      <c r="J660" s="33"/>
      <c r="K660" s="34"/>
      <c r="L660" s="128">
        <f>IF(Dommere!$C$12&gt;4,ROUND(SUM(E660:K660)-Q660-R660,1)/(Dommere!$C$12-2),(SUM(E660:K660)/Dommere!$C$12))</f>
        <v>0</v>
      </c>
      <c r="M660" s="129">
        <f>IF(B660="",,'Final 1'!L660+L660)</f>
        <v>0</v>
      </c>
      <c r="N660" s="57" t="str">
        <f t="shared" si="77"/>
        <v/>
      </c>
      <c r="O660" s="33"/>
      <c r="P660" s="33"/>
      <c r="Q660" s="19">
        <f t="shared" si="78"/>
        <v>0</v>
      </c>
      <c r="R660" s="19">
        <f t="shared" si="79"/>
        <v>0</v>
      </c>
      <c r="S660" s="19">
        <f t="shared" si="80"/>
        <v>0</v>
      </c>
    </row>
    <row r="661" spans="1:19" x14ac:dyDescent="0.2">
      <c r="A661" s="20">
        <f>+Oversikt!A661</f>
        <v>0</v>
      </c>
      <c r="B661" s="16" t="str">
        <f>IF('Final 1'!B661="", "",+Oversikt!B661)</f>
        <v/>
      </c>
      <c r="C661" s="16" t="str">
        <f>IF(Oversikt!E661="","",Oversikt!E661)</f>
        <v/>
      </c>
      <c r="D661" s="17" t="str">
        <f>IF('Final 1'!N661="","",IF(Oversikt!B661="","",VLOOKUP(Oversikt!#REF!,Mønster!$A$4:$B$21,2)))</f>
        <v/>
      </c>
      <c r="E661" s="32"/>
      <c r="F661" s="33"/>
      <c r="G661" s="33"/>
      <c r="H661" s="33"/>
      <c r="I661" s="137"/>
      <c r="J661" s="33"/>
      <c r="K661" s="34"/>
      <c r="L661" s="128">
        <f>IF(Dommere!$C$12&gt;4,ROUND(SUM(E661:K661)-Q661-R661,1)/(Dommere!$C$12-2),(SUM(E661:K661)/Dommere!$C$12))</f>
        <v>0</v>
      </c>
      <c r="M661" s="129">
        <f>IF(B661="",,'Final 1'!L661+L661)</f>
        <v>0</v>
      </c>
      <c r="N661" s="57" t="str">
        <f t="shared" si="77"/>
        <v/>
      </c>
      <c r="O661" s="33"/>
      <c r="P661" s="33"/>
      <c r="Q661" s="19">
        <f t="shared" si="78"/>
        <v>0</v>
      </c>
      <c r="R661" s="19">
        <f t="shared" si="79"/>
        <v>0</v>
      </c>
      <c r="S661" s="19">
        <f t="shared" si="80"/>
        <v>0</v>
      </c>
    </row>
    <row r="662" spans="1:19" x14ac:dyDescent="0.2">
      <c r="A662" s="20">
        <f>+Oversikt!A662</f>
        <v>0</v>
      </c>
      <c r="B662" s="16" t="str">
        <f>IF('Final 1'!B662="", "",+Oversikt!B662)</f>
        <v/>
      </c>
      <c r="C662" s="16" t="str">
        <f>IF(Oversikt!E662="","",Oversikt!E662)</f>
        <v/>
      </c>
      <c r="D662" s="17" t="str">
        <f>IF('Final 1'!N662="","",IF(Oversikt!B662="","",VLOOKUP(Oversikt!#REF!,Mønster!$A$4:$B$21,2)))</f>
        <v/>
      </c>
      <c r="E662" s="32"/>
      <c r="F662" s="33"/>
      <c r="G662" s="33"/>
      <c r="H662" s="33"/>
      <c r="I662" s="137"/>
      <c r="J662" s="33"/>
      <c r="K662" s="34"/>
      <c r="L662" s="128">
        <f>IF(Dommere!$C$12&gt;4,ROUND(SUM(E662:K662)-Q662-R662,1)/(Dommere!$C$12-2),(SUM(E662:K662)/Dommere!$C$12))</f>
        <v>0</v>
      </c>
      <c r="M662" s="129">
        <f>IF(B662="",,'Final 1'!L662+L662)</f>
        <v>0</v>
      </c>
      <c r="N662" s="57" t="str">
        <f t="shared" si="77"/>
        <v/>
      </c>
      <c r="O662" s="33"/>
      <c r="P662" s="33"/>
      <c r="Q662" s="19">
        <f t="shared" si="78"/>
        <v>0</v>
      </c>
      <c r="R662" s="19">
        <f t="shared" si="79"/>
        <v>0</v>
      </c>
      <c r="S662" s="19">
        <f t="shared" si="80"/>
        <v>0</v>
      </c>
    </row>
    <row r="663" spans="1:19" x14ac:dyDescent="0.2">
      <c r="A663" s="20">
        <f>+Oversikt!A663</f>
        <v>0</v>
      </c>
      <c r="B663" s="16" t="str">
        <f>IF('Final 1'!B663="", "",+Oversikt!B663)</f>
        <v/>
      </c>
      <c r="C663" s="16" t="str">
        <f>IF(Oversikt!E663="","",Oversikt!E663)</f>
        <v/>
      </c>
      <c r="D663" s="17" t="str">
        <f>IF('Final 1'!N663="","",IF(Oversikt!B663="","",VLOOKUP(Oversikt!#REF!,Mønster!$A$4:$B$21,2)))</f>
        <v/>
      </c>
      <c r="E663" s="32"/>
      <c r="F663" s="33"/>
      <c r="G663" s="33"/>
      <c r="H663" s="33"/>
      <c r="I663" s="137"/>
      <c r="J663" s="33"/>
      <c r="K663" s="34"/>
      <c r="L663" s="128">
        <f>IF(Dommere!$C$12&gt;4,ROUND(SUM(E663:K663)-Q663-R663,1)/(Dommere!$C$12-2),(SUM(E663:K663)/Dommere!$C$12))</f>
        <v>0</v>
      </c>
      <c r="M663" s="129">
        <f>IF(B663="",,'Final 1'!L663+L663)</f>
        <v>0</v>
      </c>
      <c r="N663" s="57" t="str">
        <f t="shared" si="77"/>
        <v/>
      </c>
      <c r="O663" s="33"/>
      <c r="P663" s="33"/>
      <c r="Q663" s="19">
        <f t="shared" si="78"/>
        <v>0</v>
      </c>
      <c r="R663" s="19">
        <f t="shared" si="79"/>
        <v>0</v>
      </c>
      <c r="S663" s="19">
        <f t="shared" si="80"/>
        <v>0</v>
      </c>
    </row>
    <row r="664" spans="1:19" x14ac:dyDescent="0.2">
      <c r="A664" s="20">
        <f>+Oversikt!A664</f>
        <v>0</v>
      </c>
      <c r="B664" s="16" t="str">
        <f>IF('Final 1'!B664="", "",+Oversikt!B664)</f>
        <v/>
      </c>
      <c r="C664" s="16" t="str">
        <f>IF(Oversikt!E664="","",Oversikt!E664)</f>
        <v/>
      </c>
      <c r="D664" s="17" t="str">
        <f>IF('Final 1'!N664="","",IF(Oversikt!B664="","",VLOOKUP(Oversikt!#REF!,Mønster!$A$4:$B$21,2)))</f>
        <v/>
      </c>
      <c r="E664" s="32"/>
      <c r="F664" s="33"/>
      <c r="G664" s="33"/>
      <c r="H664" s="33"/>
      <c r="I664" s="137"/>
      <c r="J664" s="33"/>
      <c r="K664" s="34"/>
      <c r="L664" s="128">
        <f>IF(Dommere!$C$12&gt;4,ROUND(SUM(E664:K664)-Q664-R664,1)/(Dommere!$C$12-2),(SUM(E664:K664)/Dommere!$C$12))</f>
        <v>0</v>
      </c>
      <c r="M664" s="129">
        <f>IF(B664="",,'Final 1'!L664+L664)</f>
        <v>0</v>
      </c>
      <c r="N664" s="57" t="str">
        <f t="shared" si="77"/>
        <v/>
      </c>
      <c r="O664" s="33"/>
      <c r="P664" s="33"/>
      <c r="Q664" s="19">
        <f t="shared" si="78"/>
        <v>0</v>
      </c>
      <c r="R664" s="19">
        <f t="shared" si="79"/>
        <v>0</v>
      </c>
      <c r="S664" s="19">
        <f t="shared" si="80"/>
        <v>0</v>
      </c>
    </row>
    <row r="665" spans="1:19" x14ac:dyDescent="0.2">
      <c r="A665" s="20">
        <f>+Oversikt!A665</f>
        <v>0</v>
      </c>
      <c r="B665" s="16" t="str">
        <f>IF('Final 1'!B665="", "",+Oversikt!B665)</f>
        <v/>
      </c>
      <c r="C665" s="16" t="str">
        <f>IF(Oversikt!E665="","",Oversikt!E665)</f>
        <v/>
      </c>
      <c r="D665" s="17" t="str">
        <f>IF('Final 1'!N665="","",IF(Oversikt!B665="","",VLOOKUP(Oversikt!#REF!,Mønster!$A$4:$B$21,2)))</f>
        <v/>
      </c>
      <c r="E665" s="32"/>
      <c r="F665" s="33"/>
      <c r="G665" s="33"/>
      <c r="H665" s="33"/>
      <c r="I665" s="137"/>
      <c r="J665" s="33"/>
      <c r="K665" s="34"/>
      <c r="L665" s="128">
        <f>IF(Dommere!$C$12&gt;4,ROUND(SUM(E665:K665)-Q665-R665,1)/(Dommere!$C$12-2),(SUM(E665:K665)/Dommere!$C$12))</f>
        <v>0</v>
      </c>
      <c r="M665" s="129">
        <f>IF(B665="",,'Final 1'!L665+L665)</f>
        <v>0</v>
      </c>
      <c r="N665" s="57" t="str">
        <f t="shared" si="77"/>
        <v/>
      </c>
      <c r="O665" s="33"/>
      <c r="P665" s="33"/>
      <c r="Q665" s="19">
        <f t="shared" si="78"/>
        <v>0</v>
      </c>
      <c r="R665" s="19">
        <f t="shared" si="79"/>
        <v>0</v>
      </c>
      <c r="S665" s="19">
        <f t="shared" si="80"/>
        <v>0</v>
      </c>
    </row>
    <row r="666" spans="1:19" x14ac:dyDescent="0.2">
      <c r="A666" s="20">
        <f>+Oversikt!A666</f>
        <v>0</v>
      </c>
      <c r="B666" s="16" t="str">
        <f>IF('Final 1'!B666="", "",+Oversikt!B666)</f>
        <v/>
      </c>
      <c r="C666" s="16" t="str">
        <f>IF(Oversikt!E666="","",Oversikt!E666)</f>
        <v/>
      </c>
      <c r="D666" s="17" t="str">
        <f>IF('Final 1'!N666="","",IF(Oversikt!B666="","",VLOOKUP(Oversikt!#REF!,Mønster!$A$4:$B$21,2)))</f>
        <v/>
      </c>
      <c r="E666" s="32"/>
      <c r="F666" s="33"/>
      <c r="G666" s="33"/>
      <c r="H666" s="33"/>
      <c r="I666" s="137"/>
      <c r="J666" s="33"/>
      <c r="K666" s="34"/>
      <c r="L666" s="128">
        <f>IF(Dommere!$C$12&gt;4,ROUND(SUM(E666:K666)-Q666-R666,1)/(Dommere!$C$12-2),(SUM(E666:K666)/Dommere!$C$12))</f>
        <v>0</v>
      </c>
      <c r="M666" s="129">
        <f>IF(B666="",,'Final 1'!L666+L666)</f>
        <v>0</v>
      </c>
      <c r="N666" s="57" t="str">
        <f t="shared" si="77"/>
        <v/>
      </c>
      <c r="O666" s="33"/>
      <c r="P666" s="33"/>
      <c r="Q666" s="19">
        <f t="shared" si="78"/>
        <v>0</v>
      </c>
      <c r="R666" s="19">
        <f t="shared" si="79"/>
        <v>0</v>
      </c>
      <c r="S666" s="19">
        <f t="shared" si="80"/>
        <v>0</v>
      </c>
    </row>
    <row r="667" spans="1:19" x14ac:dyDescent="0.2">
      <c r="A667" s="20">
        <f>+Oversikt!A667</f>
        <v>0</v>
      </c>
      <c r="B667" s="16" t="str">
        <f>IF('Final 1'!B667="", "",+Oversikt!B667)</f>
        <v/>
      </c>
      <c r="C667" s="16" t="str">
        <f>IF(Oversikt!E667="","",Oversikt!E667)</f>
        <v/>
      </c>
      <c r="D667" s="17" t="str">
        <f>IF('Final 1'!N667="","",IF(Oversikt!B667="","",VLOOKUP(Oversikt!#REF!,Mønster!$A$4:$B$21,2)))</f>
        <v/>
      </c>
      <c r="E667" s="32"/>
      <c r="F667" s="33"/>
      <c r="G667" s="33"/>
      <c r="H667" s="33"/>
      <c r="I667" s="137"/>
      <c r="J667" s="33"/>
      <c r="K667" s="34"/>
      <c r="L667" s="128">
        <f>IF(Dommere!$C$12&gt;4,ROUND(SUM(E667:K667)-Q667-R667,1)/(Dommere!$C$12-2),(SUM(E667:K667)/Dommere!$C$12))</f>
        <v>0</v>
      </c>
      <c r="M667" s="129">
        <f>IF(B667="",,'Final 1'!L667+L667)</f>
        <v>0</v>
      </c>
      <c r="N667" s="57" t="str">
        <f t="shared" si="77"/>
        <v/>
      </c>
      <c r="O667" s="33"/>
      <c r="P667" s="33"/>
      <c r="Q667" s="19">
        <f t="shared" si="78"/>
        <v>0</v>
      </c>
      <c r="R667" s="19">
        <f t="shared" si="79"/>
        <v>0</v>
      </c>
      <c r="S667" s="19">
        <f t="shared" si="80"/>
        <v>0</v>
      </c>
    </row>
    <row r="668" spans="1:19" x14ac:dyDescent="0.2">
      <c r="A668" s="20">
        <f>+Oversikt!A668</f>
        <v>0</v>
      </c>
      <c r="B668" s="16" t="str">
        <f>IF('Final 1'!B668="", "",+Oversikt!B668)</f>
        <v/>
      </c>
      <c r="C668" s="16" t="str">
        <f>IF(Oversikt!E668="","",Oversikt!E668)</f>
        <v/>
      </c>
      <c r="D668" s="17" t="str">
        <f>IF('Final 1'!N668="","",IF(Oversikt!B668="","",VLOOKUP(Oversikt!#REF!,Mønster!$A$4:$B$21,2)))</f>
        <v/>
      </c>
      <c r="E668" s="32"/>
      <c r="F668" s="33"/>
      <c r="G668" s="33"/>
      <c r="H668" s="33"/>
      <c r="I668" s="137"/>
      <c r="J668" s="33"/>
      <c r="K668" s="34"/>
      <c r="L668" s="128">
        <f>IF(Dommere!$C$12&gt;4,ROUND(SUM(E668:K668)-Q668-R668,1)/(Dommere!$C$12-2),(SUM(E668:K668)/Dommere!$C$12))</f>
        <v>0</v>
      </c>
      <c r="M668" s="129">
        <f>IF(B668="",,'Final 1'!L668+L668)</f>
        <v>0</v>
      </c>
      <c r="N668" s="57" t="str">
        <f t="shared" si="77"/>
        <v/>
      </c>
      <c r="O668" s="33"/>
      <c r="P668" s="33"/>
      <c r="Q668" s="19">
        <f t="shared" si="78"/>
        <v>0</v>
      </c>
      <c r="R668" s="19">
        <f t="shared" si="79"/>
        <v>0</v>
      </c>
      <c r="S668" s="19">
        <f t="shared" si="80"/>
        <v>0</v>
      </c>
    </row>
    <row r="669" spans="1:19" x14ac:dyDescent="0.2">
      <c r="A669" s="20">
        <f>+Oversikt!A669</f>
        <v>0</v>
      </c>
      <c r="B669" s="16" t="str">
        <f>IF('Final 1'!B669="", "",+Oversikt!B669)</f>
        <v/>
      </c>
      <c r="C669" s="16" t="str">
        <f>IF(Oversikt!E669="","",Oversikt!E669)</f>
        <v/>
      </c>
      <c r="D669" s="17" t="str">
        <f>IF('Final 1'!N669="","",IF(Oversikt!B669="","",VLOOKUP(Oversikt!#REF!,Mønster!$A$4:$B$21,2)))</f>
        <v/>
      </c>
      <c r="E669" s="32"/>
      <c r="F669" s="33"/>
      <c r="G669" s="33"/>
      <c r="H669" s="33"/>
      <c r="I669" s="137"/>
      <c r="J669" s="33"/>
      <c r="K669" s="34"/>
      <c r="L669" s="128">
        <f>IF(Dommere!$C$12&gt;4,ROUND(SUM(E669:K669)-Q669-R669,1)/(Dommere!$C$12-2),(SUM(E669:K669)/Dommere!$C$12))</f>
        <v>0</v>
      </c>
      <c r="M669" s="129">
        <f>IF(B669="",,'Final 1'!L669+L669)</f>
        <v>0</v>
      </c>
      <c r="N669" s="57" t="str">
        <f t="shared" si="77"/>
        <v/>
      </c>
      <c r="O669" s="33"/>
      <c r="P669" s="33"/>
      <c r="Q669" s="19">
        <f t="shared" si="78"/>
        <v>0</v>
      </c>
      <c r="R669" s="19">
        <f t="shared" si="79"/>
        <v>0</v>
      </c>
      <c r="S669" s="19">
        <f t="shared" si="80"/>
        <v>0</v>
      </c>
    </row>
    <row r="670" spans="1:19" x14ac:dyDescent="0.2">
      <c r="A670" s="20">
        <f>+Oversikt!A670</f>
        <v>0</v>
      </c>
      <c r="B670" s="16" t="str">
        <f>IF('Final 1'!B670="", "",+Oversikt!B670)</f>
        <v/>
      </c>
      <c r="C670" s="16" t="str">
        <f>IF(Oversikt!E670="","",Oversikt!E670)</f>
        <v/>
      </c>
      <c r="D670" s="17" t="str">
        <f>IF('Final 1'!N670="","",IF(Oversikt!B670="","",VLOOKUP(Oversikt!#REF!,Mønster!$A$4:$B$21,2)))</f>
        <v/>
      </c>
      <c r="E670" s="32"/>
      <c r="F670" s="33"/>
      <c r="G670" s="33"/>
      <c r="H670" s="33"/>
      <c r="I670" s="137"/>
      <c r="J670" s="33"/>
      <c r="K670" s="34"/>
      <c r="L670" s="128">
        <f>IF(Dommere!$C$12&gt;4,ROUND(SUM(E670:K670)-Q670-R670,1)/(Dommere!$C$12-2),(SUM(E670:K670)/Dommere!$C$12))</f>
        <v>0</v>
      </c>
      <c r="M670" s="129">
        <f>IF(B670="",,'Final 1'!L670+L670)</f>
        <v>0</v>
      </c>
      <c r="N670" s="57" t="str">
        <f t="shared" si="77"/>
        <v/>
      </c>
      <c r="O670" s="33"/>
      <c r="P670" s="33"/>
      <c r="Q670" s="19">
        <f t="shared" si="78"/>
        <v>0</v>
      </c>
      <c r="R670" s="19">
        <f t="shared" si="79"/>
        <v>0</v>
      </c>
      <c r="S670" s="19">
        <f t="shared" si="80"/>
        <v>0</v>
      </c>
    </row>
    <row r="671" spans="1:19" x14ac:dyDescent="0.2">
      <c r="A671" s="20">
        <f>+Oversikt!A671</f>
        <v>0</v>
      </c>
      <c r="B671" s="16" t="str">
        <f>IF('Final 1'!B671="", "",+Oversikt!B671)</f>
        <v/>
      </c>
      <c r="C671" s="16" t="str">
        <f>IF(Oversikt!E671="","",Oversikt!E671)</f>
        <v/>
      </c>
      <c r="D671" s="17" t="str">
        <f>IF('Final 1'!N671="","",IF(Oversikt!B671="","",VLOOKUP(Oversikt!#REF!,Mønster!$A$4:$B$21,2)))</f>
        <v/>
      </c>
      <c r="E671" s="32"/>
      <c r="F671" s="33"/>
      <c r="G671" s="33"/>
      <c r="H671" s="33"/>
      <c r="I671" s="137"/>
      <c r="J671" s="33"/>
      <c r="K671" s="34"/>
      <c r="L671" s="128">
        <f>IF(Dommere!$C$12&gt;4,ROUND(SUM(E671:K671)-Q671-R671,1)/(Dommere!$C$12-2),(SUM(E671:K671)/Dommere!$C$12))</f>
        <v>0</v>
      </c>
      <c r="M671" s="129">
        <f>IF(B671="",,'Final 1'!L671+L671)</f>
        <v>0</v>
      </c>
      <c r="N671" s="57" t="str">
        <f t="shared" si="77"/>
        <v/>
      </c>
      <c r="O671" s="33"/>
      <c r="P671" s="33"/>
      <c r="Q671" s="19">
        <f t="shared" si="78"/>
        <v>0</v>
      </c>
      <c r="R671" s="19">
        <f t="shared" si="79"/>
        <v>0</v>
      </c>
      <c r="S671" s="19">
        <f t="shared" si="80"/>
        <v>0</v>
      </c>
    </row>
    <row r="672" spans="1:19" x14ac:dyDescent="0.2">
      <c r="A672" s="20">
        <f>+Oversikt!A672</f>
        <v>0</v>
      </c>
      <c r="B672" s="16" t="str">
        <f>IF('Final 1'!B672="", "",+Oversikt!B672)</f>
        <v/>
      </c>
      <c r="C672" s="16" t="str">
        <f>IF(Oversikt!E672="","",Oversikt!E672)</f>
        <v/>
      </c>
      <c r="D672" s="17" t="str">
        <f>IF('Final 1'!N672="","",IF(Oversikt!B672="","",VLOOKUP(Oversikt!#REF!,Mønster!$A$4:$B$21,2)))</f>
        <v/>
      </c>
      <c r="E672" s="32"/>
      <c r="F672" s="33"/>
      <c r="G672" s="33"/>
      <c r="H672" s="33"/>
      <c r="I672" s="137"/>
      <c r="J672" s="33"/>
      <c r="K672" s="34"/>
      <c r="L672" s="128">
        <f>IF(Dommere!$C$12&gt;4,ROUND(SUM(E672:K672)-Q672-R672,1)/(Dommere!$C$12-2),(SUM(E672:K672)/Dommere!$C$12))</f>
        <v>0</v>
      </c>
      <c r="M672" s="129">
        <f>IF(B672="",,'Final 1'!L672+L672)</f>
        <v>0</v>
      </c>
      <c r="N672" s="57" t="str">
        <f t="shared" si="77"/>
        <v/>
      </c>
      <c r="O672" s="33"/>
      <c r="P672" s="33"/>
      <c r="Q672" s="19">
        <f t="shared" si="78"/>
        <v>0</v>
      </c>
      <c r="R672" s="19">
        <f t="shared" si="79"/>
        <v>0</v>
      </c>
      <c r="S672" s="19">
        <f t="shared" si="80"/>
        <v>0</v>
      </c>
    </row>
    <row r="673" spans="1:19" x14ac:dyDescent="0.2">
      <c r="A673" s="20">
        <f>+Oversikt!A673</f>
        <v>0</v>
      </c>
      <c r="B673" s="16" t="str">
        <f>IF('Final 1'!B673="", "",+Oversikt!B673)</f>
        <v/>
      </c>
      <c r="C673" s="16" t="str">
        <f>IF(Oversikt!E673="","",Oversikt!E673)</f>
        <v/>
      </c>
      <c r="D673" s="17" t="str">
        <f>IF('Final 1'!N673="","",IF(Oversikt!B673="","",VLOOKUP(Oversikt!#REF!,Mønster!$A$4:$B$21,2)))</f>
        <v/>
      </c>
      <c r="E673" s="32"/>
      <c r="F673" s="33"/>
      <c r="G673" s="33"/>
      <c r="H673" s="33"/>
      <c r="I673" s="137"/>
      <c r="J673" s="33"/>
      <c r="K673" s="34"/>
      <c r="L673" s="128">
        <f>IF(Dommere!$C$12&gt;4,ROUND(SUM(E673:K673)-Q673-R673,1)/(Dommere!$C$12-2),(SUM(E673:K673)/Dommere!$C$12))</f>
        <v>0</v>
      </c>
      <c r="M673" s="129">
        <f>IF(B673="",,'Final 1'!L673+L673)</f>
        <v>0</v>
      </c>
      <c r="N673" s="57" t="str">
        <f t="shared" si="77"/>
        <v/>
      </c>
      <c r="O673" s="33"/>
      <c r="P673" s="33"/>
      <c r="Q673" s="19">
        <f t="shared" si="78"/>
        <v>0</v>
      </c>
      <c r="R673" s="19">
        <f t="shared" si="79"/>
        <v>0</v>
      </c>
      <c r="S673" s="19">
        <f t="shared" si="80"/>
        <v>0</v>
      </c>
    </row>
    <row r="674" spans="1:19" x14ac:dyDescent="0.2">
      <c r="A674" s="20">
        <f>+Oversikt!A674</f>
        <v>0</v>
      </c>
      <c r="B674" s="16" t="str">
        <f>IF('Final 1'!B674="", "",+Oversikt!B674)</f>
        <v/>
      </c>
      <c r="C674" s="16" t="str">
        <f>IF(Oversikt!E674="","",Oversikt!E674)</f>
        <v/>
      </c>
      <c r="D674" s="17" t="str">
        <f>IF('Final 1'!N674="","",IF(Oversikt!B674="","",VLOOKUP(Oversikt!#REF!,Mønster!$A$4:$B$21,2)))</f>
        <v/>
      </c>
      <c r="E674" s="32"/>
      <c r="F674" s="33"/>
      <c r="G674" s="33"/>
      <c r="H674" s="33"/>
      <c r="I674" s="137"/>
      <c r="J674" s="33"/>
      <c r="K674" s="34"/>
      <c r="L674" s="128">
        <f>IF(Dommere!$C$12&gt;4,ROUND(SUM(E674:K674)-Q674-R674,1)/(Dommere!$C$12-2),(SUM(E674:K674)/Dommere!$C$12))</f>
        <v>0</v>
      </c>
      <c r="M674" s="129">
        <f>IF(B674="",,'Final 1'!L674+L674)</f>
        <v>0</v>
      </c>
      <c r="N674" s="57" t="str">
        <f t="shared" si="77"/>
        <v/>
      </c>
      <c r="O674" s="33"/>
      <c r="P674" s="33"/>
      <c r="Q674" s="19">
        <f t="shared" si="78"/>
        <v>0</v>
      </c>
      <c r="R674" s="19">
        <f t="shared" si="79"/>
        <v>0</v>
      </c>
      <c r="S674" s="19">
        <f t="shared" si="80"/>
        <v>0</v>
      </c>
    </row>
    <row r="675" spans="1:19" x14ac:dyDescent="0.2">
      <c r="A675" s="20">
        <f>+Oversikt!A675</f>
        <v>0</v>
      </c>
      <c r="B675" s="16" t="str">
        <f>IF('Final 1'!B675="", "",+Oversikt!B675)</f>
        <v/>
      </c>
      <c r="C675" s="16" t="str">
        <f>IF(Oversikt!E675="","",Oversikt!E675)</f>
        <v/>
      </c>
      <c r="D675" s="17" t="str">
        <f>IF('Final 1'!N675="","",IF(Oversikt!B675="","",VLOOKUP(Oversikt!#REF!,Mønster!$A$4:$B$21,2)))</f>
        <v/>
      </c>
      <c r="E675" s="32"/>
      <c r="F675" s="33"/>
      <c r="G675" s="33"/>
      <c r="H675" s="33"/>
      <c r="I675" s="137"/>
      <c r="J675" s="33"/>
      <c r="K675" s="34"/>
      <c r="L675" s="128">
        <f>IF(Dommere!$C$12&gt;4,ROUND(SUM(E675:K675)-Q675-R675,1)/(Dommere!$C$12-2),(SUM(E675:K675)/Dommere!$C$12))</f>
        <v>0</v>
      </c>
      <c r="M675" s="129">
        <f>IF(B675="",,'Final 1'!L675+L675)</f>
        <v>0</v>
      </c>
      <c r="N675" s="57" t="str">
        <f t="shared" si="77"/>
        <v/>
      </c>
      <c r="O675" s="33"/>
      <c r="P675" s="33"/>
      <c r="Q675" s="19">
        <f t="shared" si="78"/>
        <v>0</v>
      </c>
      <c r="R675" s="19">
        <f t="shared" si="79"/>
        <v>0</v>
      </c>
      <c r="S675" s="19">
        <f t="shared" si="80"/>
        <v>0</v>
      </c>
    </row>
    <row r="676" spans="1:19" x14ac:dyDescent="0.2">
      <c r="A676" s="20">
        <f>+Oversikt!A676</f>
        <v>0</v>
      </c>
      <c r="B676" s="16" t="str">
        <f>IF('Final 1'!B676="", "",+Oversikt!B676)</f>
        <v/>
      </c>
      <c r="C676" s="16" t="str">
        <f>IF(Oversikt!E676="","",Oversikt!E676)</f>
        <v/>
      </c>
      <c r="D676" s="17" t="str">
        <f>IF('Final 1'!N676="","",IF(Oversikt!B676="","",VLOOKUP(Oversikt!#REF!,Mønster!$A$4:$B$21,2)))</f>
        <v/>
      </c>
      <c r="E676" s="32"/>
      <c r="F676" s="33"/>
      <c r="G676" s="33"/>
      <c r="H676" s="33"/>
      <c r="I676" s="137"/>
      <c r="J676" s="33"/>
      <c r="K676" s="34"/>
      <c r="L676" s="128">
        <f>IF(Dommere!$C$12&gt;4,ROUND(SUM(E676:K676)-Q676-R676,1)/(Dommere!$C$12-2),(SUM(E676:K676)/Dommere!$C$12))</f>
        <v>0</v>
      </c>
      <c r="M676" s="129">
        <f>IF(B676="",,'Final 1'!L676+L676)</f>
        <v>0</v>
      </c>
      <c r="N676" s="57" t="str">
        <f t="shared" si="77"/>
        <v/>
      </c>
      <c r="O676" s="33"/>
      <c r="P676" s="33"/>
      <c r="Q676" s="19">
        <f t="shared" si="78"/>
        <v>0</v>
      </c>
      <c r="R676" s="19">
        <f t="shared" si="79"/>
        <v>0</v>
      </c>
      <c r="S676" s="19">
        <f t="shared" si="80"/>
        <v>0</v>
      </c>
    </row>
    <row r="677" spans="1:19" x14ac:dyDescent="0.2">
      <c r="A677" s="20">
        <f>+Oversikt!A677</f>
        <v>0</v>
      </c>
      <c r="B677" s="16" t="str">
        <f>IF('Final 1'!B677="", "",+Oversikt!B677)</f>
        <v/>
      </c>
      <c r="C677" s="16" t="str">
        <f>IF(Oversikt!E677="","",Oversikt!E677)</f>
        <v/>
      </c>
      <c r="D677" s="17" t="str">
        <f>IF('Final 1'!N677="","",IF(Oversikt!B677="","",VLOOKUP(Oversikt!#REF!,Mønster!$A$4:$B$21,2)))</f>
        <v/>
      </c>
      <c r="E677" s="32"/>
      <c r="F677" s="33"/>
      <c r="G677" s="33"/>
      <c r="H677" s="33"/>
      <c r="I677" s="137"/>
      <c r="J677" s="33"/>
      <c r="K677" s="34"/>
      <c r="L677" s="128">
        <f>IF(Dommere!$C$12&gt;4,ROUND(SUM(E677:K677)-Q677-R677,1)/(Dommere!$C$12-2),(SUM(E677:K677)/Dommere!$C$12))</f>
        <v>0</v>
      </c>
      <c r="M677" s="129">
        <f>IF(B677="",,'Final 1'!L677+L677)</f>
        <v>0</v>
      </c>
      <c r="N677" s="57" t="str">
        <f t="shared" si="77"/>
        <v/>
      </c>
      <c r="O677" s="33"/>
      <c r="P677" s="33"/>
      <c r="Q677" s="19">
        <f t="shared" si="78"/>
        <v>0</v>
      </c>
      <c r="R677" s="19">
        <f t="shared" si="79"/>
        <v>0</v>
      </c>
      <c r="S677" s="19">
        <f t="shared" si="80"/>
        <v>0</v>
      </c>
    </row>
    <row r="678" spans="1:19" x14ac:dyDescent="0.2">
      <c r="A678" s="20">
        <f>+Oversikt!A678</f>
        <v>0</v>
      </c>
      <c r="B678" s="16" t="str">
        <f>IF('Final 1'!B678="", "",+Oversikt!B678)</f>
        <v/>
      </c>
      <c r="C678" s="16" t="str">
        <f>IF(Oversikt!E678="","",Oversikt!E678)</f>
        <v/>
      </c>
      <c r="D678" s="17" t="str">
        <f>IF('Final 1'!N678="","",IF(Oversikt!B678="","",VLOOKUP(Oversikt!#REF!,Mønster!$A$4:$B$21,2)))</f>
        <v/>
      </c>
      <c r="E678" s="32"/>
      <c r="F678" s="33"/>
      <c r="G678" s="33"/>
      <c r="H678" s="33"/>
      <c r="I678" s="137"/>
      <c r="J678" s="33"/>
      <c r="K678" s="34"/>
      <c r="L678" s="128">
        <f>IF(Dommere!$C$12&gt;4,ROUND(SUM(E678:K678)-Q678-R678,1)/(Dommere!$C$12-2),(SUM(E678:K678)/Dommere!$C$12))</f>
        <v>0</v>
      </c>
      <c r="M678" s="129">
        <f>IF(B678="",,'Final 1'!L678+L678)</f>
        <v>0</v>
      </c>
      <c r="N678" s="57" t="str">
        <f t="shared" si="77"/>
        <v/>
      </c>
      <c r="O678" s="33"/>
      <c r="P678" s="33"/>
      <c r="Q678" s="19">
        <f t="shared" si="78"/>
        <v>0</v>
      </c>
      <c r="R678" s="19">
        <f t="shared" si="79"/>
        <v>0</v>
      </c>
      <c r="S678" s="19">
        <f t="shared" si="80"/>
        <v>0</v>
      </c>
    </row>
    <row r="679" spans="1:19" x14ac:dyDescent="0.2">
      <c r="A679" s="20">
        <f>+Oversikt!A679</f>
        <v>0</v>
      </c>
      <c r="B679" s="16" t="str">
        <f>IF('Final 1'!B679="", "",+Oversikt!B679)</f>
        <v/>
      </c>
      <c r="C679" s="16" t="str">
        <f>IF(Oversikt!E679="","",Oversikt!E679)</f>
        <v/>
      </c>
      <c r="D679" s="17" t="str">
        <f>IF('Final 1'!N679="","",IF(Oversikt!B679="","",VLOOKUP(Oversikt!#REF!,Mønster!$A$4:$B$21,2)))</f>
        <v/>
      </c>
      <c r="E679" s="32"/>
      <c r="F679" s="33"/>
      <c r="G679" s="33"/>
      <c r="H679" s="33"/>
      <c r="I679" s="137"/>
      <c r="J679" s="33"/>
      <c r="K679" s="34"/>
      <c r="L679" s="128">
        <f>IF(Dommere!$C$12&gt;4,ROUND(SUM(E679:K679)-Q679-R679,1)/(Dommere!$C$12-2),(SUM(E679:K679)/Dommere!$C$12))</f>
        <v>0</v>
      </c>
      <c r="M679" s="129">
        <f>IF(B679="",,'Final 1'!L679+L679)</f>
        <v>0</v>
      </c>
      <c r="N679" s="57" t="str">
        <f t="shared" si="77"/>
        <v/>
      </c>
      <c r="O679" s="33"/>
      <c r="P679" s="33"/>
      <c r="Q679" s="19">
        <f t="shared" si="78"/>
        <v>0</v>
      </c>
      <c r="R679" s="19">
        <f t="shared" si="79"/>
        <v>0</v>
      </c>
      <c r="S679" s="19">
        <f t="shared" si="80"/>
        <v>0</v>
      </c>
    </row>
    <row r="680" spans="1:19" x14ac:dyDescent="0.2">
      <c r="A680" s="20">
        <f>+Oversikt!A680</f>
        <v>0</v>
      </c>
      <c r="B680" s="16" t="str">
        <f>IF('Final 1'!B680="", "",+Oversikt!B680)</f>
        <v/>
      </c>
      <c r="C680" s="16" t="str">
        <f>IF(Oversikt!E680="","",Oversikt!E680)</f>
        <v/>
      </c>
      <c r="D680" s="17" t="str">
        <f>IF('Final 1'!N680="","",IF(Oversikt!B680="","",VLOOKUP(Oversikt!#REF!,Mønster!$A$4:$B$21,2)))</f>
        <v/>
      </c>
      <c r="E680" s="32"/>
      <c r="F680" s="33"/>
      <c r="G680" s="33"/>
      <c r="H680" s="33"/>
      <c r="I680" s="137"/>
      <c r="J680" s="33"/>
      <c r="K680" s="34"/>
      <c r="L680" s="128">
        <f>IF(Dommere!$C$12&gt;4,ROUND(SUM(E680:K680)-Q680-R680,1)/(Dommere!$C$12-2),(SUM(E680:K680)/Dommere!$C$12))</f>
        <v>0</v>
      </c>
      <c r="M680" s="129">
        <f>IF(B680="",,'Final 1'!L680+L680)</f>
        <v>0</v>
      </c>
      <c r="N680" s="57" t="str">
        <f t="shared" si="77"/>
        <v/>
      </c>
      <c r="O680" s="33"/>
      <c r="P680" s="33"/>
      <c r="Q680" s="19">
        <f t="shared" si="78"/>
        <v>0</v>
      </c>
      <c r="R680" s="19">
        <f t="shared" si="79"/>
        <v>0</v>
      </c>
      <c r="S680" s="19">
        <f t="shared" si="80"/>
        <v>0</v>
      </c>
    </row>
    <row r="681" spans="1:19" x14ac:dyDescent="0.2">
      <c r="A681" s="20">
        <f>+Oversikt!A681</f>
        <v>0</v>
      </c>
      <c r="B681" s="16" t="str">
        <f>IF('Final 1'!B681="", "",+Oversikt!B681)</f>
        <v/>
      </c>
      <c r="C681" s="16" t="str">
        <f>IF(Oversikt!E681="","",Oversikt!E681)</f>
        <v/>
      </c>
      <c r="D681" s="17" t="str">
        <f>IF('Final 1'!N681="","",IF(Oversikt!B681="","",VLOOKUP(Oversikt!#REF!,Mønster!$A$4:$B$21,2)))</f>
        <v/>
      </c>
      <c r="E681" s="32"/>
      <c r="F681" s="33"/>
      <c r="G681" s="33"/>
      <c r="H681" s="33"/>
      <c r="I681" s="137"/>
      <c r="J681" s="33"/>
      <c r="K681" s="34"/>
      <c r="L681" s="128">
        <f>IF(Dommere!$C$12&gt;4,ROUND(SUM(E681:K681)-Q681-R681,1)/(Dommere!$C$12-2),(SUM(E681:K681)/Dommere!$C$12))</f>
        <v>0</v>
      </c>
      <c r="M681" s="129">
        <f>IF(B681="",,'Final 1'!L681+L681)</f>
        <v>0</v>
      </c>
      <c r="N681" s="57" t="str">
        <f t="shared" si="77"/>
        <v/>
      </c>
      <c r="O681" s="33"/>
      <c r="P681" s="33"/>
      <c r="Q681" s="19">
        <f t="shared" si="78"/>
        <v>0</v>
      </c>
      <c r="R681" s="19">
        <f t="shared" si="79"/>
        <v>0</v>
      </c>
      <c r="S681" s="19">
        <f t="shared" si="80"/>
        <v>0</v>
      </c>
    </row>
    <row r="682" spans="1:19" x14ac:dyDescent="0.2">
      <c r="A682" s="20">
        <f>+Oversikt!A682</f>
        <v>0</v>
      </c>
      <c r="B682" s="16" t="str">
        <f>IF('Final 1'!B682="", "",+Oversikt!B682)</f>
        <v/>
      </c>
      <c r="C682" s="16" t="str">
        <f>IF(Oversikt!E682="","",Oversikt!E682)</f>
        <v/>
      </c>
      <c r="D682" s="17" t="str">
        <f>IF('Final 1'!N682="","",IF(Oversikt!B682="","",VLOOKUP(Oversikt!#REF!,Mønster!$A$4:$B$21,2)))</f>
        <v/>
      </c>
      <c r="E682" s="32"/>
      <c r="F682" s="33"/>
      <c r="G682" s="33"/>
      <c r="H682" s="33"/>
      <c r="I682" s="137"/>
      <c r="J682" s="33"/>
      <c r="K682" s="34"/>
      <c r="L682" s="128">
        <f>IF(Dommere!$C$12&gt;4,ROUND(SUM(E682:K682)-Q682-R682,1)/(Dommere!$C$12-2),(SUM(E682:K682)/Dommere!$C$12))</f>
        <v>0</v>
      </c>
      <c r="M682" s="129">
        <f>IF(B682="",,'Final 1'!L682+L682)</f>
        <v>0</v>
      </c>
      <c r="N682" s="57" t="str">
        <f t="shared" si="77"/>
        <v/>
      </c>
      <c r="O682" s="33"/>
      <c r="P682" s="33"/>
      <c r="Q682" s="19">
        <f t="shared" si="78"/>
        <v>0</v>
      </c>
      <c r="R682" s="19">
        <f t="shared" si="79"/>
        <v>0</v>
      </c>
      <c r="S682" s="19">
        <f t="shared" si="80"/>
        <v>0</v>
      </c>
    </row>
    <row r="683" spans="1:19" x14ac:dyDescent="0.2">
      <c r="A683" s="20">
        <f>+Oversikt!A683</f>
        <v>0</v>
      </c>
      <c r="B683" s="16" t="str">
        <f>IF('Final 1'!B683="", "",+Oversikt!B683)</f>
        <v/>
      </c>
      <c r="C683" s="16" t="str">
        <f>IF(Oversikt!E683="","",Oversikt!E683)</f>
        <v/>
      </c>
      <c r="D683" s="17" t="str">
        <f>IF('Final 1'!N683="","",IF(Oversikt!B683="","",VLOOKUP(Oversikt!#REF!,Mønster!$A$4:$B$21,2)))</f>
        <v/>
      </c>
      <c r="E683" s="32"/>
      <c r="F683" s="33"/>
      <c r="G683" s="33"/>
      <c r="H683" s="33"/>
      <c r="I683" s="137"/>
      <c r="J683" s="33"/>
      <c r="K683" s="34"/>
      <c r="L683" s="128">
        <f>IF(Dommere!$C$12&gt;4,ROUND(SUM(E683:K683)-Q683-R683,1)/(Dommere!$C$12-2),(SUM(E683:K683)/Dommere!$C$12))</f>
        <v>0</v>
      </c>
      <c r="M683" s="129">
        <f>IF(B683="",,'Final 1'!L683+L683)</f>
        <v>0</v>
      </c>
      <c r="N683" s="57" t="str">
        <f t="shared" si="77"/>
        <v/>
      </c>
      <c r="O683" s="33"/>
      <c r="P683" s="33"/>
      <c r="Q683" s="19">
        <f t="shared" si="78"/>
        <v>0</v>
      </c>
      <c r="R683" s="19">
        <f t="shared" si="79"/>
        <v>0</v>
      </c>
      <c r="S683" s="19">
        <f t="shared" si="80"/>
        <v>0</v>
      </c>
    </row>
    <row r="684" spans="1:19" x14ac:dyDescent="0.2">
      <c r="A684" s="20">
        <f>+Oversikt!A684</f>
        <v>0</v>
      </c>
      <c r="B684" s="16" t="str">
        <f>IF('Final 1'!B684="", "",+Oversikt!B684)</f>
        <v/>
      </c>
      <c r="C684" s="16" t="str">
        <f>IF(Oversikt!E684="","",Oversikt!E684)</f>
        <v/>
      </c>
      <c r="D684" s="17" t="str">
        <f>IF('Final 1'!N684="","",IF(Oversikt!B684="","",VLOOKUP(Oversikt!#REF!,Mønster!$A$4:$B$21,2)))</f>
        <v/>
      </c>
      <c r="E684" s="32"/>
      <c r="F684" s="33"/>
      <c r="G684" s="33"/>
      <c r="H684" s="33"/>
      <c r="I684" s="137"/>
      <c r="J684" s="33"/>
      <c r="K684" s="34"/>
      <c r="L684" s="128">
        <f>IF(Dommere!$C$12&gt;4,ROUND(SUM(E684:K684)-Q684-R684,1)/(Dommere!$C$12-2),(SUM(E684:K684)/Dommere!$C$12))</f>
        <v>0</v>
      </c>
      <c r="M684" s="129">
        <f>IF(B684="",,'Final 1'!L684+L684)</f>
        <v>0</v>
      </c>
      <c r="N684" s="57" t="str">
        <f t="shared" si="77"/>
        <v/>
      </c>
      <c r="O684" s="33"/>
      <c r="P684" s="33"/>
      <c r="Q684" s="19">
        <f t="shared" si="78"/>
        <v>0</v>
      </c>
      <c r="R684" s="19">
        <f t="shared" si="79"/>
        <v>0</v>
      </c>
      <c r="S684" s="19">
        <f t="shared" si="80"/>
        <v>0</v>
      </c>
    </row>
    <row r="685" spans="1:19" x14ac:dyDescent="0.2">
      <c r="A685" s="20">
        <f>+Oversikt!A685</f>
        <v>0</v>
      </c>
      <c r="B685" s="16" t="str">
        <f>IF('Final 1'!B685="", "",+Oversikt!B685)</f>
        <v/>
      </c>
      <c r="C685" s="16" t="str">
        <f>IF(Oversikt!E685="","",Oversikt!E685)</f>
        <v/>
      </c>
      <c r="D685" s="17" t="str">
        <f>IF('Final 1'!N685="","",IF(Oversikt!B685="","",VLOOKUP(Oversikt!#REF!,Mønster!$A$4:$B$21,2)))</f>
        <v/>
      </c>
      <c r="E685" s="32"/>
      <c r="F685" s="33"/>
      <c r="G685" s="33"/>
      <c r="H685" s="33"/>
      <c r="I685" s="137"/>
      <c r="J685" s="33"/>
      <c r="K685" s="34"/>
      <c r="L685" s="128">
        <f>IF(Dommere!$C$12&gt;4,ROUND(SUM(E685:K685)-Q685-R685,1)/(Dommere!$C$12-2),(SUM(E685:K685)/Dommere!$C$12))</f>
        <v>0</v>
      </c>
      <c r="M685" s="129">
        <f>IF(B685="",,'Final 1'!L685+L685)</f>
        <v>0</v>
      </c>
      <c r="N685" s="57" t="str">
        <f t="shared" si="77"/>
        <v/>
      </c>
      <c r="O685" s="33"/>
      <c r="P685" s="33"/>
      <c r="Q685" s="19">
        <f t="shared" si="78"/>
        <v>0</v>
      </c>
      <c r="R685" s="19">
        <f t="shared" si="79"/>
        <v>0</v>
      </c>
      <c r="S685" s="19">
        <f t="shared" si="80"/>
        <v>0</v>
      </c>
    </row>
    <row r="686" spans="1:19" x14ac:dyDescent="0.2">
      <c r="A686" s="20">
        <f>+Oversikt!A686</f>
        <v>0</v>
      </c>
      <c r="B686" s="16" t="str">
        <f>IF('Final 1'!B686="", "",+Oversikt!B686)</f>
        <v/>
      </c>
      <c r="C686" s="16" t="str">
        <f>IF(Oversikt!E686="","",Oversikt!E686)</f>
        <v/>
      </c>
      <c r="D686" s="17" t="str">
        <f>IF('Final 1'!N686="","",IF(Oversikt!B686="","",VLOOKUP(Oversikt!#REF!,Mønster!$A$4:$B$21,2)))</f>
        <v/>
      </c>
      <c r="E686" s="32"/>
      <c r="F686" s="33"/>
      <c r="G686" s="33"/>
      <c r="H686" s="33"/>
      <c r="I686" s="137"/>
      <c r="J686" s="33"/>
      <c r="K686" s="34"/>
      <c r="L686" s="128">
        <f>IF(Dommere!$C$12&gt;4,ROUND(SUM(E686:K686)-Q686-R686,1)/(Dommere!$C$12-2),(SUM(E686:K686)/Dommere!$C$12))</f>
        <v>0</v>
      </c>
      <c r="M686" s="129">
        <f>IF(B686="",,'Final 1'!L686+L686)</f>
        <v>0</v>
      </c>
      <c r="N686" s="57" t="str">
        <f t="shared" si="77"/>
        <v/>
      </c>
      <c r="O686" s="33"/>
      <c r="P686" s="33"/>
      <c r="Q686" s="19">
        <f t="shared" si="78"/>
        <v>0</v>
      </c>
      <c r="R686" s="19">
        <f t="shared" si="79"/>
        <v>0</v>
      </c>
      <c r="S686" s="19">
        <f t="shared" si="80"/>
        <v>0</v>
      </c>
    </row>
    <row r="687" spans="1:19" x14ac:dyDescent="0.2">
      <c r="A687" s="20">
        <f>+Oversikt!A687</f>
        <v>0</v>
      </c>
      <c r="B687" s="16" t="str">
        <f>IF('Final 1'!B687="", "",+Oversikt!B687)</f>
        <v/>
      </c>
      <c r="C687" s="16" t="str">
        <f>IF(Oversikt!E687="","",Oversikt!E687)</f>
        <v/>
      </c>
      <c r="D687" s="17" t="str">
        <f>IF('Final 1'!N687="","",IF(Oversikt!B687="","",VLOOKUP(Oversikt!#REF!,Mønster!$A$4:$B$21,2)))</f>
        <v/>
      </c>
      <c r="E687" s="32"/>
      <c r="F687" s="33"/>
      <c r="G687" s="33"/>
      <c r="H687" s="33"/>
      <c r="I687" s="137"/>
      <c r="J687" s="33"/>
      <c r="K687" s="34"/>
      <c r="L687" s="128">
        <f>IF(Dommere!$C$12&gt;4,ROUND(SUM(E687:K687)-Q687-R687,1)/(Dommere!$C$12-2),(SUM(E687:K687)/Dommere!$C$12))</f>
        <v>0</v>
      </c>
      <c r="M687" s="129">
        <f>IF(B687="",,'Final 1'!L687+L687)</f>
        <v>0</v>
      </c>
      <c r="N687" s="57" t="str">
        <f t="shared" si="77"/>
        <v/>
      </c>
      <c r="O687" s="33"/>
      <c r="P687" s="33"/>
      <c r="Q687" s="19">
        <f t="shared" si="78"/>
        <v>0</v>
      </c>
      <c r="R687" s="19">
        <f t="shared" si="79"/>
        <v>0</v>
      </c>
      <c r="S687" s="19">
        <f t="shared" si="80"/>
        <v>0</v>
      </c>
    </row>
    <row r="688" spans="1:19" x14ac:dyDescent="0.2">
      <c r="A688" s="20">
        <f>+Oversikt!A688</f>
        <v>0</v>
      </c>
      <c r="B688" s="16" t="str">
        <f>IF('Final 1'!B688="", "",+Oversikt!B688)</f>
        <v/>
      </c>
      <c r="C688" s="16" t="str">
        <f>IF(Oversikt!E688="","",Oversikt!E688)</f>
        <v/>
      </c>
      <c r="D688" s="17" t="str">
        <f>IF('Final 1'!N688="","",IF(Oversikt!B688="","",VLOOKUP(Oversikt!#REF!,Mønster!$A$4:$B$21,2)))</f>
        <v/>
      </c>
      <c r="E688" s="32"/>
      <c r="F688" s="33"/>
      <c r="G688" s="33"/>
      <c r="H688" s="33"/>
      <c r="I688" s="137"/>
      <c r="J688" s="33"/>
      <c r="K688" s="34"/>
      <c r="L688" s="128">
        <f>IF(Dommere!$C$12&gt;4,ROUND(SUM(E688:K688)-Q688-R688,1)/(Dommere!$C$12-2),(SUM(E688:K688)/Dommere!$C$12))</f>
        <v>0</v>
      </c>
      <c r="M688" s="129">
        <f>IF(B688="",,'Final 1'!L688+L688)</f>
        <v>0</v>
      </c>
      <c r="N688" s="57" t="str">
        <f t="shared" si="77"/>
        <v/>
      </c>
      <c r="O688" s="33"/>
      <c r="P688" s="33"/>
      <c r="Q688" s="19">
        <f t="shared" si="78"/>
        <v>0</v>
      </c>
      <c r="R688" s="19">
        <f t="shared" si="79"/>
        <v>0</v>
      </c>
      <c r="S688" s="19">
        <f t="shared" si="80"/>
        <v>0</v>
      </c>
    </row>
    <row r="689" spans="1:19" x14ac:dyDescent="0.2">
      <c r="A689" s="20">
        <f>+Oversikt!A689</f>
        <v>0</v>
      </c>
      <c r="B689" s="16" t="str">
        <f>IF('Final 1'!B689="", "",+Oversikt!B689)</f>
        <v/>
      </c>
      <c r="C689" s="16" t="str">
        <f>IF(Oversikt!E689="","",Oversikt!E689)</f>
        <v/>
      </c>
      <c r="D689" s="17" t="str">
        <f>IF('Final 1'!N689="","",IF(Oversikt!B689="","",VLOOKUP(Oversikt!#REF!,Mønster!$A$4:$B$21,2)))</f>
        <v/>
      </c>
      <c r="E689" s="32"/>
      <c r="F689" s="33"/>
      <c r="G689" s="33"/>
      <c r="H689" s="33"/>
      <c r="I689" s="137"/>
      <c r="J689" s="33"/>
      <c r="K689" s="34"/>
      <c r="L689" s="128">
        <f>IF(Dommere!$C$12&gt;4,ROUND(SUM(E689:K689)-Q689-R689,1)/(Dommere!$C$12-2),(SUM(E689:K689)/Dommere!$C$12))</f>
        <v>0</v>
      </c>
      <c r="M689" s="129">
        <f>IF(B689="",,'Final 1'!L689+L689)</f>
        <v>0</v>
      </c>
      <c r="N689" s="57" t="str">
        <f t="shared" si="77"/>
        <v/>
      </c>
      <c r="O689" s="33"/>
      <c r="P689" s="33"/>
      <c r="Q689" s="19">
        <f t="shared" si="78"/>
        <v>0</v>
      </c>
      <c r="R689" s="19">
        <f t="shared" si="79"/>
        <v>0</v>
      </c>
      <c r="S689" s="19">
        <f t="shared" si="80"/>
        <v>0</v>
      </c>
    </row>
    <row r="690" spans="1:19" x14ac:dyDescent="0.2">
      <c r="A690" s="20">
        <f>+Oversikt!A690</f>
        <v>0</v>
      </c>
      <c r="B690" s="16" t="str">
        <f>IF('Final 1'!B690="", "",+Oversikt!B690)</f>
        <v/>
      </c>
      <c r="C690" s="16" t="str">
        <f>IF(Oversikt!E690="","",Oversikt!E690)</f>
        <v/>
      </c>
      <c r="D690" s="17" t="str">
        <f>IF('Final 1'!N690="","",IF(Oversikt!B690="","",VLOOKUP(Oversikt!#REF!,Mønster!$A$4:$B$21,2)))</f>
        <v/>
      </c>
      <c r="E690" s="32"/>
      <c r="F690" s="33"/>
      <c r="G690" s="33"/>
      <c r="H690" s="33"/>
      <c r="I690" s="137"/>
      <c r="J690" s="33"/>
      <c r="K690" s="34"/>
      <c r="L690" s="128">
        <f>IF(Dommere!$C$12&gt;4,ROUND(SUM(E690:K690)-Q690-R690,1)/(Dommere!$C$12-2),(SUM(E690:K690)/Dommere!$C$12))</f>
        <v>0</v>
      </c>
      <c r="M690" s="129">
        <f>IF(B690="",,'Final 1'!L690+L690)</f>
        <v>0</v>
      </c>
      <c r="N690" s="57" t="str">
        <f t="shared" si="77"/>
        <v/>
      </c>
      <c r="O690" s="33"/>
      <c r="P690" s="33"/>
      <c r="Q690" s="19">
        <f t="shared" si="78"/>
        <v>0</v>
      </c>
      <c r="R690" s="19">
        <f t="shared" si="79"/>
        <v>0</v>
      </c>
      <c r="S690" s="19">
        <f t="shared" si="80"/>
        <v>0</v>
      </c>
    </row>
    <row r="691" spans="1:19" x14ac:dyDescent="0.2">
      <c r="A691" s="20">
        <f>+Oversikt!A691</f>
        <v>0</v>
      </c>
      <c r="B691" s="16" t="str">
        <f>IF('Final 1'!B691="", "",+Oversikt!B691)</f>
        <v/>
      </c>
      <c r="C691" s="16" t="str">
        <f>IF(Oversikt!E691="","",Oversikt!E691)</f>
        <v/>
      </c>
      <c r="D691" s="17" t="str">
        <f>IF('Final 1'!N691="","",IF(Oversikt!B691="","",VLOOKUP(Oversikt!#REF!,Mønster!$A$4:$B$21,2)))</f>
        <v/>
      </c>
      <c r="E691" s="32"/>
      <c r="F691" s="33"/>
      <c r="G691" s="33"/>
      <c r="H691" s="33"/>
      <c r="I691" s="137"/>
      <c r="J691" s="33"/>
      <c r="K691" s="34"/>
      <c r="L691" s="128">
        <f>IF(Dommere!$C$12&gt;4,ROUND(SUM(E691:K691)-Q691-R691,1)/(Dommere!$C$12-2),(SUM(E691:K691)/Dommere!$C$12))</f>
        <v>0</v>
      </c>
      <c r="M691" s="129">
        <f>IF(B691="",,'Final 1'!L691+L691)</f>
        <v>0</v>
      </c>
      <c r="N691" s="57" t="str">
        <f t="shared" si="77"/>
        <v/>
      </c>
      <c r="O691" s="33"/>
      <c r="P691" s="33"/>
      <c r="Q691" s="19">
        <f t="shared" si="78"/>
        <v>0</v>
      </c>
      <c r="R691" s="19">
        <f t="shared" si="79"/>
        <v>0</v>
      </c>
      <c r="S691" s="19">
        <f t="shared" si="80"/>
        <v>0</v>
      </c>
    </row>
    <row r="692" spans="1:19" x14ac:dyDescent="0.2">
      <c r="A692" s="20">
        <f>+Oversikt!A692</f>
        <v>0</v>
      </c>
      <c r="B692" s="16" t="str">
        <f>IF('Final 1'!B692="", "",+Oversikt!B692)</f>
        <v/>
      </c>
      <c r="C692" s="16" t="str">
        <f>IF(Oversikt!E692="","",Oversikt!E692)</f>
        <v/>
      </c>
      <c r="D692" s="17" t="str">
        <f>IF('Final 1'!N692="","",IF(Oversikt!B692="","",VLOOKUP(Oversikt!#REF!,Mønster!$A$4:$B$21,2)))</f>
        <v/>
      </c>
      <c r="E692" s="32"/>
      <c r="F692" s="33"/>
      <c r="G692" s="33"/>
      <c r="H692" s="33"/>
      <c r="I692" s="137"/>
      <c r="J692" s="33"/>
      <c r="K692" s="34"/>
      <c r="L692" s="128">
        <f>IF(Dommere!$C$12&gt;4,ROUND(SUM(E692:K692)-Q692-R692,1)/(Dommere!$C$12-2),(SUM(E692:K692)/Dommere!$C$12))</f>
        <v>0</v>
      </c>
      <c r="M692" s="129">
        <f>IF(B692="",,'Final 1'!L692+L692)</f>
        <v>0</v>
      </c>
      <c r="N692" s="57" t="str">
        <f t="shared" si="77"/>
        <v/>
      </c>
      <c r="O692" s="33"/>
      <c r="P692" s="33"/>
      <c r="Q692" s="19">
        <f t="shared" si="78"/>
        <v>0</v>
      </c>
      <c r="R692" s="19">
        <f t="shared" si="79"/>
        <v>0</v>
      </c>
      <c r="S692" s="19">
        <f t="shared" si="80"/>
        <v>0</v>
      </c>
    </row>
    <row r="693" spans="1:19" x14ac:dyDescent="0.2">
      <c r="A693" s="20">
        <f>+Oversikt!A693</f>
        <v>0</v>
      </c>
      <c r="B693" s="16" t="str">
        <f>IF('Final 1'!B693="", "",+Oversikt!B693)</f>
        <v/>
      </c>
      <c r="C693" s="16" t="str">
        <f>IF(Oversikt!E693="","",Oversikt!E693)</f>
        <v/>
      </c>
      <c r="D693" s="17" t="str">
        <f>IF('Final 1'!N693="","",IF(Oversikt!B693="","",VLOOKUP(Oversikt!#REF!,Mønster!$A$4:$B$21,2)))</f>
        <v/>
      </c>
      <c r="E693" s="32"/>
      <c r="F693" s="33"/>
      <c r="G693" s="33"/>
      <c r="H693" s="33"/>
      <c r="I693" s="137"/>
      <c r="J693" s="33"/>
      <c r="K693" s="34"/>
      <c r="L693" s="128">
        <f>IF(Dommere!$C$12&gt;4,ROUND(SUM(E693:K693)-Q693-R693,1)/(Dommere!$C$12-2),(SUM(E693:K693)/Dommere!$C$12))</f>
        <v>0</v>
      </c>
      <c r="M693" s="129">
        <f>IF(B693="",,'Final 1'!L693+L693)</f>
        <v>0</v>
      </c>
      <c r="N693" s="57" t="str">
        <f t="shared" si="77"/>
        <v/>
      </c>
      <c r="O693" s="33"/>
      <c r="P693" s="33"/>
      <c r="Q693" s="19">
        <f t="shared" si="78"/>
        <v>0</v>
      </c>
      <c r="R693" s="19">
        <f t="shared" si="79"/>
        <v>0</v>
      </c>
      <c r="S693" s="19">
        <f t="shared" si="80"/>
        <v>0</v>
      </c>
    </row>
    <row r="694" spans="1:19" x14ac:dyDescent="0.2">
      <c r="A694" s="20">
        <f>+Oversikt!A694</f>
        <v>0</v>
      </c>
      <c r="B694" s="16" t="str">
        <f>IF('Final 1'!B694="", "",+Oversikt!B694)</f>
        <v/>
      </c>
      <c r="C694" s="16" t="str">
        <f>IF(Oversikt!E694="","",Oversikt!E694)</f>
        <v/>
      </c>
      <c r="D694" s="17" t="str">
        <f>IF('Final 1'!N694="","",IF(Oversikt!B694="","",VLOOKUP(Oversikt!#REF!,Mønster!$A$4:$B$21,2)))</f>
        <v/>
      </c>
      <c r="E694" s="32"/>
      <c r="F694" s="33"/>
      <c r="G694" s="33"/>
      <c r="H694" s="33"/>
      <c r="I694" s="137"/>
      <c r="J694" s="33"/>
      <c r="K694" s="34"/>
      <c r="L694" s="128">
        <f>IF(Dommere!$C$12&gt;4,ROUND(SUM(E694:K694)-Q694-R694,1)/(Dommere!$C$12-2),(SUM(E694:K694)/Dommere!$C$12))</f>
        <v>0</v>
      </c>
      <c r="M694" s="129">
        <f>IF(B694="",,'Final 1'!L694+L694)</f>
        <v>0</v>
      </c>
      <c r="N694" s="57" t="str">
        <f t="shared" si="77"/>
        <v/>
      </c>
      <c r="O694" s="33"/>
      <c r="P694" s="33"/>
      <c r="Q694" s="19">
        <f t="shared" si="78"/>
        <v>0</v>
      </c>
      <c r="R694" s="19">
        <f t="shared" si="79"/>
        <v>0</v>
      </c>
      <c r="S694" s="19">
        <f t="shared" si="80"/>
        <v>0</v>
      </c>
    </row>
    <row r="695" spans="1:19" x14ac:dyDescent="0.2">
      <c r="A695" s="20">
        <f>+Oversikt!A695</f>
        <v>0</v>
      </c>
      <c r="B695" s="16" t="str">
        <f>IF('Final 1'!B695="", "",+Oversikt!B695)</f>
        <v/>
      </c>
      <c r="C695" s="16" t="str">
        <f>IF(Oversikt!E695="","",Oversikt!E695)</f>
        <v/>
      </c>
      <c r="D695" s="17" t="str">
        <f>IF('Final 1'!N695="","",IF(Oversikt!B695="","",VLOOKUP(Oversikt!#REF!,Mønster!$A$4:$B$21,2)))</f>
        <v/>
      </c>
      <c r="E695" s="32"/>
      <c r="F695" s="33"/>
      <c r="G695" s="33"/>
      <c r="H695" s="33"/>
      <c r="I695" s="137"/>
      <c r="J695" s="33"/>
      <c r="K695" s="34"/>
      <c r="L695" s="128">
        <f>IF(Dommere!$C$12&gt;4,ROUND(SUM(E695:K695)-Q695-R695,1)/(Dommere!$C$12-2),(SUM(E695:K695)/Dommere!$C$12))</f>
        <v>0</v>
      </c>
      <c r="M695" s="129">
        <f>IF(B695="",,'Final 1'!L695+L695)</f>
        <v>0</v>
      </c>
      <c r="N695" s="57" t="str">
        <f t="shared" si="77"/>
        <v/>
      </c>
      <c r="O695" s="33"/>
      <c r="P695" s="33"/>
      <c r="Q695" s="19">
        <f t="shared" si="78"/>
        <v>0</v>
      </c>
      <c r="R695" s="19">
        <f t="shared" si="79"/>
        <v>0</v>
      </c>
      <c r="S695" s="19">
        <f t="shared" si="80"/>
        <v>0</v>
      </c>
    </row>
    <row r="696" spans="1:19" x14ac:dyDescent="0.2">
      <c r="A696" s="20">
        <f>+Oversikt!A696</f>
        <v>0</v>
      </c>
      <c r="B696" s="16" t="str">
        <f>IF('Final 1'!B696="", "",+Oversikt!B696)</f>
        <v/>
      </c>
      <c r="C696" s="16" t="str">
        <f>IF(Oversikt!E696="","",Oversikt!E696)</f>
        <v/>
      </c>
      <c r="D696" s="17" t="str">
        <f>IF('Final 1'!N696="","",IF(Oversikt!B696="","",VLOOKUP(Oversikt!#REF!,Mønster!$A$4:$B$21,2)))</f>
        <v/>
      </c>
      <c r="E696" s="32"/>
      <c r="F696" s="33"/>
      <c r="G696" s="33"/>
      <c r="H696" s="33"/>
      <c r="I696" s="137"/>
      <c r="J696" s="33"/>
      <c r="K696" s="34"/>
      <c r="L696" s="128">
        <f>IF(Dommere!$C$12&gt;4,ROUND(SUM(E696:K696)-Q696-R696,1)/(Dommere!$C$12-2),(SUM(E696:K696)/Dommere!$C$12))</f>
        <v>0</v>
      </c>
      <c r="M696" s="129">
        <f>IF(B696="",,'Final 1'!L696+L696)</f>
        <v>0</v>
      </c>
      <c r="N696" s="57" t="str">
        <f t="shared" si="77"/>
        <v/>
      </c>
      <c r="O696" s="33"/>
      <c r="P696" s="33"/>
      <c r="Q696" s="19">
        <f t="shared" si="78"/>
        <v>0</v>
      </c>
      <c r="R696" s="19">
        <f t="shared" si="79"/>
        <v>0</v>
      </c>
      <c r="S696" s="19">
        <f t="shared" si="80"/>
        <v>0</v>
      </c>
    </row>
    <row r="697" spans="1:19" x14ac:dyDescent="0.2">
      <c r="A697" s="20">
        <f>+Oversikt!A697</f>
        <v>0</v>
      </c>
      <c r="B697" s="16" t="str">
        <f>IF('Final 1'!B697="", "",+Oversikt!B697)</f>
        <v/>
      </c>
      <c r="C697" s="16" t="str">
        <f>IF(Oversikt!E697="","",Oversikt!E697)</f>
        <v/>
      </c>
      <c r="D697" s="17" t="str">
        <f>IF('Final 1'!N697="","",IF(Oversikt!B697="","",VLOOKUP(Oversikt!#REF!,Mønster!$A$4:$B$21,2)))</f>
        <v/>
      </c>
      <c r="E697" s="32"/>
      <c r="F697" s="33"/>
      <c r="G697" s="33"/>
      <c r="H697" s="33"/>
      <c r="I697" s="137"/>
      <c r="J697" s="33"/>
      <c r="K697" s="34"/>
      <c r="L697" s="128">
        <f>IF(Dommere!$C$12&gt;4,ROUND(SUM(E697:K697)-Q697-R697,1)/(Dommere!$C$12-2),(SUM(E697:K697)/Dommere!$C$12))</f>
        <v>0</v>
      </c>
      <c r="M697" s="129">
        <f>IF(B697="",,'Final 1'!L697+L697)</f>
        <v>0</v>
      </c>
      <c r="N697" s="57" t="str">
        <f t="shared" si="77"/>
        <v/>
      </c>
      <c r="O697" s="33"/>
      <c r="P697" s="33"/>
      <c r="Q697" s="19">
        <f t="shared" si="78"/>
        <v>0</v>
      </c>
      <c r="R697" s="19">
        <f t="shared" si="79"/>
        <v>0</v>
      </c>
      <c r="S697" s="19">
        <f t="shared" si="80"/>
        <v>0</v>
      </c>
    </row>
    <row r="698" spans="1:19" x14ac:dyDescent="0.2">
      <c r="A698" s="20">
        <f>+Oversikt!A698</f>
        <v>0</v>
      </c>
      <c r="B698" s="16" t="str">
        <f>IF('Final 1'!B698="", "",+Oversikt!B698)</f>
        <v/>
      </c>
      <c r="C698" s="16" t="str">
        <f>IF(Oversikt!E698="","",Oversikt!E698)</f>
        <v/>
      </c>
      <c r="D698" s="17" t="str">
        <f>IF('Final 1'!N698="","",IF(Oversikt!B698="","",VLOOKUP(Oversikt!#REF!,Mønster!$A$4:$B$21,2)))</f>
        <v/>
      </c>
      <c r="E698" s="32"/>
      <c r="F698" s="33"/>
      <c r="G698" s="33"/>
      <c r="H698" s="33"/>
      <c r="I698" s="137"/>
      <c r="J698" s="33"/>
      <c r="K698" s="34"/>
      <c r="L698" s="128">
        <f>IF(Dommere!$C$12&gt;4,ROUND(SUM(E698:K698)-Q698-R698,1)/(Dommere!$C$12-2),(SUM(E698:K698)/Dommere!$C$12))</f>
        <v>0</v>
      </c>
      <c r="M698" s="129">
        <f>IF(B698="",,'Final 1'!L698+L698)</f>
        <v>0</v>
      </c>
      <c r="N698" s="57" t="str">
        <f t="shared" si="77"/>
        <v/>
      </c>
      <c r="O698" s="33"/>
      <c r="P698" s="33"/>
      <c r="Q698" s="19">
        <f t="shared" si="78"/>
        <v>0</v>
      </c>
      <c r="R698" s="19">
        <f t="shared" si="79"/>
        <v>0</v>
      </c>
      <c r="S698" s="19">
        <f t="shared" si="80"/>
        <v>0</v>
      </c>
    </row>
    <row r="699" spans="1:19" x14ac:dyDescent="0.2">
      <c r="A699" s="20">
        <f>+Oversikt!A699</f>
        <v>0</v>
      </c>
      <c r="B699" s="16" t="str">
        <f>IF('Final 1'!B699="", "",+Oversikt!B699)</f>
        <v/>
      </c>
      <c r="C699" s="16" t="str">
        <f>IF(Oversikt!E699="","",Oversikt!E699)</f>
        <v/>
      </c>
      <c r="D699" s="17" t="str">
        <f>IF('Final 1'!N699="","",IF(Oversikt!B699="","",VLOOKUP(Oversikt!#REF!,Mønster!$A$4:$B$21,2)))</f>
        <v/>
      </c>
      <c r="E699" s="32"/>
      <c r="F699" s="33"/>
      <c r="G699" s="33"/>
      <c r="H699" s="33"/>
      <c r="I699" s="137"/>
      <c r="J699" s="33"/>
      <c r="K699" s="34"/>
      <c r="L699" s="128">
        <f>IF(Dommere!$C$12&gt;4,ROUND(SUM(E699:K699)-Q699-R699,1)/(Dommere!$C$12-2),(SUM(E699:K699)/Dommere!$C$12))</f>
        <v>0</v>
      </c>
      <c r="M699" s="129">
        <f>IF(B699="",,'Final 1'!L699+L699)</f>
        <v>0</v>
      </c>
      <c r="N699" s="57" t="str">
        <f t="shared" ref="N699:N762" si="81">IF(M699=LARGE($M$290:$M$314,1),1,IF(M699=LARGE($M$290:$M$314,2),2,IF(M699=LARGE($M$290:$M$314,3),3,"")))</f>
        <v/>
      </c>
      <c r="O699" s="33"/>
      <c r="P699" s="33"/>
      <c r="Q699" s="19">
        <f t="shared" ref="Q699:Q762" si="82">MAX(E699:K699)</f>
        <v>0</v>
      </c>
      <c r="R699" s="19">
        <f t="shared" ref="R699:R762" si="83">MIN(E699:K699)</f>
        <v>0</v>
      </c>
      <c r="S699" s="19">
        <f t="shared" ref="S699:S762" si="84">SUM(E699:K699)</f>
        <v>0</v>
      </c>
    </row>
    <row r="700" spans="1:19" x14ac:dyDescent="0.2">
      <c r="A700" s="20">
        <f>+Oversikt!A700</f>
        <v>0</v>
      </c>
      <c r="B700" s="16" t="str">
        <f>IF('Final 1'!B700="", "",+Oversikt!B700)</f>
        <v/>
      </c>
      <c r="C700" s="16" t="str">
        <f>IF(Oversikt!E700="","",Oversikt!E700)</f>
        <v/>
      </c>
      <c r="D700" s="17" t="str">
        <f>IF('Final 1'!N700="","",IF(Oversikt!B700="","",VLOOKUP(Oversikt!#REF!,Mønster!$A$4:$B$21,2)))</f>
        <v/>
      </c>
      <c r="E700" s="32"/>
      <c r="F700" s="33"/>
      <c r="G700" s="33"/>
      <c r="H700" s="33"/>
      <c r="I700" s="137"/>
      <c r="J700" s="33"/>
      <c r="K700" s="34"/>
      <c r="L700" s="128">
        <f>IF(Dommere!$C$12&gt;4,ROUND(SUM(E700:K700)-Q700-R700,1)/(Dommere!$C$12-2),(SUM(E700:K700)/Dommere!$C$12))</f>
        <v>0</v>
      </c>
      <c r="M700" s="129">
        <f>IF(B700="",,'Final 1'!L700+L700)</f>
        <v>0</v>
      </c>
      <c r="N700" s="57" t="str">
        <f t="shared" si="81"/>
        <v/>
      </c>
      <c r="O700" s="33"/>
      <c r="P700" s="33"/>
      <c r="Q700" s="19">
        <f t="shared" si="82"/>
        <v>0</v>
      </c>
      <c r="R700" s="19">
        <f t="shared" si="83"/>
        <v>0</v>
      </c>
      <c r="S700" s="19">
        <f t="shared" si="84"/>
        <v>0</v>
      </c>
    </row>
    <row r="701" spans="1:19" x14ac:dyDescent="0.2">
      <c r="A701" s="20">
        <f>+Oversikt!A701</f>
        <v>0</v>
      </c>
      <c r="B701" s="16" t="str">
        <f>IF('Final 1'!B701="", "",+Oversikt!B701)</f>
        <v/>
      </c>
      <c r="C701" s="16" t="str">
        <f>IF(Oversikt!E701="","",Oversikt!E701)</f>
        <v/>
      </c>
      <c r="D701" s="17" t="str">
        <f>IF('Final 1'!N701="","",IF(Oversikt!B701="","",VLOOKUP(Oversikt!#REF!,Mønster!$A$4:$B$21,2)))</f>
        <v/>
      </c>
      <c r="E701" s="32"/>
      <c r="F701" s="33"/>
      <c r="G701" s="33"/>
      <c r="H701" s="33"/>
      <c r="I701" s="137"/>
      <c r="J701" s="33"/>
      <c r="K701" s="34"/>
      <c r="L701" s="128">
        <f>IF(Dommere!$C$12&gt;4,ROUND(SUM(E701:K701)-Q701-R701,1)/(Dommere!$C$12-2),(SUM(E701:K701)/Dommere!$C$12))</f>
        <v>0</v>
      </c>
      <c r="M701" s="129">
        <f>IF(B701="",,'Final 1'!L701+L701)</f>
        <v>0</v>
      </c>
      <c r="N701" s="57" t="str">
        <f t="shared" si="81"/>
        <v/>
      </c>
      <c r="O701" s="33"/>
      <c r="P701" s="33"/>
      <c r="Q701" s="19">
        <f t="shared" si="82"/>
        <v>0</v>
      </c>
      <c r="R701" s="19">
        <f t="shared" si="83"/>
        <v>0</v>
      </c>
      <c r="S701" s="19">
        <f t="shared" si="84"/>
        <v>0</v>
      </c>
    </row>
    <row r="702" spans="1:19" x14ac:dyDescent="0.2">
      <c r="A702" s="20">
        <f>+Oversikt!A702</f>
        <v>0</v>
      </c>
      <c r="B702" s="16" t="str">
        <f>IF('Final 1'!B702="", "",+Oversikt!B702)</f>
        <v/>
      </c>
      <c r="C702" s="16" t="str">
        <f>IF(Oversikt!E702="","",Oversikt!E702)</f>
        <v/>
      </c>
      <c r="D702" s="17" t="str">
        <f>IF('Final 1'!N702="","",IF(Oversikt!B702="","",VLOOKUP(Oversikt!#REF!,Mønster!$A$4:$B$21,2)))</f>
        <v/>
      </c>
      <c r="E702" s="32"/>
      <c r="F702" s="33"/>
      <c r="G702" s="33"/>
      <c r="H702" s="33"/>
      <c r="I702" s="137"/>
      <c r="J702" s="33"/>
      <c r="K702" s="34"/>
      <c r="L702" s="128">
        <f>IF(Dommere!$C$12&gt;4,ROUND(SUM(E702:K702)-Q702-R702,1)/(Dommere!$C$12-2),(SUM(E702:K702)/Dommere!$C$12))</f>
        <v>0</v>
      </c>
      <c r="M702" s="129">
        <f>IF(B702="",,'Final 1'!L702+L702)</f>
        <v>0</v>
      </c>
      <c r="N702" s="57" t="str">
        <f t="shared" si="81"/>
        <v/>
      </c>
      <c r="O702" s="33"/>
      <c r="P702" s="33"/>
      <c r="Q702" s="19">
        <f t="shared" si="82"/>
        <v>0</v>
      </c>
      <c r="R702" s="19">
        <f t="shared" si="83"/>
        <v>0</v>
      </c>
      <c r="S702" s="19">
        <f t="shared" si="84"/>
        <v>0</v>
      </c>
    </row>
    <row r="703" spans="1:19" x14ac:dyDescent="0.2">
      <c r="A703" s="20">
        <f>+Oversikt!A703</f>
        <v>0</v>
      </c>
      <c r="B703" s="16" t="str">
        <f>IF('Final 1'!B703="", "",+Oversikt!B703)</f>
        <v/>
      </c>
      <c r="C703" s="16" t="str">
        <f>IF(Oversikt!E703="","",Oversikt!E703)</f>
        <v/>
      </c>
      <c r="D703" s="17" t="str">
        <f>IF('Final 1'!N703="","",IF(Oversikt!B703="","",VLOOKUP(Oversikt!#REF!,Mønster!$A$4:$B$21,2)))</f>
        <v/>
      </c>
      <c r="E703" s="32"/>
      <c r="F703" s="33"/>
      <c r="G703" s="33"/>
      <c r="H703" s="33"/>
      <c r="I703" s="137"/>
      <c r="J703" s="33"/>
      <c r="K703" s="34"/>
      <c r="L703" s="128">
        <f>IF(Dommere!$C$12&gt;4,ROUND(SUM(E703:K703)-Q703-R703,1)/(Dommere!$C$12-2),(SUM(E703:K703)/Dommere!$C$12))</f>
        <v>0</v>
      </c>
      <c r="M703" s="129">
        <f>IF(B703="",,'Final 1'!L703+L703)</f>
        <v>0</v>
      </c>
      <c r="N703" s="57" t="str">
        <f t="shared" si="81"/>
        <v/>
      </c>
      <c r="O703" s="33"/>
      <c r="P703" s="33"/>
      <c r="Q703" s="19">
        <f t="shared" si="82"/>
        <v>0</v>
      </c>
      <c r="R703" s="19">
        <f t="shared" si="83"/>
        <v>0</v>
      </c>
      <c r="S703" s="19">
        <f t="shared" si="84"/>
        <v>0</v>
      </c>
    </row>
    <row r="704" spans="1:19" x14ac:dyDescent="0.2">
      <c r="A704" s="20">
        <f>+Oversikt!A704</f>
        <v>0</v>
      </c>
      <c r="B704" s="16" t="str">
        <f>IF('Final 1'!B704="", "",+Oversikt!B704)</f>
        <v/>
      </c>
      <c r="C704" s="16" t="str">
        <f>IF(Oversikt!E704="","",Oversikt!E704)</f>
        <v/>
      </c>
      <c r="D704" s="17" t="str">
        <f>IF('Final 1'!N704="","",IF(Oversikt!B704="","",VLOOKUP(Oversikt!#REF!,Mønster!$A$4:$B$21,2)))</f>
        <v/>
      </c>
      <c r="E704" s="32"/>
      <c r="F704" s="33"/>
      <c r="G704" s="33"/>
      <c r="H704" s="33"/>
      <c r="I704" s="137"/>
      <c r="J704" s="33"/>
      <c r="K704" s="34"/>
      <c r="L704" s="128">
        <f>IF(Dommere!$C$12&gt;4,ROUND(SUM(E704:K704)-Q704-R704,1)/(Dommere!$C$12-2),(SUM(E704:K704)/Dommere!$C$12))</f>
        <v>0</v>
      </c>
      <c r="M704" s="129">
        <f>IF(B704="",,'Final 1'!L704+L704)</f>
        <v>0</v>
      </c>
      <c r="N704" s="57" t="str">
        <f t="shared" si="81"/>
        <v/>
      </c>
      <c r="O704" s="33"/>
      <c r="P704" s="33"/>
      <c r="Q704" s="19">
        <f t="shared" si="82"/>
        <v>0</v>
      </c>
      <c r="R704" s="19">
        <f t="shared" si="83"/>
        <v>0</v>
      </c>
      <c r="S704" s="19">
        <f t="shared" si="84"/>
        <v>0</v>
      </c>
    </row>
    <row r="705" spans="1:19" x14ac:dyDescent="0.2">
      <c r="A705" s="20">
        <f>+Oversikt!A705</f>
        <v>0</v>
      </c>
      <c r="B705" s="16" t="str">
        <f>IF('Final 1'!B705="", "",+Oversikt!B705)</f>
        <v/>
      </c>
      <c r="C705" s="16" t="str">
        <f>IF(Oversikt!E705="","",Oversikt!E705)</f>
        <v/>
      </c>
      <c r="D705" s="17" t="str">
        <f>IF('Final 1'!N705="","",IF(Oversikt!B705="","",VLOOKUP(Oversikt!#REF!,Mønster!$A$4:$B$21,2)))</f>
        <v/>
      </c>
      <c r="E705" s="32"/>
      <c r="F705" s="33"/>
      <c r="G705" s="33"/>
      <c r="H705" s="33"/>
      <c r="I705" s="137"/>
      <c r="J705" s="33"/>
      <c r="K705" s="34"/>
      <c r="L705" s="128">
        <f>IF(Dommere!$C$12&gt;4,ROUND(SUM(E705:K705)-Q705-R705,1)/(Dommere!$C$12-2),(SUM(E705:K705)/Dommere!$C$12))</f>
        <v>0</v>
      </c>
      <c r="M705" s="129">
        <f>IF(B705="",,'Final 1'!L705+L705)</f>
        <v>0</v>
      </c>
      <c r="N705" s="57" t="str">
        <f t="shared" si="81"/>
        <v/>
      </c>
      <c r="O705" s="33"/>
      <c r="P705" s="33"/>
      <c r="Q705" s="19">
        <f t="shared" si="82"/>
        <v>0</v>
      </c>
      <c r="R705" s="19">
        <f t="shared" si="83"/>
        <v>0</v>
      </c>
      <c r="S705" s="19">
        <f t="shared" si="84"/>
        <v>0</v>
      </c>
    </row>
    <row r="706" spans="1:19" x14ac:dyDescent="0.2">
      <c r="A706" s="20">
        <f>+Oversikt!A706</f>
        <v>0</v>
      </c>
      <c r="B706" s="16" t="str">
        <f>IF('Final 1'!B706="", "",+Oversikt!B706)</f>
        <v/>
      </c>
      <c r="C706" s="16" t="str">
        <f>IF(Oversikt!E706="","",Oversikt!E706)</f>
        <v/>
      </c>
      <c r="D706" s="17" t="str">
        <f>IF('Final 1'!N706="","",IF(Oversikt!B706="","",VLOOKUP(Oversikt!#REF!,Mønster!$A$4:$B$21,2)))</f>
        <v/>
      </c>
      <c r="E706" s="32"/>
      <c r="F706" s="33"/>
      <c r="G706" s="33"/>
      <c r="H706" s="33"/>
      <c r="I706" s="137"/>
      <c r="J706" s="33"/>
      <c r="K706" s="34"/>
      <c r="L706" s="128">
        <f>IF(Dommere!$C$12&gt;4,ROUND(SUM(E706:K706)-Q706-R706,1)/(Dommere!$C$12-2),(SUM(E706:K706)/Dommere!$C$12))</f>
        <v>0</v>
      </c>
      <c r="M706" s="129">
        <f>IF(B706="",,'Final 1'!L706+L706)</f>
        <v>0</v>
      </c>
      <c r="N706" s="57" t="str">
        <f t="shared" si="81"/>
        <v/>
      </c>
      <c r="O706" s="33"/>
      <c r="P706" s="33"/>
      <c r="Q706" s="19">
        <f t="shared" si="82"/>
        <v>0</v>
      </c>
      <c r="R706" s="19">
        <f t="shared" si="83"/>
        <v>0</v>
      </c>
      <c r="S706" s="19">
        <f t="shared" si="84"/>
        <v>0</v>
      </c>
    </row>
    <row r="707" spans="1:19" x14ac:dyDescent="0.2">
      <c r="A707" s="20">
        <f>+Oversikt!A707</f>
        <v>0</v>
      </c>
      <c r="B707" s="16" t="str">
        <f>IF('Final 1'!B707="", "",+Oversikt!B707)</f>
        <v/>
      </c>
      <c r="C707" s="16" t="str">
        <f>IF(Oversikt!E707="","",Oversikt!E707)</f>
        <v/>
      </c>
      <c r="D707" s="17" t="str">
        <f>IF('Final 1'!N707="","",IF(Oversikt!B707="","",VLOOKUP(Oversikt!#REF!,Mønster!$A$4:$B$21,2)))</f>
        <v/>
      </c>
      <c r="E707" s="32"/>
      <c r="F707" s="33"/>
      <c r="G707" s="33"/>
      <c r="H707" s="33"/>
      <c r="I707" s="137"/>
      <c r="J707" s="33"/>
      <c r="K707" s="34"/>
      <c r="L707" s="128">
        <f>IF(Dommere!$C$12&gt;4,ROUND(SUM(E707:K707)-Q707-R707,1)/(Dommere!$C$12-2),(SUM(E707:K707)/Dommere!$C$12))</f>
        <v>0</v>
      </c>
      <c r="M707" s="129">
        <f>IF(B707="",,'Final 1'!L707+L707)</f>
        <v>0</v>
      </c>
      <c r="N707" s="57" t="str">
        <f t="shared" si="81"/>
        <v/>
      </c>
      <c r="O707" s="33"/>
      <c r="P707" s="33"/>
      <c r="Q707" s="19">
        <f t="shared" si="82"/>
        <v>0</v>
      </c>
      <c r="R707" s="19">
        <f t="shared" si="83"/>
        <v>0</v>
      </c>
      <c r="S707" s="19">
        <f t="shared" si="84"/>
        <v>0</v>
      </c>
    </row>
    <row r="708" spans="1:19" x14ac:dyDescent="0.2">
      <c r="A708" s="20">
        <f>+Oversikt!A708</f>
        <v>0</v>
      </c>
      <c r="B708" s="16" t="str">
        <f>IF('Final 1'!B708="", "",+Oversikt!B708)</f>
        <v/>
      </c>
      <c r="C708" s="16" t="str">
        <f>IF(Oversikt!E708="","",Oversikt!E708)</f>
        <v/>
      </c>
      <c r="D708" s="17" t="str">
        <f>IF('Final 1'!N708="","",IF(Oversikt!B708="","",VLOOKUP(Oversikt!#REF!,Mønster!$A$4:$B$21,2)))</f>
        <v/>
      </c>
      <c r="E708" s="32"/>
      <c r="F708" s="33"/>
      <c r="G708" s="33"/>
      <c r="H708" s="33"/>
      <c r="I708" s="137"/>
      <c r="J708" s="33"/>
      <c r="K708" s="34"/>
      <c r="L708" s="128">
        <f>IF(Dommere!$C$12&gt;4,ROUND(SUM(E708:K708)-Q708-R708,1)/(Dommere!$C$12-2),(SUM(E708:K708)/Dommere!$C$12))</f>
        <v>0</v>
      </c>
      <c r="M708" s="129">
        <f>IF(B708="",,'Final 1'!L708+L708)</f>
        <v>0</v>
      </c>
      <c r="N708" s="57" t="str">
        <f t="shared" si="81"/>
        <v/>
      </c>
      <c r="O708" s="33"/>
      <c r="P708" s="33"/>
      <c r="Q708" s="19">
        <f t="shared" si="82"/>
        <v>0</v>
      </c>
      <c r="R708" s="19">
        <f t="shared" si="83"/>
        <v>0</v>
      </c>
      <c r="S708" s="19">
        <f t="shared" si="84"/>
        <v>0</v>
      </c>
    </row>
    <row r="709" spans="1:19" x14ac:dyDescent="0.2">
      <c r="A709" s="20">
        <f>+Oversikt!A709</f>
        <v>0</v>
      </c>
      <c r="B709" s="16" t="str">
        <f>IF('Final 1'!B709="", "",+Oversikt!B709)</f>
        <v/>
      </c>
      <c r="C709" s="16" t="str">
        <f>IF(Oversikt!E709="","",Oversikt!E709)</f>
        <v/>
      </c>
      <c r="D709" s="17" t="str">
        <f>IF('Final 1'!N709="","",IF(Oversikt!B709="","",VLOOKUP(Oversikt!#REF!,Mønster!$A$4:$B$21,2)))</f>
        <v/>
      </c>
      <c r="E709" s="32"/>
      <c r="F709" s="33"/>
      <c r="G709" s="33"/>
      <c r="H709" s="33"/>
      <c r="I709" s="137"/>
      <c r="J709" s="33"/>
      <c r="K709" s="34"/>
      <c r="L709" s="128">
        <f>IF(Dommere!$C$12&gt;4,ROUND(SUM(E709:K709)-Q709-R709,1)/(Dommere!$C$12-2),(SUM(E709:K709)/Dommere!$C$12))</f>
        <v>0</v>
      </c>
      <c r="M709" s="129">
        <f>IF(B709="",,'Final 1'!L709+L709)</f>
        <v>0</v>
      </c>
      <c r="N709" s="57" t="str">
        <f t="shared" si="81"/>
        <v/>
      </c>
      <c r="O709" s="33"/>
      <c r="P709" s="33"/>
      <c r="Q709" s="19">
        <f t="shared" si="82"/>
        <v>0</v>
      </c>
      <c r="R709" s="19">
        <f t="shared" si="83"/>
        <v>0</v>
      </c>
      <c r="S709" s="19">
        <f t="shared" si="84"/>
        <v>0</v>
      </c>
    </row>
    <row r="710" spans="1:19" x14ac:dyDescent="0.2">
      <c r="A710" s="20">
        <f>+Oversikt!A710</f>
        <v>0</v>
      </c>
      <c r="B710" s="16" t="str">
        <f>IF('Final 1'!B710="", "",+Oversikt!B710)</f>
        <v/>
      </c>
      <c r="C710" s="16" t="str">
        <f>IF(Oversikt!E710="","",Oversikt!E710)</f>
        <v/>
      </c>
      <c r="D710" s="17" t="str">
        <f>IF('Final 1'!N710="","",IF(Oversikt!B710="","",VLOOKUP(Oversikt!#REF!,Mønster!$A$4:$B$21,2)))</f>
        <v/>
      </c>
      <c r="E710" s="32"/>
      <c r="F710" s="33"/>
      <c r="G710" s="33"/>
      <c r="H710" s="33"/>
      <c r="I710" s="137"/>
      <c r="J710" s="33"/>
      <c r="K710" s="34"/>
      <c r="L710" s="128">
        <f>IF(Dommere!$C$12&gt;4,ROUND(SUM(E710:K710)-Q710-R710,1)/(Dommere!$C$12-2),(SUM(E710:K710)/Dommere!$C$12))</f>
        <v>0</v>
      </c>
      <c r="M710" s="129">
        <f>IF(B710="",,'Final 1'!L710+L710)</f>
        <v>0</v>
      </c>
      <c r="N710" s="57" t="str">
        <f t="shared" si="81"/>
        <v/>
      </c>
      <c r="O710" s="33"/>
      <c r="P710" s="33"/>
      <c r="Q710" s="19">
        <f t="shared" si="82"/>
        <v>0</v>
      </c>
      <c r="R710" s="19">
        <f t="shared" si="83"/>
        <v>0</v>
      </c>
      <c r="S710" s="19">
        <f t="shared" si="84"/>
        <v>0</v>
      </c>
    </row>
    <row r="711" spans="1:19" x14ac:dyDescent="0.2">
      <c r="A711" s="20">
        <f>+Oversikt!A711</f>
        <v>0</v>
      </c>
      <c r="B711" s="16" t="str">
        <f>IF('Final 1'!B711="", "",+Oversikt!B711)</f>
        <v/>
      </c>
      <c r="C711" s="16" t="str">
        <f>IF(Oversikt!E711="","",Oversikt!E711)</f>
        <v/>
      </c>
      <c r="D711" s="17" t="str">
        <f>IF('Final 1'!N711="","",IF(Oversikt!B711="","",VLOOKUP(Oversikt!#REF!,Mønster!$A$4:$B$21,2)))</f>
        <v/>
      </c>
      <c r="E711" s="32"/>
      <c r="F711" s="33"/>
      <c r="G711" s="33"/>
      <c r="H711" s="33"/>
      <c r="I711" s="137"/>
      <c r="J711" s="33"/>
      <c r="K711" s="34"/>
      <c r="L711" s="128">
        <f>IF(Dommere!$C$12&gt;4,ROUND(SUM(E711:K711)-Q711-R711,1)/(Dommere!$C$12-2),(SUM(E711:K711)/Dommere!$C$12))</f>
        <v>0</v>
      </c>
      <c r="M711" s="129">
        <f>IF(B711="",,'Final 1'!L711+L711)</f>
        <v>0</v>
      </c>
      <c r="N711" s="57" t="str">
        <f t="shared" si="81"/>
        <v/>
      </c>
      <c r="O711" s="33"/>
      <c r="P711" s="33"/>
      <c r="Q711" s="19">
        <f t="shared" si="82"/>
        <v>0</v>
      </c>
      <c r="R711" s="19">
        <f t="shared" si="83"/>
        <v>0</v>
      </c>
      <c r="S711" s="19">
        <f t="shared" si="84"/>
        <v>0</v>
      </c>
    </row>
    <row r="712" spans="1:19" x14ac:dyDescent="0.2">
      <c r="A712" s="20">
        <f>+Oversikt!A712</f>
        <v>0</v>
      </c>
      <c r="B712" s="16" t="str">
        <f>IF('Final 1'!B712="", "",+Oversikt!B712)</f>
        <v/>
      </c>
      <c r="C712" s="16" t="str">
        <f>IF(Oversikt!E712="","",Oversikt!E712)</f>
        <v/>
      </c>
      <c r="D712" s="17" t="str">
        <f>IF('Final 1'!N712="","",IF(Oversikt!B712="","",VLOOKUP(Oversikt!#REF!,Mønster!$A$4:$B$21,2)))</f>
        <v/>
      </c>
      <c r="E712" s="32"/>
      <c r="F712" s="33"/>
      <c r="G712" s="33"/>
      <c r="H712" s="33"/>
      <c r="I712" s="137"/>
      <c r="J712" s="33"/>
      <c r="K712" s="34"/>
      <c r="L712" s="128">
        <f>IF(Dommere!$C$12&gt;4,ROUND(SUM(E712:K712)-Q712-R712,1)/(Dommere!$C$12-2),(SUM(E712:K712)/Dommere!$C$12))</f>
        <v>0</v>
      </c>
      <c r="M712" s="129">
        <f>IF(B712="",,'Final 1'!L712+L712)</f>
        <v>0</v>
      </c>
      <c r="N712" s="57" t="str">
        <f t="shared" si="81"/>
        <v/>
      </c>
      <c r="O712" s="33"/>
      <c r="P712" s="33"/>
      <c r="Q712" s="19">
        <f t="shared" si="82"/>
        <v>0</v>
      </c>
      <c r="R712" s="19">
        <f t="shared" si="83"/>
        <v>0</v>
      </c>
      <c r="S712" s="19">
        <f t="shared" si="84"/>
        <v>0</v>
      </c>
    </row>
    <row r="713" spans="1:19" x14ac:dyDescent="0.2">
      <c r="A713" s="20">
        <f>+Oversikt!A713</f>
        <v>0</v>
      </c>
      <c r="B713" s="16" t="str">
        <f>IF('Final 1'!B713="", "",+Oversikt!B713)</f>
        <v/>
      </c>
      <c r="C713" s="16" t="str">
        <f>IF(Oversikt!E713="","",Oversikt!E713)</f>
        <v/>
      </c>
      <c r="D713" s="17" t="str">
        <f>IF('Final 1'!N713="","",IF(Oversikt!B713="","",VLOOKUP(Oversikt!#REF!,Mønster!$A$4:$B$21,2)))</f>
        <v/>
      </c>
      <c r="E713" s="32"/>
      <c r="F713" s="33"/>
      <c r="G713" s="33"/>
      <c r="H713" s="33"/>
      <c r="I713" s="137"/>
      <c r="J713" s="33"/>
      <c r="K713" s="34"/>
      <c r="L713" s="128">
        <f>IF(Dommere!$C$12&gt;4,ROUND(SUM(E713:K713)-Q713-R713,1)/(Dommere!$C$12-2),(SUM(E713:K713)/Dommere!$C$12))</f>
        <v>0</v>
      </c>
      <c r="M713" s="129">
        <f>IF(B713="",,'Final 1'!L713+L713)</f>
        <v>0</v>
      </c>
      <c r="N713" s="57" t="str">
        <f t="shared" si="81"/>
        <v/>
      </c>
      <c r="O713" s="33"/>
      <c r="P713" s="33"/>
      <c r="Q713" s="19">
        <f t="shared" si="82"/>
        <v>0</v>
      </c>
      <c r="R713" s="19">
        <f t="shared" si="83"/>
        <v>0</v>
      </c>
      <c r="S713" s="19">
        <f t="shared" si="84"/>
        <v>0</v>
      </c>
    </row>
    <row r="714" spans="1:19" x14ac:dyDescent="0.2">
      <c r="A714" s="20">
        <f>+Oversikt!A714</f>
        <v>0</v>
      </c>
      <c r="B714" s="16" t="str">
        <f>IF('Final 1'!B714="", "",+Oversikt!B714)</f>
        <v/>
      </c>
      <c r="C714" s="16" t="str">
        <f>IF(Oversikt!E714="","",Oversikt!E714)</f>
        <v/>
      </c>
      <c r="D714" s="17" t="str">
        <f>IF('Final 1'!N714="","",IF(Oversikt!B714="","",VLOOKUP(Oversikt!#REF!,Mønster!$A$4:$B$21,2)))</f>
        <v/>
      </c>
      <c r="E714" s="32"/>
      <c r="F714" s="33"/>
      <c r="G714" s="33"/>
      <c r="H714" s="33"/>
      <c r="I714" s="137"/>
      <c r="J714" s="33"/>
      <c r="K714" s="34"/>
      <c r="L714" s="128">
        <f>IF(Dommere!$C$12&gt;4,ROUND(SUM(E714:K714)-Q714-R714,1)/(Dommere!$C$12-2),(SUM(E714:K714)/Dommere!$C$12))</f>
        <v>0</v>
      </c>
      <c r="M714" s="129">
        <f>IF(B714="",,'Final 1'!L714+L714)</f>
        <v>0</v>
      </c>
      <c r="N714" s="57" t="str">
        <f t="shared" si="81"/>
        <v/>
      </c>
      <c r="O714" s="33"/>
      <c r="P714" s="33"/>
      <c r="Q714" s="19">
        <f t="shared" si="82"/>
        <v>0</v>
      </c>
      <c r="R714" s="19">
        <f t="shared" si="83"/>
        <v>0</v>
      </c>
      <c r="S714" s="19">
        <f t="shared" si="84"/>
        <v>0</v>
      </c>
    </row>
    <row r="715" spans="1:19" x14ac:dyDescent="0.2">
      <c r="A715" s="20">
        <f>+Oversikt!A715</f>
        <v>0</v>
      </c>
      <c r="B715" s="16" t="str">
        <f>IF('Final 1'!B715="", "",+Oversikt!B715)</f>
        <v/>
      </c>
      <c r="C715" s="16" t="str">
        <f>IF(Oversikt!E715="","",Oversikt!E715)</f>
        <v/>
      </c>
      <c r="D715" s="17" t="str">
        <f>IF('Final 1'!N715="","",IF(Oversikt!B715="","",VLOOKUP(Oversikt!#REF!,Mønster!$A$4:$B$21,2)))</f>
        <v/>
      </c>
      <c r="E715" s="32"/>
      <c r="F715" s="33"/>
      <c r="G715" s="33"/>
      <c r="H715" s="33"/>
      <c r="I715" s="137"/>
      <c r="J715" s="33"/>
      <c r="K715" s="34"/>
      <c r="L715" s="128">
        <f>IF(Dommere!$C$12&gt;4,ROUND(SUM(E715:K715)-Q715-R715,1)/(Dommere!$C$12-2),(SUM(E715:K715)/Dommere!$C$12))</f>
        <v>0</v>
      </c>
      <c r="M715" s="129">
        <f>IF(B715="",,'Final 1'!L715+L715)</f>
        <v>0</v>
      </c>
      <c r="N715" s="57" t="str">
        <f t="shared" si="81"/>
        <v/>
      </c>
      <c r="O715" s="33"/>
      <c r="P715" s="33"/>
      <c r="Q715" s="19">
        <f t="shared" si="82"/>
        <v>0</v>
      </c>
      <c r="R715" s="19">
        <f t="shared" si="83"/>
        <v>0</v>
      </c>
      <c r="S715" s="19">
        <f t="shared" si="84"/>
        <v>0</v>
      </c>
    </row>
    <row r="716" spans="1:19" x14ac:dyDescent="0.2">
      <c r="A716" s="20">
        <f>+Oversikt!A716</f>
        <v>0</v>
      </c>
      <c r="B716" s="16" t="str">
        <f>IF('Final 1'!B716="", "",+Oversikt!B716)</f>
        <v/>
      </c>
      <c r="C716" s="16" t="str">
        <f>IF(Oversikt!E716="","",Oversikt!E716)</f>
        <v/>
      </c>
      <c r="D716" s="17" t="str">
        <f>IF('Final 1'!N716="","",IF(Oversikt!B716="","",VLOOKUP(Oversikt!#REF!,Mønster!$A$4:$B$21,2)))</f>
        <v/>
      </c>
      <c r="E716" s="32"/>
      <c r="F716" s="33"/>
      <c r="G716" s="33"/>
      <c r="H716" s="33"/>
      <c r="I716" s="137"/>
      <c r="J716" s="33"/>
      <c r="K716" s="34"/>
      <c r="L716" s="128">
        <f>IF(Dommere!$C$12&gt;4,ROUND(SUM(E716:K716)-Q716-R716,1)/(Dommere!$C$12-2),(SUM(E716:K716)/Dommere!$C$12))</f>
        <v>0</v>
      </c>
      <c r="M716" s="129">
        <f>IF(B716="",,'Final 1'!L716+L716)</f>
        <v>0</v>
      </c>
      <c r="N716" s="57" t="str">
        <f t="shared" si="81"/>
        <v/>
      </c>
      <c r="O716" s="33"/>
      <c r="P716" s="33"/>
      <c r="Q716" s="19">
        <f t="shared" si="82"/>
        <v>0</v>
      </c>
      <c r="R716" s="19">
        <f t="shared" si="83"/>
        <v>0</v>
      </c>
      <c r="S716" s="19">
        <f t="shared" si="84"/>
        <v>0</v>
      </c>
    </row>
    <row r="717" spans="1:19" x14ac:dyDescent="0.2">
      <c r="A717" s="20">
        <f>+Oversikt!A717</f>
        <v>0</v>
      </c>
      <c r="B717" s="16" t="str">
        <f>IF('Final 1'!B717="", "",+Oversikt!B717)</f>
        <v/>
      </c>
      <c r="C717" s="16" t="str">
        <f>IF(Oversikt!E717="","",Oversikt!E717)</f>
        <v/>
      </c>
      <c r="D717" s="17" t="str">
        <f>IF('Final 1'!N717="","",IF(Oversikt!B717="","",VLOOKUP(Oversikt!#REF!,Mønster!$A$4:$B$21,2)))</f>
        <v/>
      </c>
      <c r="E717" s="32"/>
      <c r="F717" s="33"/>
      <c r="G717" s="33"/>
      <c r="H717" s="33"/>
      <c r="I717" s="137"/>
      <c r="J717" s="33"/>
      <c r="K717" s="34"/>
      <c r="L717" s="128">
        <f>IF(Dommere!$C$12&gt;4,ROUND(SUM(E717:K717)-Q717-R717,1)/(Dommere!$C$12-2),(SUM(E717:K717)/Dommere!$C$12))</f>
        <v>0</v>
      </c>
      <c r="M717" s="129">
        <f>IF(B717="",,'Final 1'!L717+L717)</f>
        <v>0</v>
      </c>
      <c r="N717" s="57" t="str">
        <f t="shared" si="81"/>
        <v/>
      </c>
      <c r="O717" s="33"/>
      <c r="P717" s="33"/>
      <c r="Q717" s="19">
        <f t="shared" si="82"/>
        <v>0</v>
      </c>
      <c r="R717" s="19">
        <f t="shared" si="83"/>
        <v>0</v>
      </c>
      <c r="S717" s="19">
        <f t="shared" si="84"/>
        <v>0</v>
      </c>
    </row>
    <row r="718" spans="1:19" x14ac:dyDescent="0.2">
      <c r="A718" s="20">
        <f>+Oversikt!A718</f>
        <v>0</v>
      </c>
      <c r="B718" s="16" t="str">
        <f>IF('Final 1'!B718="", "",+Oversikt!B718)</f>
        <v/>
      </c>
      <c r="C718" s="16" t="str">
        <f>IF(Oversikt!E718="","",Oversikt!E718)</f>
        <v/>
      </c>
      <c r="D718" s="17" t="str">
        <f>IF('Final 1'!N718="","",IF(Oversikt!B718="","",VLOOKUP(Oversikt!#REF!,Mønster!$A$4:$B$21,2)))</f>
        <v/>
      </c>
      <c r="E718" s="32"/>
      <c r="F718" s="33"/>
      <c r="G718" s="33"/>
      <c r="H718" s="33"/>
      <c r="I718" s="137"/>
      <c r="J718" s="33"/>
      <c r="K718" s="34"/>
      <c r="L718" s="128">
        <f>IF(Dommere!$C$12&gt;4,ROUND(SUM(E718:K718)-Q718-R718,1)/(Dommere!$C$12-2),(SUM(E718:K718)/Dommere!$C$12))</f>
        <v>0</v>
      </c>
      <c r="M718" s="129">
        <f>IF(B718="",,'Final 1'!L718+L718)</f>
        <v>0</v>
      </c>
      <c r="N718" s="57" t="str">
        <f t="shared" si="81"/>
        <v/>
      </c>
      <c r="O718" s="33"/>
      <c r="P718" s="33"/>
      <c r="Q718" s="19">
        <f t="shared" si="82"/>
        <v>0</v>
      </c>
      <c r="R718" s="19">
        <f t="shared" si="83"/>
        <v>0</v>
      </c>
      <c r="S718" s="19">
        <f t="shared" si="84"/>
        <v>0</v>
      </c>
    </row>
    <row r="719" spans="1:19" x14ac:dyDescent="0.2">
      <c r="A719" s="20">
        <f>+Oversikt!A719</f>
        <v>0</v>
      </c>
      <c r="B719" s="16" t="str">
        <f>IF('Final 1'!B719="", "",+Oversikt!B719)</f>
        <v/>
      </c>
      <c r="C719" s="16" t="str">
        <f>IF(Oversikt!E719="","",Oversikt!E719)</f>
        <v/>
      </c>
      <c r="D719" s="17" t="str">
        <f>IF('Final 1'!N719="","",IF(Oversikt!B719="","",VLOOKUP(Oversikt!#REF!,Mønster!$A$4:$B$21,2)))</f>
        <v/>
      </c>
      <c r="E719" s="32"/>
      <c r="F719" s="33"/>
      <c r="G719" s="33"/>
      <c r="H719" s="33"/>
      <c r="I719" s="137"/>
      <c r="J719" s="33"/>
      <c r="K719" s="34"/>
      <c r="L719" s="128">
        <f>IF(Dommere!$C$12&gt;4,ROUND(SUM(E719:K719)-Q719-R719,1)/(Dommere!$C$12-2),(SUM(E719:K719)/Dommere!$C$12))</f>
        <v>0</v>
      </c>
      <c r="M719" s="129">
        <f>IF(B719="",,'Final 1'!L719+L719)</f>
        <v>0</v>
      </c>
      <c r="N719" s="57" t="str">
        <f t="shared" si="81"/>
        <v/>
      </c>
      <c r="O719" s="33"/>
      <c r="P719" s="33"/>
      <c r="Q719" s="19">
        <f t="shared" si="82"/>
        <v>0</v>
      </c>
      <c r="R719" s="19">
        <f t="shared" si="83"/>
        <v>0</v>
      </c>
      <c r="S719" s="19">
        <f t="shared" si="84"/>
        <v>0</v>
      </c>
    </row>
    <row r="720" spans="1:19" x14ac:dyDescent="0.2">
      <c r="A720" s="20">
        <f>+Oversikt!A720</f>
        <v>0</v>
      </c>
      <c r="B720" s="16" t="str">
        <f>IF('Final 1'!B720="", "",+Oversikt!B720)</f>
        <v/>
      </c>
      <c r="C720" s="16" t="str">
        <f>IF(Oversikt!E720="","",Oversikt!E720)</f>
        <v/>
      </c>
      <c r="D720" s="17" t="str">
        <f>IF('Final 1'!N720="","",IF(Oversikt!B720="","",VLOOKUP(Oversikt!#REF!,Mønster!$A$4:$B$21,2)))</f>
        <v/>
      </c>
      <c r="E720" s="32"/>
      <c r="F720" s="33"/>
      <c r="G720" s="33"/>
      <c r="H720" s="33"/>
      <c r="I720" s="137"/>
      <c r="J720" s="33"/>
      <c r="K720" s="34"/>
      <c r="L720" s="128">
        <f>IF(Dommere!$C$12&gt;4,ROUND(SUM(E720:K720)-Q720-R720,1)/(Dommere!$C$12-2),(SUM(E720:K720)/Dommere!$C$12))</f>
        <v>0</v>
      </c>
      <c r="M720" s="129">
        <f>IF(B720="",,'Final 1'!L720+L720)</f>
        <v>0</v>
      </c>
      <c r="N720" s="57" t="str">
        <f t="shared" si="81"/>
        <v/>
      </c>
      <c r="O720" s="33"/>
      <c r="P720" s="33"/>
      <c r="Q720" s="19">
        <f t="shared" si="82"/>
        <v>0</v>
      </c>
      <c r="R720" s="19">
        <f t="shared" si="83"/>
        <v>0</v>
      </c>
      <c r="S720" s="19">
        <f t="shared" si="84"/>
        <v>0</v>
      </c>
    </row>
    <row r="721" spans="1:19" x14ac:dyDescent="0.2">
      <c r="A721" s="20">
        <f>+Oversikt!A721</f>
        <v>0</v>
      </c>
      <c r="B721" s="16" t="str">
        <f>IF('Final 1'!B721="", "",+Oversikt!B721)</f>
        <v/>
      </c>
      <c r="C721" s="16" t="str">
        <f>IF(Oversikt!E721="","",Oversikt!E721)</f>
        <v/>
      </c>
      <c r="D721" s="17" t="str">
        <f>IF('Final 1'!N721="","",IF(Oversikt!B721="","",VLOOKUP(Oversikt!#REF!,Mønster!$A$4:$B$21,2)))</f>
        <v/>
      </c>
      <c r="E721" s="32"/>
      <c r="F721" s="33"/>
      <c r="G721" s="33"/>
      <c r="H721" s="33"/>
      <c r="I721" s="137"/>
      <c r="J721" s="33"/>
      <c r="K721" s="34"/>
      <c r="L721" s="128">
        <f>IF(Dommere!$C$12&gt;4,ROUND(SUM(E721:K721)-Q721-R721,1)/(Dommere!$C$12-2),(SUM(E721:K721)/Dommere!$C$12))</f>
        <v>0</v>
      </c>
      <c r="M721" s="129">
        <f>IF(B721="",,'Final 1'!L721+L721)</f>
        <v>0</v>
      </c>
      <c r="N721" s="57" t="str">
        <f t="shared" si="81"/>
        <v/>
      </c>
      <c r="O721" s="33"/>
      <c r="P721" s="33"/>
      <c r="Q721" s="19">
        <f t="shared" si="82"/>
        <v>0</v>
      </c>
      <c r="R721" s="19">
        <f t="shared" si="83"/>
        <v>0</v>
      </c>
      <c r="S721" s="19">
        <f t="shared" si="84"/>
        <v>0</v>
      </c>
    </row>
    <row r="722" spans="1:19" x14ac:dyDescent="0.2">
      <c r="A722" s="20">
        <f>+Oversikt!A722</f>
        <v>0</v>
      </c>
      <c r="B722" s="16" t="str">
        <f>IF('Final 1'!B722="", "",+Oversikt!B722)</f>
        <v/>
      </c>
      <c r="C722" s="16" t="str">
        <f>IF(Oversikt!E722="","",Oversikt!E722)</f>
        <v/>
      </c>
      <c r="D722" s="17" t="str">
        <f>IF('Final 1'!N722="","",IF(Oversikt!B722="","",VLOOKUP(Oversikt!#REF!,Mønster!$A$4:$B$21,2)))</f>
        <v/>
      </c>
      <c r="E722" s="32"/>
      <c r="F722" s="33"/>
      <c r="G722" s="33"/>
      <c r="H722" s="33"/>
      <c r="I722" s="137"/>
      <c r="J722" s="33"/>
      <c r="K722" s="34"/>
      <c r="L722" s="128">
        <f>IF(Dommere!$C$12&gt;4,ROUND(SUM(E722:K722)-Q722-R722,1)/(Dommere!$C$12-2),(SUM(E722:K722)/Dommere!$C$12))</f>
        <v>0</v>
      </c>
      <c r="M722" s="129">
        <f>IF(B722="",,'Final 1'!L722+L722)</f>
        <v>0</v>
      </c>
      <c r="N722" s="57" t="str">
        <f t="shared" si="81"/>
        <v/>
      </c>
      <c r="O722" s="33"/>
      <c r="P722" s="33"/>
      <c r="Q722" s="19">
        <f t="shared" si="82"/>
        <v>0</v>
      </c>
      <c r="R722" s="19">
        <f t="shared" si="83"/>
        <v>0</v>
      </c>
      <c r="S722" s="19">
        <f t="shared" si="84"/>
        <v>0</v>
      </c>
    </row>
    <row r="723" spans="1:19" x14ac:dyDescent="0.2">
      <c r="A723" s="20">
        <f>+Oversikt!A723</f>
        <v>0</v>
      </c>
      <c r="B723" s="16" t="str">
        <f>IF('Final 1'!B723="", "",+Oversikt!B723)</f>
        <v/>
      </c>
      <c r="C723" s="16" t="str">
        <f>IF(Oversikt!E723="","",Oversikt!E723)</f>
        <v/>
      </c>
      <c r="D723" s="17" t="str">
        <f>IF('Final 1'!N723="","",IF(Oversikt!B723="","",VLOOKUP(Oversikt!#REF!,Mønster!$A$4:$B$21,2)))</f>
        <v/>
      </c>
      <c r="E723" s="32"/>
      <c r="F723" s="33"/>
      <c r="G723" s="33"/>
      <c r="H723" s="33"/>
      <c r="I723" s="137"/>
      <c r="J723" s="33"/>
      <c r="K723" s="34"/>
      <c r="L723" s="128">
        <f>IF(Dommere!$C$12&gt;4,ROUND(SUM(E723:K723)-Q723-R723,1)/(Dommere!$C$12-2),(SUM(E723:K723)/Dommere!$C$12))</f>
        <v>0</v>
      </c>
      <c r="M723" s="129">
        <f>IF(B723="",,'Final 1'!L723+L723)</f>
        <v>0</v>
      </c>
      <c r="N723" s="57" t="str">
        <f t="shared" si="81"/>
        <v/>
      </c>
      <c r="O723" s="33"/>
      <c r="P723" s="33"/>
      <c r="Q723" s="19">
        <f t="shared" si="82"/>
        <v>0</v>
      </c>
      <c r="R723" s="19">
        <f t="shared" si="83"/>
        <v>0</v>
      </c>
      <c r="S723" s="19">
        <f t="shared" si="84"/>
        <v>0</v>
      </c>
    </row>
    <row r="724" spans="1:19" x14ac:dyDescent="0.2">
      <c r="A724" s="20">
        <f>+Oversikt!A724</f>
        <v>0</v>
      </c>
      <c r="B724" s="16" t="str">
        <f>IF('Final 1'!B724="", "",+Oversikt!B724)</f>
        <v/>
      </c>
      <c r="C724" s="16" t="str">
        <f>IF(Oversikt!E724="","",Oversikt!E724)</f>
        <v/>
      </c>
      <c r="D724" s="17" t="str">
        <f>IF('Final 1'!N724="","",IF(Oversikt!B724="","",VLOOKUP(Oversikt!#REF!,Mønster!$A$4:$B$21,2)))</f>
        <v/>
      </c>
      <c r="E724" s="32"/>
      <c r="F724" s="33"/>
      <c r="G724" s="33"/>
      <c r="H724" s="33"/>
      <c r="I724" s="137"/>
      <c r="J724" s="33"/>
      <c r="K724" s="34"/>
      <c r="L724" s="128">
        <f>IF(Dommere!$C$12&gt;4,ROUND(SUM(E724:K724)-Q724-R724,1)/(Dommere!$C$12-2),(SUM(E724:K724)/Dommere!$C$12))</f>
        <v>0</v>
      </c>
      <c r="M724" s="129">
        <f>IF(B724="",,'Final 1'!L724+L724)</f>
        <v>0</v>
      </c>
      <c r="N724" s="57" t="str">
        <f t="shared" si="81"/>
        <v/>
      </c>
      <c r="O724" s="33"/>
      <c r="P724" s="33"/>
      <c r="Q724" s="19">
        <f t="shared" si="82"/>
        <v>0</v>
      </c>
      <c r="R724" s="19">
        <f t="shared" si="83"/>
        <v>0</v>
      </c>
      <c r="S724" s="19">
        <f t="shared" si="84"/>
        <v>0</v>
      </c>
    </row>
    <row r="725" spans="1:19" x14ac:dyDescent="0.2">
      <c r="A725" s="20">
        <f>+Oversikt!A725</f>
        <v>0</v>
      </c>
      <c r="B725" s="16" t="str">
        <f>IF('Final 1'!B725="", "",+Oversikt!B725)</f>
        <v/>
      </c>
      <c r="C725" s="16" t="str">
        <f>IF(Oversikt!E725="","",Oversikt!E725)</f>
        <v/>
      </c>
      <c r="D725" s="17" t="str">
        <f>IF('Final 1'!N725="","",IF(Oversikt!B725="","",VLOOKUP(Oversikt!#REF!,Mønster!$A$4:$B$21,2)))</f>
        <v/>
      </c>
      <c r="E725" s="32"/>
      <c r="F725" s="33"/>
      <c r="G725" s="33"/>
      <c r="H725" s="33"/>
      <c r="I725" s="137"/>
      <c r="J725" s="33"/>
      <c r="K725" s="34"/>
      <c r="L725" s="128">
        <f>IF(Dommere!$C$12&gt;4,ROUND(SUM(E725:K725)-Q725-R725,1)/(Dommere!$C$12-2),(SUM(E725:K725)/Dommere!$C$12))</f>
        <v>0</v>
      </c>
      <c r="M725" s="129">
        <f>IF(B725="",,'Final 1'!L725+L725)</f>
        <v>0</v>
      </c>
      <c r="N725" s="57" t="str">
        <f t="shared" si="81"/>
        <v/>
      </c>
      <c r="O725" s="33"/>
      <c r="P725" s="33"/>
      <c r="Q725" s="19">
        <f t="shared" si="82"/>
        <v>0</v>
      </c>
      <c r="R725" s="19">
        <f t="shared" si="83"/>
        <v>0</v>
      </c>
      <c r="S725" s="19">
        <f t="shared" si="84"/>
        <v>0</v>
      </c>
    </row>
    <row r="726" spans="1:19" x14ac:dyDescent="0.2">
      <c r="A726" s="20">
        <f>+Oversikt!A726</f>
        <v>0</v>
      </c>
      <c r="B726" s="16" t="str">
        <f>IF('Final 1'!B726="", "",+Oversikt!B726)</f>
        <v/>
      </c>
      <c r="C726" s="16" t="str">
        <f>IF(Oversikt!E726="","",Oversikt!E726)</f>
        <v/>
      </c>
      <c r="D726" s="17" t="str">
        <f>IF('Final 1'!N726="","",IF(Oversikt!B726="","",VLOOKUP(Oversikt!#REF!,Mønster!$A$4:$B$21,2)))</f>
        <v/>
      </c>
      <c r="E726" s="32"/>
      <c r="F726" s="33"/>
      <c r="G726" s="33"/>
      <c r="H726" s="33"/>
      <c r="I726" s="137"/>
      <c r="J726" s="33"/>
      <c r="K726" s="34"/>
      <c r="L726" s="128">
        <f>IF(Dommere!$C$12&gt;4,ROUND(SUM(E726:K726)-Q726-R726,1)/(Dommere!$C$12-2),(SUM(E726:K726)/Dommere!$C$12))</f>
        <v>0</v>
      </c>
      <c r="M726" s="129">
        <f>IF(B726="",,'Final 1'!L726+L726)</f>
        <v>0</v>
      </c>
      <c r="N726" s="57" t="str">
        <f t="shared" si="81"/>
        <v/>
      </c>
      <c r="O726" s="33"/>
      <c r="P726" s="33"/>
      <c r="Q726" s="19">
        <f t="shared" si="82"/>
        <v>0</v>
      </c>
      <c r="R726" s="19">
        <f t="shared" si="83"/>
        <v>0</v>
      </c>
      <c r="S726" s="19">
        <f t="shared" si="84"/>
        <v>0</v>
      </c>
    </row>
    <row r="727" spans="1:19" x14ac:dyDescent="0.2">
      <c r="A727" s="20">
        <f>+Oversikt!A727</f>
        <v>0</v>
      </c>
      <c r="B727" s="16" t="str">
        <f>IF('Final 1'!B727="", "",+Oversikt!B727)</f>
        <v/>
      </c>
      <c r="C727" s="16" t="str">
        <f>IF(Oversikt!E727="","",Oversikt!E727)</f>
        <v/>
      </c>
      <c r="D727" s="17" t="str">
        <f>IF('Final 1'!N727="","",IF(Oversikt!B727="","",VLOOKUP(Oversikt!#REF!,Mønster!$A$4:$B$21,2)))</f>
        <v/>
      </c>
      <c r="E727" s="32"/>
      <c r="F727" s="33"/>
      <c r="G727" s="33"/>
      <c r="H727" s="33"/>
      <c r="I727" s="137"/>
      <c r="J727" s="33"/>
      <c r="K727" s="34"/>
      <c r="L727" s="128">
        <f>IF(Dommere!$C$12&gt;4,ROUND(SUM(E727:K727)-Q727-R727,1)/(Dommere!$C$12-2),(SUM(E727:K727)/Dommere!$C$12))</f>
        <v>0</v>
      </c>
      <c r="M727" s="129">
        <f>IF(B727="",,'Final 1'!L727+L727)</f>
        <v>0</v>
      </c>
      <c r="N727" s="57" t="str">
        <f t="shared" si="81"/>
        <v/>
      </c>
      <c r="O727" s="33"/>
      <c r="P727" s="33"/>
      <c r="Q727" s="19">
        <f t="shared" si="82"/>
        <v>0</v>
      </c>
      <c r="R727" s="19">
        <f t="shared" si="83"/>
        <v>0</v>
      </c>
      <c r="S727" s="19">
        <f t="shared" si="84"/>
        <v>0</v>
      </c>
    </row>
    <row r="728" spans="1:19" x14ac:dyDescent="0.2">
      <c r="A728" s="20">
        <f>+Oversikt!A728</f>
        <v>0</v>
      </c>
      <c r="B728" s="16" t="str">
        <f>IF('Final 1'!B728="", "",+Oversikt!B728)</f>
        <v/>
      </c>
      <c r="C728" s="16" t="str">
        <f>IF(Oversikt!E728="","",Oversikt!E728)</f>
        <v/>
      </c>
      <c r="D728" s="17" t="str">
        <f>IF('Final 1'!N728="","",IF(Oversikt!B728="","",VLOOKUP(Oversikt!#REF!,Mønster!$A$4:$B$21,2)))</f>
        <v/>
      </c>
      <c r="E728" s="32"/>
      <c r="F728" s="33"/>
      <c r="G728" s="33"/>
      <c r="H728" s="33"/>
      <c r="I728" s="137"/>
      <c r="J728" s="33"/>
      <c r="K728" s="34"/>
      <c r="L728" s="128">
        <f>IF(Dommere!$C$12&gt;4,ROUND(SUM(E728:K728)-Q728-R728,1)/(Dommere!$C$12-2),(SUM(E728:K728)/Dommere!$C$12))</f>
        <v>0</v>
      </c>
      <c r="M728" s="129">
        <f>IF(B728="",,'Final 1'!L728+L728)</f>
        <v>0</v>
      </c>
      <c r="N728" s="57" t="str">
        <f t="shared" si="81"/>
        <v/>
      </c>
      <c r="O728" s="33"/>
      <c r="P728" s="33"/>
      <c r="Q728" s="19">
        <f t="shared" si="82"/>
        <v>0</v>
      </c>
      <c r="R728" s="19">
        <f t="shared" si="83"/>
        <v>0</v>
      </c>
      <c r="S728" s="19">
        <f t="shared" si="84"/>
        <v>0</v>
      </c>
    </row>
    <row r="729" spans="1:19" x14ac:dyDescent="0.2">
      <c r="A729" s="20">
        <f>+Oversikt!A729</f>
        <v>0</v>
      </c>
      <c r="B729" s="16" t="str">
        <f>IF('Final 1'!B729="", "",+Oversikt!B729)</f>
        <v/>
      </c>
      <c r="C729" s="16" t="str">
        <f>IF(Oversikt!E729="","",Oversikt!E729)</f>
        <v/>
      </c>
      <c r="D729" s="17" t="str">
        <f>IF('Final 1'!N729="","",IF(Oversikt!B729="","",VLOOKUP(Oversikt!#REF!,Mønster!$A$4:$B$21,2)))</f>
        <v/>
      </c>
      <c r="E729" s="32"/>
      <c r="F729" s="33"/>
      <c r="G729" s="33"/>
      <c r="H729" s="33"/>
      <c r="I729" s="137"/>
      <c r="J729" s="33"/>
      <c r="K729" s="34"/>
      <c r="L729" s="128">
        <f>IF(Dommere!$C$12&gt;4,ROUND(SUM(E729:K729)-Q729-R729,1)/(Dommere!$C$12-2),(SUM(E729:K729)/Dommere!$C$12))</f>
        <v>0</v>
      </c>
      <c r="M729" s="129">
        <f>IF(B729="",,'Final 1'!L729+L729)</f>
        <v>0</v>
      </c>
      <c r="N729" s="57" t="str">
        <f t="shared" si="81"/>
        <v/>
      </c>
      <c r="O729" s="33"/>
      <c r="P729" s="33"/>
      <c r="Q729" s="19">
        <f t="shared" si="82"/>
        <v>0</v>
      </c>
      <c r="R729" s="19">
        <f t="shared" si="83"/>
        <v>0</v>
      </c>
      <c r="S729" s="19">
        <f t="shared" si="84"/>
        <v>0</v>
      </c>
    </row>
    <row r="730" spans="1:19" x14ac:dyDescent="0.2">
      <c r="A730" s="20">
        <f>+Oversikt!A730</f>
        <v>0</v>
      </c>
      <c r="B730" s="16" t="str">
        <f>IF('Final 1'!B730="", "",+Oversikt!B730)</f>
        <v/>
      </c>
      <c r="C730" s="16" t="str">
        <f>IF(Oversikt!E730="","",Oversikt!E730)</f>
        <v/>
      </c>
      <c r="D730" s="17" t="str">
        <f>IF('Final 1'!N730="","",IF(Oversikt!B730="","",VLOOKUP(Oversikt!#REF!,Mønster!$A$4:$B$21,2)))</f>
        <v/>
      </c>
      <c r="E730" s="32"/>
      <c r="F730" s="33"/>
      <c r="G730" s="33"/>
      <c r="H730" s="33"/>
      <c r="I730" s="137"/>
      <c r="J730" s="33"/>
      <c r="K730" s="34"/>
      <c r="L730" s="128">
        <f>IF(Dommere!$C$12&gt;4,ROUND(SUM(E730:K730)-Q730-R730,1)/(Dommere!$C$12-2),(SUM(E730:K730)/Dommere!$C$12))</f>
        <v>0</v>
      </c>
      <c r="M730" s="129">
        <f>IF(B730="",,'Final 1'!L730+L730)</f>
        <v>0</v>
      </c>
      <c r="N730" s="57" t="str">
        <f t="shared" si="81"/>
        <v/>
      </c>
      <c r="O730" s="33"/>
      <c r="P730" s="33"/>
      <c r="Q730" s="19">
        <f t="shared" si="82"/>
        <v>0</v>
      </c>
      <c r="R730" s="19">
        <f t="shared" si="83"/>
        <v>0</v>
      </c>
      <c r="S730" s="19">
        <f t="shared" si="84"/>
        <v>0</v>
      </c>
    </row>
    <row r="731" spans="1:19" x14ac:dyDescent="0.2">
      <c r="A731" s="20">
        <f>+Oversikt!A731</f>
        <v>0</v>
      </c>
      <c r="B731" s="16" t="str">
        <f>IF('Final 1'!B731="", "",+Oversikt!B731)</f>
        <v/>
      </c>
      <c r="C731" s="16" t="str">
        <f>IF(Oversikt!E731="","",Oversikt!E731)</f>
        <v/>
      </c>
      <c r="D731" s="17" t="str">
        <f>IF('Final 1'!N731="","",IF(Oversikt!B731="","",VLOOKUP(Oversikt!#REF!,Mønster!$A$4:$B$21,2)))</f>
        <v/>
      </c>
      <c r="E731" s="32"/>
      <c r="F731" s="33"/>
      <c r="G731" s="33"/>
      <c r="H731" s="33"/>
      <c r="I731" s="137"/>
      <c r="J731" s="33"/>
      <c r="K731" s="34"/>
      <c r="L731" s="128">
        <f>IF(Dommere!$C$12&gt;4,ROUND(SUM(E731:K731)-Q731-R731,1)/(Dommere!$C$12-2),(SUM(E731:K731)/Dommere!$C$12))</f>
        <v>0</v>
      </c>
      <c r="M731" s="129">
        <f>IF(B731="",,'Final 1'!L731+L731)</f>
        <v>0</v>
      </c>
      <c r="N731" s="57" t="str">
        <f t="shared" si="81"/>
        <v/>
      </c>
      <c r="O731" s="33"/>
      <c r="P731" s="33"/>
      <c r="Q731" s="19">
        <f t="shared" si="82"/>
        <v>0</v>
      </c>
      <c r="R731" s="19">
        <f t="shared" si="83"/>
        <v>0</v>
      </c>
      <c r="S731" s="19">
        <f t="shared" si="84"/>
        <v>0</v>
      </c>
    </row>
    <row r="732" spans="1:19" x14ac:dyDescent="0.2">
      <c r="A732" s="20">
        <f>+Oversikt!A732</f>
        <v>0</v>
      </c>
      <c r="B732" s="16" t="str">
        <f>IF('Final 1'!B732="", "",+Oversikt!B732)</f>
        <v/>
      </c>
      <c r="C732" s="16" t="str">
        <f>IF(Oversikt!E732="","",Oversikt!E732)</f>
        <v/>
      </c>
      <c r="D732" s="17" t="str">
        <f>IF('Final 1'!N732="","",IF(Oversikt!B732="","",VLOOKUP(Oversikt!#REF!,Mønster!$A$4:$B$21,2)))</f>
        <v/>
      </c>
      <c r="E732" s="32"/>
      <c r="F732" s="33"/>
      <c r="G732" s="33"/>
      <c r="H732" s="33"/>
      <c r="I732" s="137"/>
      <c r="J732" s="33"/>
      <c r="K732" s="34"/>
      <c r="L732" s="128">
        <f>IF(Dommere!$C$12&gt;4,ROUND(SUM(E732:K732)-Q732-R732,1)/(Dommere!$C$12-2),(SUM(E732:K732)/Dommere!$C$12))</f>
        <v>0</v>
      </c>
      <c r="M732" s="129">
        <f>IF(B732="",,'Final 1'!L732+L732)</f>
        <v>0</v>
      </c>
      <c r="N732" s="57" t="str">
        <f t="shared" si="81"/>
        <v/>
      </c>
      <c r="O732" s="33"/>
      <c r="P732" s="33"/>
      <c r="Q732" s="19">
        <f t="shared" si="82"/>
        <v>0</v>
      </c>
      <c r="R732" s="19">
        <f t="shared" si="83"/>
        <v>0</v>
      </c>
      <c r="S732" s="19">
        <f t="shared" si="84"/>
        <v>0</v>
      </c>
    </row>
    <row r="733" spans="1:19" x14ac:dyDescent="0.2">
      <c r="A733" s="20">
        <f>+Oversikt!A733</f>
        <v>0</v>
      </c>
      <c r="B733" s="16" t="str">
        <f>IF('Final 1'!B733="", "",+Oversikt!B733)</f>
        <v/>
      </c>
      <c r="C733" s="16" t="str">
        <f>IF(Oversikt!E733="","",Oversikt!E733)</f>
        <v/>
      </c>
      <c r="D733" s="17" t="str">
        <f>IF('Final 1'!N733="","",IF(Oversikt!B733="","",VLOOKUP(Oversikt!#REF!,Mønster!$A$4:$B$21,2)))</f>
        <v/>
      </c>
      <c r="E733" s="32"/>
      <c r="F733" s="33"/>
      <c r="G733" s="33"/>
      <c r="H733" s="33"/>
      <c r="I733" s="137"/>
      <c r="J733" s="33"/>
      <c r="K733" s="34"/>
      <c r="L733" s="128">
        <f>IF(Dommere!$C$12&gt;4,ROUND(SUM(E733:K733)-Q733-R733,1)/(Dommere!$C$12-2),(SUM(E733:K733)/Dommere!$C$12))</f>
        <v>0</v>
      </c>
      <c r="M733" s="129">
        <f>IF(B733="",,'Final 1'!L733+L733)</f>
        <v>0</v>
      </c>
      <c r="N733" s="57" t="str">
        <f t="shared" si="81"/>
        <v/>
      </c>
      <c r="O733" s="33"/>
      <c r="P733" s="33"/>
      <c r="Q733" s="19">
        <f t="shared" si="82"/>
        <v>0</v>
      </c>
      <c r="R733" s="19">
        <f t="shared" si="83"/>
        <v>0</v>
      </c>
      <c r="S733" s="19">
        <f t="shared" si="84"/>
        <v>0</v>
      </c>
    </row>
    <row r="734" spans="1:19" x14ac:dyDescent="0.2">
      <c r="A734" s="20">
        <f>+Oversikt!A734</f>
        <v>0</v>
      </c>
      <c r="B734" s="16" t="str">
        <f>IF('Final 1'!B734="", "",+Oversikt!B734)</f>
        <v/>
      </c>
      <c r="C734" s="16" t="str">
        <f>IF(Oversikt!E734="","",Oversikt!E734)</f>
        <v/>
      </c>
      <c r="D734" s="17" t="str">
        <f>IF('Final 1'!N734="","",IF(Oversikt!B734="","",VLOOKUP(Oversikt!#REF!,Mønster!$A$4:$B$21,2)))</f>
        <v/>
      </c>
      <c r="E734" s="32"/>
      <c r="F734" s="33"/>
      <c r="G734" s="33"/>
      <c r="H734" s="33"/>
      <c r="I734" s="137"/>
      <c r="J734" s="33"/>
      <c r="K734" s="34"/>
      <c r="L734" s="128">
        <f>IF(Dommere!$C$12&gt;4,ROUND(SUM(E734:K734)-Q734-R734,1)/(Dommere!$C$12-2),(SUM(E734:K734)/Dommere!$C$12))</f>
        <v>0</v>
      </c>
      <c r="M734" s="129">
        <f>IF(B734="",,'Final 1'!L734+L734)</f>
        <v>0</v>
      </c>
      <c r="N734" s="57" t="str">
        <f t="shared" si="81"/>
        <v/>
      </c>
      <c r="O734" s="33"/>
      <c r="P734" s="33"/>
      <c r="Q734" s="19">
        <f t="shared" si="82"/>
        <v>0</v>
      </c>
      <c r="R734" s="19">
        <f t="shared" si="83"/>
        <v>0</v>
      </c>
      <c r="S734" s="19">
        <f t="shared" si="84"/>
        <v>0</v>
      </c>
    </row>
    <row r="735" spans="1:19" x14ac:dyDescent="0.2">
      <c r="A735" s="20">
        <f>+Oversikt!A735</f>
        <v>0</v>
      </c>
      <c r="B735" s="16" t="str">
        <f>IF('Final 1'!B735="", "",+Oversikt!B735)</f>
        <v/>
      </c>
      <c r="C735" s="16" t="str">
        <f>IF(Oversikt!E735="","",Oversikt!E735)</f>
        <v/>
      </c>
      <c r="D735" s="17" t="str">
        <f>IF('Final 1'!N735="","",IF(Oversikt!B735="","",VLOOKUP(Oversikt!#REF!,Mønster!$A$4:$B$21,2)))</f>
        <v/>
      </c>
      <c r="E735" s="32"/>
      <c r="F735" s="33"/>
      <c r="G735" s="33"/>
      <c r="H735" s="33"/>
      <c r="I735" s="137"/>
      <c r="J735" s="33"/>
      <c r="K735" s="34"/>
      <c r="L735" s="128">
        <f>IF(Dommere!$C$12&gt;4,ROUND(SUM(E735:K735)-Q735-R735,1)/(Dommere!$C$12-2),(SUM(E735:K735)/Dommere!$C$12))</f>
        <v>0</v>
      </c>
      <c r="M735" s="129">
        <f>IF(B735="",,'Final 1'!L735+L735)</f>
        <v>0</v>
      </c>
      <c r="N735" s="57" t="str">
        <f t="shared" si="81"/>
        <v/>
      </c>
      <c r="O735" s="33"/>
      <c r="P735" s="33"/>
      <c r="Q735" s="19">
        <f t="shared" si="82"/>
        <v>0</v>
      </c>
      <c r="R735" s="19">
        <f t="shared" si="83"/>
        <v>0</v>
      </c>
      <c r="S735" s="19">
        <f t="shared" si="84"/>
        <v>0</v>
      </c>
    </row>
    <row r="736" spans="1:19" x14ac:dyDescent="0.2">
      <c r="A736" s="20">
        <f>+Oversikt!A736</f>
        <v>0</v>
      </c>
      <c r="B736" s="16" t="str">
        <f>IF('Final 1'!B736="", "",+Oversikt!B736)</f>
        <v/>
      </c>
      <c r="C736" s="16" t="str">
        <f>IF(Oversikt!E736="","",Oversikt!E736)</f>
        <v/>
      </c>
      <c r="D736" s="17" t="str">
        <f>IF('Final 1'!N736="","",IF(Oversikt!B736="","",VLOOKUP(Oversikt!#REF!,Mønster!$A$4:$B$21,2)))</f>
        <v/>
      </c>
      <c r="E736" s="32"/>
      <c r="F736" s="33"/>
      <c r="G736" s="33"/>
      <c r="H736" s="33"/>
      <c r="I736" s="137"/>
      <c r="J736" s="33"/>
      <c r="K736" s="34"/>
      <c r="L736" s="128">
        <f>IF(Dommere!$C$12&gt;4,ROUND(SUM(E736:K736)-Q736-R736,1)/(Dommere!$C$12-2),(SUM(E736:K736)/Dommere!$C$12))</f>
        <v>0</v>
      </c>
      <c r="M736" s="129">
        <f>IF(B736="",,'Final 1'!L736+L736)</f>
        <v>0</v>
      </c>
      <c r="N736" s="57" t="str">
        <f t="shared" si="81"/>
        <v/>
      </c>
      <c r="O736" s="33"/>
      <c r="P736" s="33"/>
      <c r="Q736" s="19">
        <f t="shared" si="82"/>
        <v>0</v>
      </c>
      <c r="R736" s="19">
        <f t="shared" si="83"/>
        <v>0</v>
      </c>
      <c r="S736" s="19">
        <f t="shared" si="84"/>
        <v>0</v>
      </c>
    </row>
    <row r="737" spans="1:19" x14ac:dyDescent="0.2">
      <c r="A737" s="20">
        <f>+Oversikt!A737</f>
        <v>0</v>
      </c>
      <c r="B737" s="16" t="str">
        <f>IF('Final 1'!B737="", "",+Oversikt!B737)</f>
        <v/>
      </c>
      <c r="C737" s="16" t="str">
        <f>IF(Oversikt!E737="","",Oversikt!E737)</f>
        <v/>
      </c>
      <c r="D737" s="17" t="str">
        <f>IF('Final 1'!N737="","",IF(Oversikt!B737="","",VLOOKUP(Oversikt!#REF!,Mønster!$A$4:$B$21,2)))</f>
        <v/>
      </c>
      <c r="E737" s="32"/>
      <c r="F737" s="33"/>
      <c r="G737" s="33"/>
      <c r="H737" s="33"/>
      <c r="I737" s="137"/>
      <c r="J737" s="33"/>
      <c r="K737" s="34"/>
      <c r="L737" s="128">
        <f>IF(Dommere!$C$12&gt;4,ROUND(SUM(E737:K737)-Q737-R737,1)/(Dommere!$C$12-2),(SUM(E737:K737)/Dommere!$C$12))</f>
        <v>0</v>
      </c>
      <c r="M737" s="129">
        <f>IF(B737="",,'Final 1'!L737+L737)</f>
        <v>0</v>
      </c>
      <c r="N737" s="57" t="str">
        <f t="shared" si="81"/>
        <v/>
      </c>
      <c r="O737" s="33"/>
      <c r="P737" s="33"/>
      <c r="Q737" s="19">
        <f t="shared" si="82"/>
        <v>0</v>
      </c>
      <c r="R737" s="19">
        <f t="shared" si="83"/>
        <v>0</v>
      </c>
      <c r="S737" s="19">
        <f t="shared" si="84"/>
        <v>0</v>
      </c>
    </row>
    <row r="738" spans="1:19" x14ac:dyDescent="0.2">
      <c r="A738" s="20">
        <f>+Oversikt!A738</f>
        <v>0</v>
      </c>
      <c r="B738" s="16" t="str">
        <f>IF('Final 1'!B738="", "",+Oversikt!B738)</f>
        <v/>
      </c>
      <c r="C738" s="16" t="str">
        <f>IF(Oversikt!E738="","",Oversikt!E738)</f>
        <v/>
      </c>
      <c r="D738" s="17" t="str">
        <f>IF('Final 1'!N738="","",IF(Oversikt!B738="","",VLOOKUP(Oversikt!#REF!,Mønster!$A$4:$B$21,2)))</f>
        <v/>
      </c>
      <c r="E738" s="32"/>
      <c r="F738" s="33"/>
      <c r="G738" s="33"/>
      <c r="H738" s="33"/>
      <c r="I738" s="137"/>
      <c r="J738" s="33"/>
      <c r="K738" s="34"/>
      <c r="L738" s="128">
        <f>IF(Dommere!$C$12&gt;4,ROUND(SUM(E738:K738)-Q738-R738,1)/(Dommere!$C$12-2),(SUM(E738:K738)/Dommere!$C$12))</f>
        <v>0</v>
      </c>
      <c r="M738" s="129">
        <f>IF(B738="",,'Final 1'!L738+L738)</f>
        <v>0</v>
      </c>
      <c r="N738" s="57" t="str">
        <f t="shared" si="81"/>
        <v/>
      </c>
      <c r="O738" s="33"/>
      <c r="P738" s="33"/>
      <c r="Q738" s="19">
        <f t="shared" si="82"/>
        <v>0</v>
      </c>
      <c r="R738" s="19">
        <f t="shared" si="83"/>
        <v>0</v>
      </c>
      <c r="S738" s="19">
        <f t="shared" si="84"/>
        <v>0</v>
      </c>
    </row>
    <row r="739" spans="1:19" x14ac:dyDescent="0.2">
      <c r="A739" s="20">
        <f>+Oversikt!A739</f>
        <v>0</v>
      </c>
      <c r="B739" s="16" t="str">
        <f>IF('Final 1'!B739="", "",+Oversikt!B739)</f>
        <v/>
      </c>
      <c r="C739" s="16" t="str">
        <f>IF(Oversikt!E739="","",Oversikt!E739)</f>
        <v/>
      </c>
      <c r="D739" s="17" t="str">
        <f>IF('Final 1'!N739="","",IF(Oversikt!B739="","",VLOOKUP(Oversikt!#REF!,Mønster!$A$4:$B$21,2)))</f>
        <v/>
      </c>
      <c r="E739" s="32"/>
      <c r="F739" s="33"/>
      <c r="G739" s="33"/>
      <c r="H739" s="33"/>
      <c r="I739" s="137"/>
      <c r="J739" s="33"/>
      <c r="K739" s="34"/>
      <c r="L739" s="128">
        <f>IF(Dommere!$C$12&gt;4,ROUND(SUM(E739:K739)-Q739-R739,1)/(Dommere!$C$12-2),(SUM(E739:K739)/Dommere!$C$12))</f>
        <v>0</v>
      </c>
      <c r="M739" s="129">
        <f>IF(B739="",,'Final 1'!L739+L739)</f>
        <v>0</v>
      </c>
      <c r="N739" s="57" t="str">
        <f t="shared" si="81"/>
        <v/>
      </c>
      <c r="O739" s="33"/>
      <c r="P739" s="33"/>
      <c r="Q739" s="19">
        <f t="shared" si="82"/>
        <v>0</v>
      </c>
      <c r="R739" s="19">
        <f t="shared" si="83"/>
        <v>0</v>
      </c>
      <c r="S739" s="19">
        <f t="shared" si="84"/>
        <v>0</v>
      </c>
    </row>
    <row r="740" spans="1:19" x14ac:dyDescent="0.2">
      <c r="A740" s="20">
        <f>+Oversikt!A740</f>
        <v>0</v>
      </c>
      <c r="B740" s="16" t="str">
        <f>IF('Final 1'!B740="", "",+Oversikt!B740)</f>
        <v/>
      </c>
      <c r="C740" s="16" t="str">
        <f>IF(Oversikt!E740="","",Oversikt!E740)</f>
        <v/>
      </c>
      <c r="D740" s="17" t="str">
        <f>IF('Final 1'!N740="","",IF(Oversikt!B740="","",VLOOKUP(Oversikt!#REF!,Mønster!$A$4:$B$21,2)))</f>
        <v/>
      </c>
      <c r="E740" s="32"/>
      <c r="F740" s="33"/>
      <c r="G740" s="33"/>
      <c r="H740" s="33"/>
      <c r="I740" s="137"/>
      <c r="J740" s="33"/>
      <c r="K740" s="34"/>
      <c r="L740" s="128">
        <f>IF(Dommere!$C$12&gt;4,ROUND(SUM(E740:K740)-Q740-R740,1)/(Dommere!$C$12-2),(SUM(E740:K740)/Dommere!$C$12))</f>
        <v>0</v>
      </c>
      <c r="M740" s="129">
        <f>IF(B740="",,'Final 1'!L740+L740)</f>
        <v>0</v>
      </c>
      <c r="N740" s="57" t="str">
        <f t="shared" si="81"/>
        <v/>
      </c>
      <c r="O740" s="33"/>
      <c r="P740" s="33"/>
      <c r="Q740" s="19">
        <f t="shared" si="82"/>
        <v>0</v>
      </c>
      <c r="R740" s="19">
        <f t="shared" si="83"/>
        <v>0</v>
      </c>
      <c r="S740" s="19">
        <f t="shared" si="84"/>
        <v>0</v>
      </c>
    </row>
    <row r="741" spans="1:19" x14ac:dyDescent="0.2">
      <c r="A741" s="20">
        <f>+Oversikt!A741</f>
        <v>0</v>
      </c>
      <c r="B741" s="16" t="str">
        <f>IF('Final 1'!B741="", "",+Oversikt!B741)</f>
        <v/>
      </c>
      <c r="C741" s="16" t="str">
        <f>IF(Oversikt!E741="","",Oversikt!E741)</f>
        <v/>
      </c>
      <c r="D741" s="17" t="str">
        <f>IF('Final 1'!N741="","",IF(Oversikt!B741="","",VLOOKUP(Oversikt!#REF!,Mønster!$A$4:$B$21,2)))</f>
        <v/>
      </c>
      <c r="E741" s="32"/>
      <c r="F741" s="33"/>
      <c r="G741" s="33"/>
      <c r="H741" s="33"/>
      <c r="I741" s="137"/>
      <c r="J741" s="33"/>
      <c r="K741" s="34"/>
      <c r="L741" s="128">
        <f>IF(Dommere!$C$12&gt;4,ROUND(SUM(E741:K741)-Q741-R741,1)/(Dommere!$C$12-2),(SUM(E741:K741)/Dommere!$C$12))</f>
        <v>0</v>
      </c>
      <c r="M741" s="129">
        <f>IF(B741="",,'Final 1'!L741+L741)</f>
        <v>0</v>
      </c>
      <c r="N741" s="57" t="str">
        <f t="shared" si="81"/>
        <v/>
      </c>
      <c r="O741" s="33"/>
      <c r="P741" s="33"/>
      <c r="Q741" s="19">
        <f t="shared" si="82"/>
        <v>0</v>
      </c>
      <c r="R741" s="19">
        <f t="shared" si="83"/>
        <v>0</v>
      </c>
      <c r="S741" s="19">
        <f t="shared" si="84"/>
        <v>0</v>
      </c>
    </row>
    <row r="742" spans="1:19" x14ac:dyDescent="0.2">
      <c r="A742" s="20">
        <f>+Oversikt!A742</f>
        <v>0</v>
      </c>
      <c r="B742" s="16" t="str">
        <f>IF('Final 1'!B742="", "",+Oversikt!B742)</f>
        <v/>
      </c>
      <c r="C742" s="16" t="str">
        <f>IF(Oversikt!E742="","",Oversikt!E742)</f>
        <v/>
      </c>
      <c r="D742" s="17" t="str">
        <f>IF('Final 1'!N742="","",IF(Oversikt!B742="","",VLOOKUP(Oversikt!#REF!,Mønster!$A$4:$B$21,2)))</f>
        <v/>
      </c>
      <c r="E742" s="32"/>
      <c r="F742" s="33"/>
      <c r="G742" s="33"/>
      <c r="H742" s="33"/>
      <c r="I742" s="137"/>
      <c r="J742" s="33"/>
      <c r="K742" s="34"/>
      <c r="L742" s="128">
        <f>IF(Dommere!$C$12&gt;4,ROUND(SUM(E742:K742)-Q742-R742,1)/(Dommere!$C$12-2),(SUM(E742:K742)/Dommere!$C$12))</f>
        <v>0</v>
      </c>
      <c r="M742" s="129">
        <f>IF(B742="",,'Final 1'!L742+L742)</f>
        <v>0</v>
      </c>
      <c r="N742" s="57" t="str">
        <f t="shared" si="81"/>
        <v/>
      </c>
      <c r="O742" s="33"/>
      <c r="P742" s="33"/>
      <c r="Q742" s="19">
        <f t="shared" si="82"/>
        <v>0</v>
      </c>
      <c r="R742" s="19">
        <f t="shared" si="83"/>
        <v>0</v>
      </c>
      <c r="S742" s="19">
        <f t="shared" si="84"/>
        <v>0</v>
      </c>
    </row>
    <row r="743" spans="1:19" x14ac:dyDescent="0.2">
      <c r="A743" s="20">
        <f>+Oversikt!A743</f>
        <v>0</v>
      </c>
      <c r="B743" s="16" t="str">
        <f>IF('Final 1'!B743="", "",+Oversikt!B743)</f>
        <v/>
      </c>
      <c r="C743" s="16" t="str">
        <f>IF(Oversikt!E743="","",Oversikt!E743)</f>
        <v/>
      </c>
      <c r="D743" s="17" t="str">
        <f>IF('Final 1'!N743="","",IF(Oversikt!B743="","",VLOOKUP(Oversikt!#REF!,Mønster!$A$4:$B$21,2)))</f>
        <v/>
      </c>
      <c r="E743" s="32"/>
      <c r="F743" s="33"/>
      <c r="G743" s="33"/>
      <c r="H743" s="33"/>
      <c r="I743" s="137"/>
      <c r="J743" s="33"/>
      <c r="K743" s="34"/>
      <c r="L743" s="128">
        <f>IF(Dommere!$C$12&gt;4,ROUND(SUM(E743:K743)-Q743-R743,1)/(Dommere!$C$12-2),(SUM(E743:K743)/Dommere!$C$12))</f>
        <v>0</v>
      </c>
      <c r="M743" s="129">
        <f>IF(B743="",,'Final 1'!L743+L743)</f>
        <v>0</v>
      </c>
      <c r="N743" s="57" t="str">
        <f t="shared" si="81"/>
        <v/>
      </c>
      <c r="O743" s="33"/>
      <c r="P743" s="33"/>
      <c r="Q743" s="19">
        <f t="shared" si="82"/>
        <v>0</v>
      </c>
      <c r="R743" s="19">
        <f t="shared" si="83"/>
        <v>0</v>
      </c>
      <c r="S743" s="19">
        <f t="shared" si="84"/>
        <v>0</v>
      </c>
    </row>
    <row r="744" spans="1:19" x14ac:dyDescent="0.2">
      <c r="A744" s="20">
        <f>+Oversikt!A744</f>
        <v>0</v>
      </c>
      <c r="B744" s="16" t="str">
        <f>IF('Final 1'!B744="", "",+Oversikt!B744)</f>
        <v/>
      </c>
      <c r="C744" s="16" t="str">
        <f>IF(Oversikt!E744="","",Oversikt!E744)</f>
        <v/>
      </c>
      <c r="D744" s="17" t="str">
        <f>IF('Final 1'!N744="","",IF(Oversikt!B744="","",VLOOKUP(Oversikt!#REF!,Mønster!$A$4:$B$21,2)))</f>
        <v/>
      </c>
      <c r="E744" s="32"/>
      <c r="F744" s="33"/>
      <c r="G744" s="33"/>
      <c r="H744" s="33"/>
      <c r="I744" s="137"/>
      <c r="J744" s="33"/>
      <c r="K744" s="34"/>
      <c r="L744" s="128">
        <f>IF(Dommere!$C$12&gt;4,ROUND(SUM(E744:K744)-Q744-R744,1)/(Dommere!$C$12-2),(SUM(E744:K744)/Dommere!$C$12))</f>
        <v>0</v>
      </c>
      <c r="M744" s="129">
        <f>IF(B744="",,'Final 1'!L744+L744)</f>
        <v>0</v>
      </c>
      <c r="N744" s="57" t="str">
        <f t="shared" si="81"/>
        <v/>
      </c>
      <c r="O744" s="33"/>
      <c r="P744" s="33"/>
      <c r="Q744" s="19">
        <f t="shared" si="82"/>
        <v>0</v>
      </c>
      <c r="R744" s="19">
        <f t="shared" si="83"/>
        <v>0</v>
      </c>
      <c r="S744" s="19">
        <f t="shared" si="84"/>
        <v>0</v>
      </c>
    </row>
    <row r="745" spans="1:19" x14ac:dyDescent="0.2">
      <c r="A745" s="20">
        <f>+Oversikt!A745</f>
        <v>0</v>
      </c>
      <c r="B745" s="16" t="str">
        <f>IF('Final 1'!B745="", "",+Oversikt!B745)</f>
        <v/>
      </c>
      <c r="C745" s="16" t="str">
        <f>IF(Oversikt!E745="","",Oversikt!E745)</f>
        <v/>
      </c>
      <c r="D745" s="17" t="str">
        <f>IF('Final 1'!N745="","",IF(Oversikt!B745="","",VLOOKUP(Oversikt!#REF!,Mønster!$A$4:$B$21,2)))</f>
        <v/>
      </c>
      <c r="E745" s="32"/>
      <c r="F745" s="33"/>
      <c r="G745" s="33"/>
      <c r="H745" s="33"/>
      <c r="I745" s="137"/>
      <c r="J745" s="33"/>
      <c r="K745" s="34"/>
      <c r="L745" s="128">
        <f>IF(Dommere!$C$12&gt;4,ROUND(SUM(E745:K745)-Q745-R745,1)/(Dommere!$C$12-2),(SUM(E745:K745)/Dommere!$C$12))</f>
        <v>0</v>
      </c>
      <c r="M745" s="129">
        <f>IF(B745="",,'Final 1'!L745+L745)</f>
        <v>0</v>
      </c>
      <c r="N745" s="57" t="str">
        <f t="shared" si="81"/>
        <v/>
      </c>
      <c r="O745" s="33"/>
      <c r="P745" s="33"/>
      <c r="Q745" s="19">
        <f t="shared" si="82"/>
        <v>0</v>
      </c>
      <c r="R745" s="19">
        <f t="shared" si="83"/>
        <v>0</v>
      </c>
      <c r="S745" s="19">
        <f t="shared" si="84"/>
        <v>0</v>
      </c>
    </row>
    <row r="746" spans="1:19" x14ac:dyDescent="0.2">
      <c r="A746" s="20">
        <f>+Oversikt!A746</f>
        <v>0</v>
      </c>
      <c r="B746" s="16" t="str">
        <f>IF('Final 1'!B746="", "",+Oversikt!B746)</f>
        <v/>
      </c>
      <c r="C746" s="16" t="str">
        <f>IF(Oversikt!E746="","",Oversikt!E746)</f>
        <v/>
      </c>
      <c r="D746" s="17" t="str">
        <f>IF('Final 1'!N746="","",IF(Oversikt!B746="","",VLOOKUP(Oversikt!#REF!,Mønster!$A$4:$B$21,2)))</f>
        <v/>
      </c>
      <c r="E746" s="32"/>
      <c r="F746" s="33"/>
      <c r="G746" s="33"/>
      <c r="H746" s="33"/>
      <c r="I746" s="137"/>
      <c r="J746" s="33"/>
      <c r="K746" s="34"/>
      <c r="L746" s="128">
        <f>IF(Dommere!$C$12&gt;4,ROUND(SUM(E746:K746)-Q746-R746,1)/(Dommere!$C$12-2),(SUM(E746:K746)/Dommere!$C$12))</f>
        <v>0</v>
      </c>
      <c r="M746" s="129">
        <f>IF(B746="",,'Final 1'!L746+L746)</f>
        <v>0</v>
      </c>
      <c r="N746" s="57" t="str">
        <f t="shared" si="81"/>
        <v/>
      </c>
      <c r="O746" s="33"/>
      <c r="P746" s="33"/>
      <c r="Q746" s="19">
        <f t="shared" si="82"/>
        <v>0</v>
      </c>
      <c r="R746" s="19">
        <f t="shared" si="83"/>
        <v>0</v>
      </c>
      <c r="S746" s="19">
        <f t="shared" si="84"/>
        <v>0</v>
      </c>
    </row>
    <row r="747" spans="1:19" x14ac:dyDescent="0.2">
      <c r="A747" s="20">
        <f>+Oversikt!A747</f>
        <v>0</v>
      </c>
      <c r="B747" s="16" t="str">
        <f>IF('Final 1'!B747="", "",+Oversikt!B747)</f>
        <v/>
      </c>
      <c r="C747" s="16" t="str">
        <f>IF(Oversikt!E747="","",Oversikt!E747)</f>
        <v/>
      </c>
      <c r="D747" s="17" t="str">
        <f>IF('Final 1'!N747="","",IF(Oversikt!B747="","",VLOOKUP(Oversikt!#REF!,Mønster!$A$4:$B$21,2)))</f>
        <v/>
      </c>
      <c r="E747" s="32"/>
      <c r="F747" s="33"/>
      <c r="G747" s="33"/>
      <c r="H747" s="33"/>
      <c r="I747" s="137"/>
      <c r="J747" s="33"/>
      <c r="K747" s="34"/>
      <c r="L747" s="128">
        <f>IF(Dommere!$C$12&gt;4,ROUND(SUM(E747:K747)-Q747-R747,1)/(Dommere!$C$12-2),(SUM(E747:K747)/Dommere!$C$12))</f>
        <v>0</v>
      </c>
      <c r="M747" s="129">
        <f>IF(B747="",,'Final 1'!L747+L747)</f>
        <v>0</v>
      </c>
      <c r="N747" s="57" t="str">
        <f t="shared" si="81"/>
        <v/>
      </c>
      <c r="O747" s="33"/>
      <c r="P747" s="33"/>
      <c r="Q747" s="19">
        <f t="shared" si="82"/>
        <v>0</v>
      </c>
      <c r="R747" s="19">
        <f t="shared" si="83"/>
        <v>0</v>
      </c>
      <c r="S747" s="19">
        <f t="shared" si="84"/>
        <v>0</v>
      </c>
    </row>
    <row r="748" spans="1:19" x14ac:dyDescent="0.2">
      <c r="A748" s="20">
        <f>+Oversikt!A748</f>
        <v>0</v>
      </c>
      <c r="B748" s="16" t="str">
        <f>IF('Final 1'!B748="", "",+Oversikt!B748)</f>
        <v/>
      </c>
      <c r="C748" s="16" t="str">
        <f>IF(Oversikt!E748="","",Oversikt!E748)</f>
        <v/>
      </c>
      <c r="D748" s="17" t="str">
        <f>IF('Final 1'!N748="","",IF(Oversikt!B748="","",VLOOKUP(Oversikt!#REF!,Mønster!$A$4:$B$21,2)))</f>
        <v/>
      </c>
      <c r="E748" s="32"/>
      <c r="F748" s="33"/>
      <c r="G748" s="33"/>
      <c r="H748" s="33"/>
      <c r="I748" s="137"/>
      <c r="J748" s="33"/>
      <c r="K748" s="34"/>
      <c r="L748" s="128">
        <f>IF(Dommere!$C$12&gt;4,ROUND(SUM(E748:K748)-Q748-R748,1)/(Dommere!$C$12-2),(SUM(E748:K748)/Dommere!$C$12))</f>
        <v>0</v>
      </c>
      <c r="M748" s="129">
        <f>IF(B748="",,'Final 1'!L748+L748)</f>
        <v>0</v>
      </c>
      <c r="N748" s="57" t="str">
        <f t="shared" si="81"/>
        <v/>
      </c>
      <c r="O748" s="33"/>
      <c r="P748" s="33"/>
      <c r="Q748" s="19">
        <f t="shared" si="82"/>
        <v>0</v>
      </c>
      <c r="R748" s="19">
        <f t="shared" si="83"/>
        <v>0</v>
      </c>
      <c r="S748" s="19">
        <f t="shared" si="84"/>
        <v>0</v>
      </c>
    </row>
    <row r="749" spans="1:19" x14ac:dyDescent="0.2">
      <c r="A749" s="20">
        <f>+Oversikt!A749</f>
        <v>0</v>
      </c>
      <c r="B749" s="16" t="str">
        <f>IF('Final 1'!B749="", "",+Oversikt!B749)</f>
        <v/>
      </c>
      <c r="C749" s="16" t="str">
        <f>IF(Oversikt!E749="","",Oversikt!E749)</f>
        <v/>
      </c>
      <c r="D749" s="17" t="str">
        <f>IF('Final 1'!N749="","",IF(Oversikt!B749="","",VLOOKUP(Oversikt!#REF!,Mønster!$A$4:$B$21,2)))</f>
        <v/>
      </c>
      <c r="E749" s="32"/>
      <c r="F749" s="33"/>
      <c r="G749" s="33"/>
      <c r="H749" s="33"/>
      <c r="I749" s="137"/>
      <c r="J749" s="33"/>
      <c r="K749" s="34"/>
      <c r="L749" s="128">
        <f>IF(Dommere!$C$12&gt;4,ROUND(SUM(E749:K749)-Q749-R749,1)/(Dommere!$C$12-2),(SUM(E749:K749)/Dommere!$C$12))</f>
        <v>0</v>
      </c>
      <c r="M749" s="129">
        <f>IF(B749="",,'Final 1'!L749+L749)</f>
        <v>0</v>
      </c>
      <c r="N749" s="57" t="str">
        <f t="shared" si="81"/>
        <v/>
      </c>
      <c r="O749" s="33"/>
      <c r="P749" s="33"/>
      <c r="Q749" s="19">
        <f t="shared" si="82"/>
        <v>0</v>
      </c>
      <c r="R749" s="19">
        <f t="shared" si="83"/>
        <v>0</v>
      </c>
      <c r="S749" s="19">
        <f t="shared" si="84"/>
        <v>0</v>
      </c>
    </row>
    <row r="750" spans="1:19" x14ac:dyDescent="0.2">
      <c r="A750" s="20">
        <f>+Oversikt!A750</f>
        <v>0</v>
      </c>
      <c r="B750" s="16" t="str">
        <f>IF('Final 1'!B750="", "",+Oversikt!B750)</f>
        <v/>
      </c>
      <c r="C750" s="16" t="str">
        <f>IF(Oversikt!E750="","",Oversikt!E750)</f>
        <v/>
      </c>
      <c r="D750" s="17" t="str">
        <f>IF('Final 1'!N750="","",IF(Oversikt!B750="","",VLOOKUP(Oversikt!#REF!,Mønster!$A$4:$B$21,2)))</f>
        <v/>
      </c>
      <c r="E750" s="32"/>
      <c r="F750" s="33"/>
      <c r="G750" s="33"/>
      <c r="H750" s="33"/>
      <c r="I750" s="137"/>
      <c r="J750" s="33"/>
      <c r="K750" s="34"/>
      <c r="L750" s="128">
        <f>IF(Dommere!$C$12&gt;4,ROUND(SUM(E750:K750)-Q750-R750,1)/(Dommere!$C$12-2),(SUM(E750:K750)/Dommere!$C$12))</f>
        <v>0</v>
      </c>
      <c r="M750" s="129">
        <f>IF(B750="",,'Final 1'!L750+L750)</f>
        <v>0</v>
      </c>
      <c r="N750" s="57" t="str">
        <f t="shared" si="81"/>
        <v/>
      </c>
      <c r="O750" s="33"/>
      <c r="P750" s="33"/>
      <c r="Q750" s="19">
        <f t="shared" si="82"/>
        <v>0</v>
      </c>
      <c r="R750" s="19">
        <f t="shared" si="83"/>
        <v>0</v>
      </c>
      <c r="S750" s="19">
        <f t="shared" si="84"/>
        <v>0</v>
      </c>
    </row>
    <row r="751" spans="1:19" x14ac:dyDescent="0.2">
      <c r="A751" s="20">
        <f>+Oversikt!A751</f>
        <v>0</v>
      </c>
      <c r="B751" s="16" t="str">
        <f>IF('Final 1'!B751="", "",+Oversikt!B751)</f>
        <v/>
      </c>
      <c r="C751" s="16" t="str">
        <f>IF(Oversikt!E751="","",Oversikt!E751)</f>
        <v/>
      </c>
      <c r="D751" s="17" t="str">
        <f>IF('Final 1'!N751="","",IF(Oversikt!B751="","",VLOOKUP(Oversikt!#REF!,Mønster!$A$4:$B$21,2)))</f>
        <v/>
      </c>
      <c r="E751" s="32"/>
      <c r="F751" s="33"/>
      <c r="G751" s="33"/>
      <c r="H751" s="33"/>
      <c r="I751" s="137"/>
      <c r="J751" s="33"/>
      <c r="K751" s="34"/>
      <c r="L751" s="128">
        <f>IF(Dommere!$C$12&gt;4,ROUND(SUM(E751:K751)-Q751-R751,1)/(Dommere!$C$12-2),(SUM(E751:K751)/Dommere!$C$12))</f>
        <v>0</v>
      </c>
      <c r="M751" s="129">
        <f>IF(B751="",,'Final 1'!L751+L751)</f>
        <v>0</v>
      </c>
      <c r="N751" s="57" t="str">
        <f t="shared" si="81"/>
        <v/>
      </c>
      <c r="O751" s="33"/>
      <c r="P751" s="33"/>
      <c r="Q751" s="19">
        <f t="shared" si="82"/>
        <v>0</v>
      </c>
      <c r="R751" s="19">
        <f t="shared" si="83"/>
        <v>0</v>
      </c>
      <c r="S751" s="19">
        <f t="shared" si="84"/>
        <v>0</v>
      </c>
    </row>
    <row r="752" spans="1:19" x14ac:dyDescent="0.2">
      <c r="A752" s="20">
        <f>+Oversikt!A752</f>
        <v>0</v>
      </c>
      <c r="B752" s="16" t="str">
        <f>IF('Final 1'!B752="", "",+Oversikt!B752)</f>
        <v/>
      </c>
      <c r="C752" s="16" t="str">
        <f>IF(Oversikt!E752="","",Oversikt!E752)</f>
        <v/>
      </c>
      <c r="D752" s="17" t="str">
        <f>IF('Final 1'!N752="","",IF(Oversikt!B752="","",VLOOKUP(Oversikt!#REF!,Mønster!$A$4:$B$21,2)))</f>
        <v/>
      </c>
      <c r="E752" s="32"/>
      <c r="F752" s="33"/>
      <c r="G752" s="33"/>
      <c r="H752" s="33"/>
      <c r="I752" s="137"/>
      <c r="J752" s="33"/>
      <c r="K752" s="34"/>
      <c r="L752" s="128">
        <f>IF(Dommere!$C$12&gt;4,ROUND(SUM(E752:K752)-Q752-R752,1)/(Dommere!$C$12-2),(SUM(E752:K752)/Dommere!$C$12))</f>
        <v>0</v>
      </c>
      <c r="M752" s="129">
        <f>IF(B752="",,'Final 1'!L752+L752)</f>
        <v>0</v>
      </c>
      <c r="N752" s="57" t="str">
        <f t="shared" si="81"/>
        <v/>
      </c>
      <c r="O752" s="33"/>
      <c r="P752" s="33"/>
      <c r="Q752" s="19">
        <f t="shared" si="82"/>
        <v>0</v>
      </c>
      <c r="R752" s="19">
        <f t="shared" si="83"/>
        <v>0</v>
      </c>
      <c r="S752" s="19">
        <f t="shared" si="84"/>
        <v>0</v>
      </c>
    </row>
    <row r="753" spans="1:19" x14ac:dyDescent="0.2">
      <c r="A753" s="20">
        <f>+Oversikt!A753</f>
        <v>0</v>
      </c>
      <c r="B753" s="16" t="str">
        <f>IF('Final 1'!B753="", "",+Oversikt!B753)</f>
        <v/>
      </c>
      <c r="C753" s="16" t="str">
        <f>IF(Oversikt!E753="","",Oversikt!E753)</f>
        <v/>
      </c>
      <c r="D753" s="17" t="str">
        <f>IF('Final 1'!N753="","",IF(Oversikt!B753="","",VLOOKUP(Oversikt!#REF!,Mønster!$A$4:$B$21,2)))</f>
        <v/>
      </c>
      <c r="E753" s="32"/>
      <c r="F753" s="33"/>
      <c r="G753" s="33"/>
      <c r="H753" s="33"/>
      <c r="I753" s="137"/>
      <c r="J753" s="33"/>
      <c r="K753" s="34"/>
      <c r="L753" s="128">
        <f>IF(Dommere!$C$12&gt;4,ROUND(SUM(E753:K753)-Q753-R753,1)/(Dommere!$C$12-2),(SUM(E753:K753)/Dommere!$C$12))</f>
        <v>0</v>
      </c>
      <c r="M753" s="129">
        <f>IF(B753="",,'Final 1'!L753+L753)</f>
        <v>0</v>
      </c>
      <c r="N753" s="57" t="str">
        <f t="shared" si="81"/>
        <v/>
      </c>
      <c r="O753" s="33"/>
      <c r="P753" s="33"/>
      <c r="Q753" s="19">
        <f t="shared" si="82"/>
        <v>0</v>
      </c>
      <c r="R753" s="19">
        <f t="shared" si="83"/>
        <v>0</v>
      </c>
      <c r="S753" s="19">
        <f t="shared" si="84"/>
        <v>0</v>
      </c>
    </row>
    <row r="754" spans="1:19" x14ac:dyDescent="0.2">
      <c r="A754" s="20">
        <f>+Oversikt!A754</f>
        <v>0</v>
      </c>
      <c r="B754" s="16" t="str">
        <f>IF('Final 1'!B754="", "",+Oversikt!B754)</f>
        <v/>
      </c>
      <c r="C754" s="16" t="str">
        <f>IF(Oversikt!E754="","",Oversikt!E754)</f>
        <v/>
      </c>
      <c r="D754" s="17" t="str">
        <f>IF('Final 1'!N754="","",IF(Oversikt!B754="","",VLOOKUP(Oversikt!#REF!,Mønster!$A$4:$B$21,2)))</f>
        <v/>
      </c>
      <c r="E754" s="32"/>
      <c r="F754" s="33"/>
      <c r="G754" s="33"/>
      <c r="H754" s="33"/>
      <c r="I754" s="137"/>
      <c r="J754" s="33"/>
      <c r="K754" s="34"/>
      <c r="L754" s="128">
        <f>IF(Dommere!$C$12&gt;4,ROUND(SUM(E754:K754)-Q754-R754,1)/(Dommere!$C$12-2),(SUM(E754:K754)/Dommere!$C$12))</f>
        <v>0</v>
      </c>
      <c r="M754" s="129">
        <f>IF(B754="",,'Final 1'!L754+L754)</f>
        <v>0</v>
      </c>
      <c r="N754" s="57" t="str">
        <f t="shared" si="81"/>
        <v/>
      </c>
      <c r="O754" s="33"/>
      <c r="P754" s="33"/>
      <c r="Q754" s="19">
        <f t="shared" si="82"/>
        <v>0</v>
      </c>
      <c r="R754" s="19">
        <f t="shared" si="83"/>
        <v>0</v>
      </c>
      <c r="S754" s="19">
        <f t="shared" si="84"/>
        <v>0</v>
      </c>
    </row>
    <row r="755" spans="1:19" x14ac:dyDescent="0.2">
      <c r="A755" s="20">
        <f>+Oversikt!A755</f>
        <v>0</v>
      </c>
      <c r="B755" s="16" t="str">
        <f>IF('Final 1'!B755="", "",+Oversikt!B755)</f>
        <v/>
      </c>
      <c r="C755" s="16" t="str">
        <f>IF(Oversikt!E755="","",Oversikt!E755)</f>
        <v/>
      </c>
      <c r="D755" s="17" t="str">
        <f>IF('Final 1'!N755="","",IF(Oversikt!B755="","",VLOOKUP(Oversikt!#REF!,Mønster!$A$4:$B$21,2)))</f>
        <v/>
      </c>
      <c r="E755" s="32"/>
      <c r="F755" s="33"/>
      <c r="G755" s="33"/>
      <c r="H755" s="33"/>
      <c r="I755" s="137"/>
      <c r="J755" s="33"/>
      <c r="K755" s="34"/>
      <c r="L755" s="128">
        <f>IF(Dommere!$C$12&gt;4,ROUND(SUM(E755:K755)-Q755-R755,1)/(Dommere!$C$12-2),(SUM(E755:K755)/Dommere!$C$12))</f>
        <v>0</v>
      </c>
      <c r="M755" s="129">
        <f>IF(B755="",,'Final 1'!L755+L755)</f>
        <v>0</v>
      </c>
      <c r="N755" s="57" t="str">
        <f t="shared" si="81"/>
        <v/>
      </c>
      <c r="O755" s="33"/>
      <c r="P755" s="33"/>
      <c r="Q755" s="19">
        <f t="shared" si="82"/>
        <v>0</v>
      </c>
      <c r="R755" s="19">
        <f t="shared" si="83"/>
        <v>0</v>
      </c>
      <c r="S755" s="19">
        <f t="shared" si="84"/>
        <v>0</v>
      </c>
    </row>
    <row r="756" spans="1:19" x14ac:dyDescent="0.2">
      <c r="A756" s="20">
        <f>+Oversikt!A756</f>
        <v>0</v>
      </c>
      <c r="B756" s="16" t="str">
        <f>IF('Final 1'!B756="", "",+Oversikt!B756)</f>
        <v/>
      </c>
      <c r="C756" s="16" t="str">
        <f>IF(Oversikt!E756="","",Oversikt!E756)</f>
        <v/>
      </c>
      <c r="D756" s="17" t="str">
        <f>IF('Final 1'!N756="","",IF(Oversikt!B756="","",VLOOKUP(Oversikt!#REF!,Mønster!$A$4:$B$21,2)))</f>
        <v/>
      </c>
      <c r="E756" s="32"/>
      <c r="F756" s="33"/>
      <c r="G756" s="33"/>
      <c r="H756" s="33"/>
      <c r="I756" s="137"/>
      <c r="J756" s="33"/>
      <c r="K756" s="34"/>
      <c r="L756" s="128">
        <f>IF(Dommere!$C$12&gt;4,ROUND(SUM(E756:K756)-Q756-R756,1)/(Dommere!$C$12-2),(SUM(E756:K756)/Dommere!$C$12))</f>
        <v>0</v>
      </c>
      <c r="M756" s="129">
        <f>IF(B756="",,'Final 1'!L756+L756)</f>
        <v>0</v>
      </c>
      <c r="N756" s="57" t="str">
        <f t="shared" si="81"/>
        <v/>
      </c>
      <c r="O756" s="33"/>
      <c r="P756" s="33"/>
      <c r="Q756" s="19">
        <f t="shared" si="82"/>
        <v>0</v>
      </c>
      <c r="R756" s="19">
        <f t="shared" si="83"/>
        <v>0</v>
      </c>
      <c r="S756" s="19">
        <f t="shared" si="84"/>
        <v>0</v>
      </c>
    </row>
    <row r="757" spans="1:19" x14ac:dyDescent="0.2">
      <c r="A757" s="20">
        <f>+Oversikt!A757</f>
        <v>0</v>
      </c>
      <c r="B757" s="16" t="str">
        <f>IF('Final 1'!B757="", "",+Oversikt!B757)</f>
        <v/>
      </c>
      <c r="C757" s="16" t="str">
        <f>IF(Oversikt!E757="","",Oversikt!E757)</f>
        <v/>
      </c>
      <c r="D757" s="17" t="str">
        <f>IF('Final 1'!N757="","",IF(Oversikt!B757="","",VLOOKUP(Oversikt!#REF!,Mønster!$A$4:$B$21,2)))</f>
        <v/>
      </c>
      <c r="E757" s="32"/>
      <c r="F757" s="33"/>
      <c r="G757" s="33"/>
      <c r="H757" s="33"/>
      <c r="I757" s="137"/>
      <c r="J757" s="33"/>
      <c r="K757" s="34"/>
      <c r="L757" s="128">
        <f>IF(Dommere!$C$12&gt;4,ROUND(SUM(E757:K757)-Q757-R757,1)/(Dommere!$C$12-2),(SUM(E757:K757)/Dommere!$C$12))</f>
        <v>0</v>
      </c>
      <c r="M757" s="129">
        <f>IF(B757="",,'Final 1'!L757+L757)</f>
        <v>0</v>
      </c>
      <c r="N757" s="57" t="str">
        <f t="shared" si="81"/>
        <v/>
      </c>
      <c r="O757" s="33"/>
      <c r="P757" s="33"/>
      <c r="Q757" s="19">
        <f t="shared" si="82"/>
        <v>0</v>
      </c>
      <c r="R757" s="19">
        <f t="shared" si="83"/>
        <v>0</v>
      </c>
      <c r="S757" s="19">
        <f t="shared" si="84"/>
        <v>0</v>
      </c>
    </row>
    <row r="758" spans="1:19" x14ac:dyDescent="0.2">
      <c r="A758" s="20">
        <f>+Oversikt!A758</f>
        <v>0</v>
      </c>
      <c r="B758" s="16" t="str">
        <f>IF('Final 1'!B758="", "",+Oversikt!B758)</f>
        <v/>
      </c>
      <c r="C758" s="16" t="str">
        <f>IF(Oversikt!E758="","",Oversikt!E758)</f>
        <v/>
      </c>
      <c r="D758" s="17" t="str">
        <f>IF('Final 1'!N758="","",IF(Oversikt!B758="","",VLOOKUP(Oversikt!#REF!,Mønster!$A$4:$B$21,2)))</f>
        <v/>
      </c>
      <c r="E758" s="32"/>
      <c r="F758" s="33"/>
      <c r="G758" s="33"/>
      <c r="H758" s="33"/>
      <c r="I758" s="137"/>
      <c r="J758" s="33"/>
      <c r="K758" s="34"/>
      <c r="L758" s="128">
        <f>IF(Dommere!$C$12&gt;4,ROUND(SUM(E758:K758)-Q758-R758,1)/(Dommere!$C$12-2),(SUM(E758:K758)/Dommere!$C$12))</f>
        <v>0</v>
      </c>
      <c r="M758" s="129">
        <f>IF(B758="",,'Final 1'!L758+L758)</f>
        <v>0</v>
      </c>
      <c r="N758" s="57" t="str">
        <f t="shared" si="81"/>
        <v/>
      </c>
      <c r="O758" s="33"/>
      <c r="P758" s="33"/>
      <c r="Q758" s="19">
        <f t="shared" si="82"/>
        <v>0</v>
      </c>
      <c r="R758" s="19">
        <f t="shared" si="83"/>
        <v>0</v>
      </c>
      <c r="S758" s="19">
        <f t="shared" si="84"/>
        <v>0</v>
      </c>
    </row>
    <row r="759" spans="1:19" x14ac:dyDescent="0.2">
      <c r="A759" s="20">
        <f>+Oversikt!A759</f>
        <v>0</v>
      </c>
      <c r="B759" s="16" t="str">
        <f>IF('Final 1'!B759="", "",+Oversikt!B759)</f>
        <v/>
      </c>
      <c r="C759" s="16" t="str">
        <f>IF(Oversikt!E759="","",Oversikt!E759)</f>
        <v/>
      </c>
      <c r="D759" s="17" t="str">
        <f>IF('Final 1'!N759="","",IF(Oversikt!B759="","",VLOOKUP(Oversikt!#REF!,Mønster!$A$4:$B$21,2)))</f>
        <v/>
      </c>
      <c r="E759" s="32"/>
      <c r="F759" s="33"/>
      <c r="G759" s="33"/>
      <c r="H759" s="33"/>
      <c r="I759" s="137"/>
      <c r="J759" s="33"/>
      <c r="K759" s="34"/>
      <c r="L759" s="128">
        <f>IF(Dommere!$C$12&gt;4,ROUND(SUM(E759:K759)-Q759-R759,1)/(Dommere!$C$12-2),(SUM(E759:K759)/Dommere!$C$12))</f>
        <v>0</v>
      </c>
      <c r="M759" s="129">
        <f>IF(B759="",,'Final 1'!L759+L759)</f>
        <v>0</v>
      </c>
      <c r="N759" s="57" t="str">
        <f t="shared" si="81"/>
        <v/>
      </c>
      <c r="O759" s="33"/>
      <c r="P759" s="33"/>
      <c r="Q759" s="19">
        <f t="shared" si="82"/>
        <v>0</v>
      </c>
      <c r="R759" s="19">
        <f t="shared" si="83"/>
        <v>0</v>
      </c>
      <c r="S759" s="19">
        <f t="shared" si="84"/>
        <v>0</v>
      </c>
    </row>
    <row r="760" spans="1:19" x14ac:dyDescent="0.2">
      <c r="A760" s="20">
        <f>+Oversikt!A760</f>
        <v>0</v>
      </c>
      <c r="B760" s="16" t="str">
        <f>IF('Final 1'!B760="", "",+Oversikt!B760)</f>
        <v/>
      </c>
      <c r="C760" s="16" t="str">
        <f>IF(Oversikt!E760="","",Oversikt!E760)</f>
        <v/>
      </c>
      <c r="D760" s="17" t="str">
        <f>IF('Final 1'!N760="","",IF(Oversikt!B760="","",VLOOKUP(Oversikt!#REF!,Mønster!$A$4:$B$21,2)))</f>
        <v/>
      </c>
      <c r="E760" s="32"/>
      <c r="F760" s="33"/>
      <c r="G760" s="33"/>
      <c r="H760" s="33"/>
      <c r="I760" s="137"/>
      <c r="J760" s="33"/>
      <c r="K760" s="34"/>
      <c r="L760" s="128">
        <f>IF(Dommere!$C$12&gt;4,ROUND(SUM(E760:K760)-Q760-R760,1)/(Dommere!$C$12-2),(SUM(E760:K760)/Dommere!$C$12))</f>
        <v>0</v>
      </c>
      <c r="M760" s="129">
        <f>IF(B760="",,'Final 1'!L760+L760)</f>
        <v>0</v>
      </c>
      <c r="N760" s="57" t="str">
        <f t="shared" si="81"/>
        <v/>
      </c>
      <c r="O760" s="33"/>
      <c r="P760" s="33"/>
      <c r="Q760" s="19">
        <f t="shared" si="82"/>
        <v>0</v>
      </c>
      <c r="R760" s="19">
        <f t="shared" si="83"/>
        <v>0</v>
      </c>
      <c r="S760" s="19">
        <f t="shared" si="84"/>
        <v>0</v>
      </c>
    </row>
    <row r="761" spans="1:19" x14ac:dyDescent="0.2">
      <c r="A761" s="20">
        <f>+Oversikt!A761</f>
        <v>0</v>
      </c>
      <c r="B761" s="16" t="str">
        <f>IF('Final 1'!B761="", "",+Oversikt!B761)</f>
        <v/>
      </c>
      <c r="C761" s="16" t="str">
        <f>IF(Oversikt!E761="","",Oversikt!E761)</f>
        <v/>
      </c>
      <c r="D761" s="17" t="str">
        <f>IF('Final 1'!N761="","",IF(Oversikt!B761="","",VLOOKUP(Oversikt!#REF!,Mønster!$A$4:$B$21,2)))</f>
        <v/>
      </c>
      <c r="E761" s="32"/>
      <c r="F761" s="33"/>
      <c r="G761" s="33"/>
      <c r="H761" s="33"/>
      <c r="I761" s="137"/>
      <c r="J761" s="33"/>
      <c r="K761" s="34"/>
      <c r="L761" s="128">
        <f>IF(Dommere!$C$12&gt;4,ROUND(SUM(E761:K761)-Q761-R761,1)/(Dommere!$C$12-2),(SUM(E761:K761)/Dommere!$C$12))</f>
        <v>0</v>
      </c>
      <c r="M761" s="129">
        <f>IF(B761="",,'Final 1'!L761+L761)</f>
        <v>0</v>
      </c>
      <c r="N761" s="57" t="str">
        <f t="shared" si="81"/>
        <v/>
      </c>
      <c r="O761" s="33"/>
      <c r="P761" s="33"/>
      <c r="Q761" s="19">
        <f t="shared" si="82"/>
        <v>0</v>
      </c>
      <c r="R761" s="19">
        <f t="shared" si="83"/>
        <v>0</v>
      </c>
      <c r="S761" s="19">
        <f t="shared" si="84"/>
        <v>0</v>
      </c>
    </row>
    <row r="762" spans="1:19" x14ac:dyDescent="0.2">
      <c r="A762" s="20">
        <f>+Oversikt!A762</f>
        <v>0</v>
      </c>
      <c r="B762" s="16" t="str">
        <f>IF('Final 1'!B762="", "",+Oversikt!B762)</f>
        <v/>
      </c>
      <c r="C762" s="16" t="str">
        <f>IF(Oversikt!E762="","",Oversikt!E762)</f>
        <v/>
      </c>
      <c r="D762" s="17" t="str">
        <f>IF('Final 1'!N762="","",IF(Oversikt!B762="","",VLOOKUP(Oversikt!#REF!,Mønster!$A$4:$B$21,2)))</f>
        <v/>
      </c>
      <c r="E762" s="32"/>
      <c r="F762" s="33"/>
      <c r="G762" s="33"/>
      <c r="H762" s="33"/>
      <c r="I762" s="137"/>
      <c r="J762" s="33"/>
      <c r="K762" s="34"/>
      <c r="L762" s="128">
        <f>IF(Dommere!$C$12&gt;4,ROUND(SUM(E762:K762)-Q762-R762,1)/(Dommere!$C$12-2),(SUM(E762:K762)/Dommere!$C$12))</f>
        <v>0</v>
      </c>
      <c r="M762" s="129">
        <f>IF(B762="",,'Final 1'!L762+L762)</f>
        <v>0</v>
      </c>
      <c r="N762" s="57" t="str">
        <f t="shared" si="81"/>
        <v/>
      </c>
      <c r="O762" s="33"/>
      <c r="P762" s="33"/>
      <c r="Q762" s="19">
        <f t="shared" si="82"/>
        <v>0</v>
      </c>
      <c r="R762" s="19">
        <f t="shared" si="83"/>
        <v>0</v>
      </c>
      <c r="S762" s="19">
        <f t="shared" si="84"/>
        <v>0</v>
      </c>
    </row>
    <row r="763" spans="1:19" x14ac:dyDescent="0.2">
      <c r="A763" s="20">
        <f>+Oversikt!A763</f>
        <v>0</v>
      </c>
      <c r="B763" s="16" t="str">
        <f>IF('Final 1'!B763="", "",+Oversikt!B763)</f>
        <v/>
      </c>
      <c r="C763" s="16" t="str">
        <f>IF(Oversikt!E763="","",Oversikt!E763)</f>
        <v/>
      </c>
      <c r="D763" s="17" t="str">
        <f>IF('Final 1'!N763="","",IF(Oversikt!B763="","",VLOOKUP(Oversikt!#REF!,Mønster!$A$4:$B$21,2)))</f>
        <v/>
      </c>
      <c r="E763" s="32"/>
      <c r="F763" s="33"/>
      <c r="G763" s="33"/>
      <c r="H763" s="33"/>
      <c r="I763" s="137"/>
      <c r="J763" s="33"/>
      <c r="K763" s="34"/>
      <c r="L763" s="128">
        <f>IF(Dommere!$C$12&gt;4,ROUND(SUM(E763:K763)-Q763-R763,1)/(Dommere!$C$12-2),(SUM(E763:K763)/Dommere!$C$12))</f>
        <v>0</v>
      </c>
      <c r="M763" s="129">
        <f>IF(B763="",,'Final 1'!L763+L763)</f>
        <v>0</v>
      </c>
      <c r="N763" s="57" t="str">
        <f t="shared" ref="N763:N768" si="85">IF(M763=LARGE($M$290:$M$314,1),1,IF(M763=LARGE($M$290:$M$314,2),2,IF(M763=LARGE($M$290:$M$314,3),3,"")))</f>
        <v/>
      </c>
      <c r="O763" s="33"/>
      <c r="P763" s="33"/>
      <c r="Q763" s="19">
        <f t="shared" ref="Q763:Q768" si="86">MAX(E763:K763)</f>
        <v>0</v>
      </c>
      <c r="R763" s="19">
        <f t="shared" ref="R763:R768" si="87">MIN(E763:K763)</f>
        <v>0</v>
      </c>
      <c r="S763" s="19">
        <f t="shared" ref="S763:S768" si="88">SUM(E763:K763)</f>
        <v>0</v>
      </c>
    </row>
    <row r="764" spans="1:19" x14ac:dyDescent="0.2">
      <c r="A764" s="20">
        <f>+Oversikt!A764</f>
        <v>0</v>
      </c>
      <c r="B764" s="16" t="str">
        <f>IF('Final 1'!B764="", "",+Oversikt!B764)</f>
        <v/>
      </c>
      <c r="C764" s="16" t="str">
        <f>IF(Oversikt!E764="","",Oversikt!E764)</f>
        <v/>
      </c>
      <c r="D764" s="17" t="str">
        <f>IF('Final 1'!N764="","",IF(Oversikt!B764="","",VLOOKUP(Oversikt!#REF!,Mønster!$A$4:$B$21,2)))</f>
        <v/>
      </c>
      <c r="E764" s="32"/>
      <c r="F764" s="33"/>
      <c r="G764" s="33"/>
      <c r="H764" s="33"/>
      <c r="I764" s="137"/>
      <c r="J764" s="33"/>
      <c r="K764" s="34"/>
      <c r="L764" s="128">
        <f>IF(Dommere!$C$12&gt;4,ROUND(SUM(E764:K764)-Q764-R764,1)/(Dommere!$C$12-2),(SUM(E764:K764)/Dommere!$C$12))</f>
        <v>0</v>
      </c>
      <c r="M764" s="129">
        <f>IF(B764="",,'Final 1'!L764+L764)</f>
        <v>0</v>
      </c>
      <c r="N764" s="57" t="str">
        <f t="shared" si="85"/>
        <v/>
      </c>
      <c r="O764" s="33"/>
      <c r="P764" s="33"/>
      <c r="Q764" s="19">
        <f t="shared" si="86"/>
        <v>0</v>
      </c>
      <c r="R764" s="19">
        <f t="shared" si="87"/>
        <v>0</v>
      </c>
      <c r="S764" s="19">
        <f t="shared" si="88"/>
        <v>0</v>
      </c>
    </row>
    <row r="765" spans="1:19" x14ac:dyDescent="0.2">
      <c r="A765" s="20">
        <f>+Oversikt!A765</f>
        <v>0</v>
      </c>
      <c r="B765" s="16" t="str">
        <f>IF('Final 1'!B765="", "",+Oversikt!B765)</f>
        <v/>
      </c>
      <c r="C765" s="16" t="str">
        <f>IF(Oversikt!E765="","",Oversikt!E765)</f>
        <v/>
      </c>
      <c r="D765" s="17" t="str">
        <f>IF('Final 1'!N765="","",IF(Oversikt!B765="","",VLOOKUP(Oversikt!#REF!,Mønster!$A$4:$B$21,2)))</f>
        <v/>
      </c>
      <c r="E765" s="32"/>
      <c r="F765" s="33"/>
      <c r="G765" s="33"/>
      <c r="H765" s="33"/>
      <c r="I765" s="137"/>
      <c r="J765" s="33"/>
      <c r="K765" s="34"/>
      <c r="L765" s="128">
        <f>IF(Dommere!$C$12&gt;4,ROUND(SUM(E765:K765)-Q765-R765,1)/(Dommere!$C$12-2),(SUM(E765:K765)/Dommere!$C$12))</f>
        <v>0</v>
      </c>
      <c r="M765" s="129">
        <f>IF(B765="",,'Final 1'!L765+L765)</f>
        <v>0</v>
      </c>
      <c r="N765" s="57" t="str">
        <f t="shared" si="85"/>
        <v/>
      </c>
      <c r="O765" s="33"/>
      <c r="P765" s="33"/>
      <c r="Q765" s="19">
        <f t="shared" si="86"/>
        <v>0</v>
      </c>
      <c r="R765" s="19">
        <f t="shared" si="87"/>
        <v>0</v>
      </c>
      <c r="S765" s="19">
        <f t="shared" si="88"/>
        <v>0</v>
      </c>
    </row>
    <row r="766" spans="1:19" x14ac:dyDescent="0.2">
      <c r="A766" s="20">
        <f>+Oversikt!A766</f>
        <v>0</v>
      </c>
      <c r="B766" s="16" t="str">
        <f>IF('Final 1'!B766="", "",+Oversikt!B766)</f>
        <v/>
      </c>
      <c r="C766" s="16" t="str">
        <f>IF(Oversikt!E766="","",Oversikt!E766)</f>
        <v/>
      </c>
      <c r="D766" s="17" t="str">
        <f>IF('Final 1'!N766="","",IF(Oversikt!B766="","",VLOOKUP(Oversikt!#REF!,Mønster!$A$4:$B$21,2)))</f>
        <v/>
      </c>
      <c r="E766" s="32"/>
      <c r="F766" s="33"/>
      <c r="G766" s="33"/>
      <c r="H766" s="33"/>
      <c r="I766" s="137"/>
      <c r="J766" s="33"/>
      <c r="K766" s="34"/>
      <c r="L766" s="128">
        <f>IF(Dommere!$C$12&gt;4,ROUND(SUM(E766:K766)-Q766-R766,1)/(Dommere!$C$12-2),(SUM(E766:K766)/Dommere!$C$12))</f>
        <v>0</v>
      </c>
      <c r="M766" s="129">
        <f>IF(B766="",,'Final 1'!L766+L766)</f>
        <v>0</v>
      </c>
      <c r="N766" s="57" t="str">
        <f t="shared" si="85"/>
        <v/>
      </c>
      <c r="O766" s="33"/>
      <c r="P766" s="33"/>
      <c r="Q766" s="19">
        <f t="shared" si="86"/>
        <v>0</v>
      </c>
      <c r="R766" s="19">
        <f t="shared" si="87"/>
        <v>0</v>
      </c>
      <c r="S766" s="19">
        <f t="shared" si="88"/>
        <v>0</v>
      </c>
    </row>
    <row r="767" spans="1:19" x14ac:dyDescent="0.2">
      <c r="A767" s="20">
        <f>+Oversikt!A767</f>
        <v>0</v>
      </c>
      <c r="B767" s="16" t="str">
        <f>IF('Final 1'!B767="", "",+Oversikt!B767)</f>
        <v/>
      </c>
      <c r="C767" s="16" t="str">
        <f>IF(Oversikt!E767="","",Oversikt!E767)</f>
        <v/>
      </c>
      <c r="D767" s="17" t="str">
        <f>IF('Final 1'!N767="","",IF(Oversikt!B767="","",VLOOKUP(Oversikt!#REF!,Mønster!$A$4:$B$21,2)))</f>
        <v/>
      </c>
      <c r="E767" s="32"/>
      <c r="F767" s="33"/>
      <c r="G767" s="33"/>
      <c r="H767" s="33"/>
      <c r="I767" s="137"/>
      <c r="J767" s="33"/>
      <c r="K767" s="34"/>
      <c r="L767" s="128">
        <f>IF(Dommere!$C$12&gt;4,ROUND(SUM(E767:K767)-Q767-R767,1)/(Dommere!$C$12-2),(SUM(E767:K767)/Dommere!$C$12))</f>
        <v>0</v>
      </c>
      <c r="M767" s="129">
        <f>IF(B767="",,'Final 1'!L767+L767)</f>
        <v>0</v>
      </c>
      <c r="N767" s="57" t="str">
        <f t="shared" si="85"/>
        <v/>
      </c>
      <c r="O767" s="33"/>
      <c r="P767" s="33"/>
      <c r="Q767" s="19">
        <f t="shared" si="86"/>
        <v>0</v>
      </c>
      <c r="R767" s="19">
        <f t="shared" si="87"/>
        <v>0</v>
      </c>
      <c r="S767" s="19">
        <f t="shared" si="88"/>
        <v>0</v>
      </c>
    </row>
    <row r="768" spans="1:19" x14ac:dyDescent="0.2">
      <c r="A768" s="20">
        <f>+Oversikt!A768</f>
        <v>0</v>
      </c>
      <c r="B768" s="16" t="str">
        <f>IF('Final 1'!B768="", "",+Oversikt!B768)</f>
        <v/>
      </c>
      <c r="C768" s="16" t="str">
        <f>IF(Oversikt!E768="","",Oversikt!E768)</f>
        <v/>
      </c>
      <c r="D768" s="17" t="str">
        <f>IF('Final 1'!N768="","",IF(Oversikt!B768="","",VLOOKUP(Oversikt!#REF!,Mønster!$A$4:$B$21,2)))</f>
        <v/>
      </c>
      <c r="E768" s="32"/>
      <c r="F768" s="33"/>
      <c r="G768" s="33"/>
      <c r="H768" s="33"/>
      <c r="I768" s="137"/>
      <c r="J768" s="33"/>
      <c r="K768" s="34"/>
      <c r="L768" s="128">
        <f>IF(Dommere!$C$12&gt;4,ROUND(SUM(E768:K768)-Q768-R768,1)/(Dommere!$C$12-2),(SUM(E768:K768)/Dommere!$C$12))</f>
        <v>0</v>
      </c>
      <c r="M768" s="129">
        <f>IF(B768="",,'Final 1'!L768+L768)</f>
        <v>0</v>
      </c>
      <c r="N768" s="57" t="str">
        <f t="shared" si="85"/>
        <v/>
      </c>
      <c r="O768" s="33"/>
      <c r="P768" s="33"/>
      <c r="Q768" s="19">
        <f t="shared" si="86"/>
        <v>0</v>
      </c>
      <c r="R768" s="19">
        <f t="shared" si="87"/>
        <v>0</v>
      </c>
      <c r="S768" s="19">
        <f t="shared" si="88"/>
        <v>0</v>
      </c>
    </row>
  </sheetData>
  <customSheetViews>
    <customSheetView guid="{A07730C9-F9E4-43E3-BC87-504D106408A2}" showRowCol="0" zeroValues="0" fitToPage="1" showRuler="0">
      <pane xSplit="2" ySplit="3" topLeftCell="C4" activePane="bottomRight" state="frozen"/>
      <selection pane="bottomRight" activeCell="B4" sqref="B4"/>
      <pageMargins left="0.78740157499999996" right="0.78740157499999996" top="0.984251969" bottom="0.984251969" header="0.5" footer="0.5"/>
      <printOptions gridLines="1"/>
      <pageSetup paperSize="9" orientation="landscape" horizontalDpi="0" verticalDpi="360" copies="0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8740157499999996" right="0.78740157499999996" top="0.984251969" bottom="0.984251969" header="0.5" footer="0.5"/>
  <pageSetup paperSize="9" orientation="landscape" verticalDpi="360" r:id="rId2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314"/>
  <sheetViews>
    <sheetView showRowColHeaders="0" showZeros="0" zoomScaleNormal="100" workbookViewId="0">
      <pane xSplit="2" ySplit="2" topLeftCell="C3" activePane="bottomRight" state="frozen"/>
      <selection activeCell="E4" sqref="E4"/>
      <selection pane="topRight" activeCell="E4" sqref="E4"/>
      <selection pane="bottomLeft" activeCell="E4" sqref="E4"/>
      <selection pane="bottomRight" activeCell="E4" sqref="E4"/>
    </sheetView>
  </sheetViews>
  <sheetFormatPr baseColWidth="10" defaultColWidth="11.42578125" defaultRowHeight="12.75" x14ac:dyDescent="0.2"/>
  <cols>
    <col min="1" max="1" width="3.5703125" customWidth="1"/>
    <col min="2" max="2" width="23.7109375" customWidth="1"/>
    <col min="3" max="3" width="17.7109375" hidden="1" customWidth="1"/>
    <col min="4" max="4" width="12.5703125" hidden="1" customWidth="1"/>
    <col min="5" max="11" width="4.85546875" style="24" customWidth="1"/>
    <col min="12" max="12" width="6.5703125" customWidth="1"/>
    <col min="13" max="13" width="5" customWidth="1"/>
    <col min="14" max="16" width="5.42578125" customWidth="1"/>
    <col min="17" max="256" width="9.140625" customWidth="1"/>
  </cols>
  <sheetData>
    <row r="1" spans="1:16" s="99" customFormat="1" x14ac:dyDescent="0.2">
      <c r="A1" s="93" t="str">
        <f>+Oversikt!A1</f>
        <v>Nr</v>
      </c>
      <c r="B1" s="94" t="str">
        <f>+Oversikt!B1</f>
        <v>Utøvere - Ring X</v>
      </c>
      <c r="C1" s="94" t="s">
        <v>1</v>
      </c>
      <c r="D1" s="95" t="s">
        <v>14</v>
      </c>
      <c r="E1" s="59" t="s">
        <v>13</v>
      </c>
      <c r="F1" s="60"/>
      <c r="G1" s="96"/>
      <c r="H1" s="96"/>
      <c r="I1" s="60"/>
      <c r="J1" s="60"/>
      <c r="K1" s="61"/>
      <c r="L1" s="97" t="s">
        <v>5</v>
      </c>
      <c r="M1" s="97"/>
      <c r="N1" s="97" t="s">
        <v>15</v>
      </c>
      <c r="O1" s="97" t="s">
        <v>16</v>
      </c>
      <c r="P1" s="93" t="s">
        <v>17</v>
      </c>
    </row>
    <row r="2" spans="1:16" s="99" customFormat="1" ht="13.5" thickBot="1" x14ac:dyDescent="0.25">
      <c r="A2" s="100">
        <f>+Oversikt!A2</f>
        <v>0</v>
      </c>
      <c r="B2" s="101"/>
      <c r="C2" s="101"/>
      <c r="D2" s="102"/>
      <c r="E2" s="63">
        <v>1</v>
      </c>
      <c r="F2" s="64">
        <v>2</v>
      </c>
      <c r="G2" s="64">
        <v>3</v>
      </c>
      <c r="H2" s="64">
        <v>4</v>
      </c>
      <c r="I2" s="64">
        <v>5</v>
      </c>
      <c r="J2" s="64">
        <v>6</v>
      </c>
      <c r="K2" s="65">
        <v>7</v>
      </c>
      <c r="L2" s="107" t="s">
        <v>8</v>
      </c>
      <c r="M2" s="107"/>
      <c r="N2" s="103"/>
      <c r="O2" s="103"/>
      <c r="P2" s="105" t="s">
        <v>8</v>
      </c>
    </row>
    <row r="3" spans="1:16" ht="20.25" customHeight="1" x14ac:dyDescent="0.2">
      <c r="A3" s="21" t="str">
        <f>+Oversikt!A3</f>
        <v>Barn, Gutter cup</v>
      </c>
      <c r="B3" s="40"/>
      <c r="C3" s="40"/>
      <c r="D3" s="41"/>
      <c r="E3" s="42"/>
      <c r="F3" s="43"/>
      <c r="G3" s="43"/>
      <c r="H3" s="43"/>
      <c r="I3" s="43"/>
      <c r="J3" s="43"/>
      <c r="K3" s="44"/>
      <c r="L3" s="45"/>
      <c r="M3" s="45"/>
      <c r="N3" s="37"/>
      <c r="O3" s="37"/>
      <c r="P3" s="37"/>
    </row>
    <row r="4" spans="1:16" x14ac:dyDescent="0.2">
      <c r="A4" s="20">
        <f>+Oversikt!A4</f>
        <v>1</v>
      </c>
      <c r="B4" s="16" t="str">
        <f>IF('Final 2'!O4="", "",+Oversikt!B4)</f>
        <v/>
      </c>
      <c r="C4" s="16" t="str">
        <f>IF(Oversikt!E4="","",Oversikt!E4)</f>
        <v/>
      </c>
      <c r="D4" s="17" t="str">
        <f>IF('Final 2'!O4="","",IF(Oversikt!B4="","",VLOOKUP(Oversikt!#REF!,Mønster!$A$4:$B$21,2)))</f>
        <v/>
      </c>
      <c r="E4" s="32"/>
      <c r="F4" s="33"/>
      <c r="G4" s="33"/>
      <c r="H4" s="33"/>
      <c r="I4" s="33"/>
      <c r="J4" s="33"/>
      <c r="K4" s="34"/>
      <c r="L4" s="18">
        <f>IF(Dommere!$C$12&gt;4,ROUND(SUM(E4:K4)-N4-O4,1),(SUM(E4:K4)))</f>
        <v>0</v>
      </c>
      <c r="M4" s="18"/>
      <c r="N4" s="19">
        <f t="shared" ref="N4:N19" si="0">MAX(E4:K4)</f>
        <v>0</v>
      </c>
      <c r="O4" s="19">
        <f t="shared" ref="O4:O19" si="1">MIN(E4:K4)</f>
        <v>0</v>
      </c>
      <c r="P4" s="19">
        <f t="shared" ref="P4:P19" si="2">SUM(E4:K4)</f>
        <v>0</v>
      </c>
    </row>
    <row r="5" spans="1:16" x14ac:dyDescent="0.2">
      <c r="A5" s="20">
        <f>+Oversikt!A5</f>
        <v>2</v>
      </c>
      <c r="B5" s="16" t="str">
        <f>IF('Final 2'!O5="", "",+Oversikt!B5)</f>
        <v/>
      </c>
      <c r="C5" s="16" t="str">
        <f>IF(Oversikt!E5="","",Oversikt!E5)</f>
        <v/>
      </c>
      <c r="D5" s="17" t="str">
        <f>IF('Final 2'!O5="","",IF(Oversikt!B5="","",VLOOKUP(Oversikt!#REF!,Mønster!$A$4:$B$21,2)))</f>
        <v/>
      </c>
      <c r="E5" s="32"/>
      <c r="F5" s="33"/>
      <c r="G5" s="33"/>
      <c r="H5" s="33"/>
      <c r="I5" s="33"/>
      <c r="J5" s="33"/>
      <c r="K5" s="34"/>
      <c r="L5" s="18">
        <f>IF(Dommere!$C$12&gt;4,ROUND(SUM(E5:K5)-N5-O5,1),(SUM(E5:K5)))</f>
        <v>0</v>
      </c>
      <c r="M5" s="18"/>
      <c r="N5" s="19">
        <f t="shared" si="0"/>
        <v>0</v>
      </c>
      <c r="O5" s="19">
        <f t="shared" si="1"/>
        <v>0</v>
      </c>
      <c r="P5" s="19">
        <f t="shared" si="2"/>
        <v>0</v>
      </c>
    </row>
    <row r="6" spans="1:16" x14ac:dyDescent="0.2">
      <c r="A6" s="20">
        <f>+Oversikt!A6</f>
        <v>3</v>
      </c>
      <c r="B6" s="16" t="str">
        <f>IF('Final 2'!O6="", "",+Oversikt!B6)</f>
        <v/>
      </c>
      <c r="C6" s="16" t="str">
        <f>IF(Oversikt!E6="","",Oversikt!E6)</f>
        <v/>
      </c>
      <c r="D6" s="17" t="str">
        <f>IF('Final 2'!O6="","",IF(Oversikt!B6="","",VLOOKUP(Oversikt!#REF!,Mønster!$A$4:$B$21,2)))</f>
        <v/>
      </c>
      <c r="E6" s="32"/>
      <c r="F6" s="33"/>
      <c r="G6" s="33"/>
      <c r="H6" s="33"/>
      <c r="I6" s="33"/>
      <c r="J6" s="33"/>
      <c r="K6" s="34"/>
      <c r="L6" s="18">
        <f>IF(Dommere!$C$12&gt;4,ROUND(SUM(E6:K6)-N6-O6,1),(SUM(E6:K6)))</f>
        <v>0</v>
      </c>
      <c r="M6" s="18"/>
      <c r="N6" s="19">
        <f t="shared" si="0"/>
        <v>0</v>
      </c>
      <c r="O6" s="19">
        <f t="shared" si="1"/>
        <v>0</v>
      </c>
      <c r="P6" s="19">
        <f t="shared" si="2"/>
        <v>0</v>
      </c>
    </row>
    <row r="7" spans="1:16" x14ac:dyDescent="0.2">
      <c r="A7" s="20">
        <f>+Oversikt!A7</f>
        <v>4</v>
      </c>
      <c r="B7" s="16" t="str">
        <f>IF('Final 2'!O7="", "",+Oversikt!B7)</f>
        <v/>
      </c>
      <c r="C7" s="16" t="str">
        <f>IF(Oversikt!E7="","",Oversikt!E7)</f>
        <v/>
      </c>
      <c r="D7" s="17" t="str">
        <f>IF('Final 2'!O7="","",IF(Oversikt!B7="","",VLOOKUP(Oversikt!#REF!,Mønster!$A$4:$B$21,2)))</f>
        <v/>
      </c>
      <c r="E7" s="32"/>
      <c r="F7" s="33"/>
      <c r="G7" s="33"/>
      <c r="H7" s="33"/>
      <c r="I7" s="33"/>
      <c r="J7" s="33"/>
      <c r="K7" s="34"/>
      <c r="L7" s="18">
        <f>IF(Dommere!$C$12&gt;4,ROUND(SUM(E7:K7)-N7-O7,1),(SUM(E7:K7)))</f>
        <v>0</v>
      </c>
      <c r="M7" s="18"/>
      <c r="N7" s="19">
        <f t="shared" si="0"/>
        <v>0</v>
      </c>
      <c r="O7" s="19">
        <f t="shared" si="1"/>
        <v>0</v>
      </c>
      <c r="P7" s="19">
        <f t="shared" si="2"/>
        <v>0</v>
      </c>
    </row>
    <row r="8" spans="1:16" x14ac:dyDescent="0.2">
      <c r="A8" s="20">
        <f>+Oversikt!A8</f>
        <v>5</v>
      </c>
      <c r="B8" s="16" t="str">
        <f>IF('Final 2'!O8="", "",+Oversikt!B8)</f>
        <v/>
      </c>
      <c r="C8" s="16" t="str">
        <f>IF(Oversikt!E8="","",Oversikt!E8)</f>
        <v/>
      </c>
      <c r="D8" s="17" t="str">
        <f>IF('Final 2'!O8="","",IF(Oversikt!B8="","",VLOOKUP(Oversikt!#REF!,Mønster!$A$4:$B$21,2)))</f>
        <v/>
      </c>
      <c r="E8" s="32"/>
      <c r="F8" s="33"/>
      <c r="G8" s="33"/>
      <c r="H8" s="33"/>
      <c r="I8" s="33"/>
      <c r="J8" s="33"/>
      <c r="K8" s="34"/>
      <c r="L8" s="18">
        <f>IF(Dommere!$C$12&gt;4,ROUND(SUM(E8:K8)-N8-O8,1),(SUM(E8:K8)))</f>
        <v>0</v>
      </c>
      <c r="M8" s="18"/>
      <c r="N8" s="19">
        <f t="shared" si="0"/>
        <v>0</v>
      </c>
      <c r="O8" s="19">
        <f t="shared" si="1"/>
        <v>0</v>
      </c>
      <c r="P8" s="19">
        <f t="shared" si="2"/>
        <v>0</v>
      </c>
    </row>
    <row r="9" spans="1:16" x14ac:dyDescent="0.2">
      <c r="A9" s="20">
        <f>+Oversikt!A9</f>
        <v>6</v>
      </c>
      <c r="B9" s="16" t="str">
        <f>IF('Final 2'!O9="", "",+Oversikt!B9)</f>
        <v/>
      </c>
      <c r="C9" s="16" t="str">
        <f>IF(Oversikt!E9="","",Oversikt!E9)</f>
        <v/>
      </c>
      <c r="D9" s="17" t="str">
        <f>IF('Final 2'!O9="","",IF(Oversikt!B9="","",VLOOKUP(Oversikt!#REF!,Mønster!$A$4:$B$21,2)))</f>
        <v/>
      </c>
      <c r="E9" s="32"/>
      <c r="F9" s="33"/>
      <c r="G9" s="33"/>
      <c r="H9" s="33"/>
      <c r="I9" s="33"/>
      <c r="J9" s="33"/>
      <c r="K9" s="34"/>
      <c r="L9" s="18">
        <f>IF(Dommere!$C$12&gt;4,ROUND(SUM(E9:K9)-N9-O9,1),(SUM(E9:K9)))</f>
        <v>0</v>
      </c>
      <c r="M9" s="18"/>
      <c r="N9" s="19">
        <f t="shared" si="0"/>
        <v>0</v>
      </c>
      <c r="O9" s="19">
        <f t="shared" si="1"/>
        <v>0</v>
      </c>
      <c r="P9" s="19">
        <f t="shared" si="2"/>
        <v>0</v>
      </c>
    </row>
    <row r="10" spans="1:16" x14ac:dyDescent="0.2">
      <c r="A10" s="20">
        <f>+Oversikt!A10</f>
        <v>7</v>
      </c>
      <c r="B10" s="16" t="str">
        <f>IF('Final 2'!O10="", "",+Oversikt!B10)</f>
        <v/>
      </c>
      <c r="C10" s="16" t="str">
        <f>IF(Oversikt!E10="","",Oversikt!E10)</f>
        <v/>
      </c>
      <c r="D10" s="17" t="str">
        <f>IF('Final 2'!O10="","",IF(Oversikt!B10="","",VLOOKUP(Oversikt!#REF!,Mønster!$A$4:$B$21,2)))</f>
        <v/>
      </c>
      <c r="E10" s="32"/>
      <c r="F10" s="33"/>
      <c r="G10" s="33"/>
      <c r="H10" s="33"/>
      <c r="I10" s="33"/>
      <c r="J10" s="33"/>
      <c r="K10" s="34"/>
      <c r="L10" s="18">
        <f>IF(Dommere!$C$12&gt;4,ROUND(SUM(E10:K10)-N10-O10,1),(SUM(E10:K10)))</f>
        <v>0</v>
      </c>
      <c r="M10" s="18"/>
      <c r="N10" s="19">
        <f t="shared" si="0"/>
        <v>0</v>
      </c>
      <c r="O10" s="19">
        <f t="shared" si="1"/>
        <v>0</v>
      </c>
      <c r="P10" s="19">
        <f t="shared" si="2"/>
        <v>0</v>
      </c>
    </row>
    <row r="11" spans="1:16" x14ac:dyDescent="0.2">
      <c r="A11" s="20">
        <f>+Oversikt!A11</f>
        <v>8</v>
      </c>
      <c r="B11" s="16" t="str">
        <f>IF('Final 2'!O11="", "",+Oversikt!B11)</f>
        <v/>
      </c>
      <c r="C11" s="16" t="str">
        <f>IF(Oversikt!E11="","",Oversikt!E11)</f>
        <v/>
      </c>
      <c r="D11" s="17" t="str">
        <f>IF('Final 2'!O11="","",IF(Oversikt!B11="","",VLOOKUP(Oversikt!#REF!,Mønster!$A$4:$B$21,2)))</f>
        <v/>
      </c>
      <c r="E11" s="32"/>
      <c r="F11" s="33"/>
      <c r="G11" s="33"/>
      <c r="H11" s="33"/>
      <c r="I11" s="33"/>
      <c r="J11" s="33"/>
      <c r="K11" s="34"/>
      <c r="L11" s="18">
        <f>IF(Dommere!$C$12&gt;4,ROUND(SUM(E11:K11)-N11-O11,1),(SUM(E11:K11)))</f>
        <v>0</v>
      </c>
      <c r="M11" s="18"/>
      <c r="N11" s="19">
        <f t="shared" si="0"/>
        <v>0</v>
      </c>
      <c r="O11" s="19">
        <f t="shared" si="1"/>
        <v>0</v>
      </c>
      <c r="P11" s="19">
        <f t="shared" si="2"/>
        <v>0</v>
      </c>
    </row>
    <row r="12" spans="1:16" x14ac:dyDescent="0.2">
      <c r="A12" s="20">
        <f>+Oversikt!A12</f>
        <v>9</v>
      </c>
      <c r="B12" s="16" t="str">
        <f>IF('Final 2'!O12="", "",+Oversikt!B12)</f>
        <v/>
      </c>
      <c r="C12" s="16" t="str">
        <f>IF(Oversikt!E12="","",Oversikt!E12)</f>
        <v/>
      </c>
      <c r="D12" s="17" t="str">
        <f>IF('Final 2'!O12="","",IF(Oversikt!B12="","",VLOOKUP(Oversikt!#REF!,Mønster!$A$4:$B$21,2)))</f>
        <v/>
      </c>
      <c r="E12" s="32"/>
      <c r="F12" s="33"/>
      <c r="G12" s="33"/>
      <c r="H12" s="33"/>
      <c r="I12" s="33"/>
      <c r="J12" s="33"/>
      <c r="K12" s="34"/>
      <c r="L12" s="18">
        <f>IF(Dommere!$C$12&gt;4,ROUND(SUM(E12:K12)-N12-O12,1),(SUM(E12:K12)))</f>
        <v>0</v>
      </c>
      <c r="M12" s="18"/>
      <c r="N12" s="19">
        <f t="shared" si="0"/>
        <v>0</v>
      </c>
      <c r="O12" s="19">
        <f t="shared" si="1"/>
        <v>0</v>
      </c>
      <c r="P12" s="19">
        <f t="shared" si="2"/>
        <v>0</v>
      </c>
    </row>
    <row r="13" spans="1:16" x14ac:dyDescent="0.2">
      <c r="A13" s="20">
        <f>+Oversikt!A13</f>
        <v>10</v>
      </c>
      <c r="B13" s="16" t="str">
        <f>IF('Final 2'!O13="", "",+Oversikt!B13)</f>
        <v/>
      </c>
      <c r="C13" s="16" t="str">
        <f>IF(Oversikt!E13="","",Oversikt!E13)</f>
        <v/>
      </c>
      <c r="D13" s="17" t="str">
        <f>IF('Final 2'!O13="","",IF(Oversikt!B13="","",VLOOKUP(Oversikt!#REF!,Mønster!$A$4:$B$21,2)))</f>
        <v/>
      </c>
      <c r="E13" s="32"/>
      <c r="F13" s="33"/>
      <c r="G13" s="33"/>
      <c r="H13" s="33"/>
      <c r="I13" s="33"/>
      <c r="J13" s="33"/>
      <c r="K13" s="34"/>
      <c r="L13" s="18">
        <f>IF(Dommere!$C$12&gt;4,ROUND(SUM(E13:K13)-N13-O13,1),(SUM(E13:K13)))</f>
        <v>0</v>
      </c>
      <c r="M13" s="18"/>
      <c r="N13" s="19">
        <f t="shared" si="0"/>
        <v>0</v>
      </c>
      <c r="O13" s="19">
        <f t="shared" si="1"/>
        <v>0</v>
      </c>
      <c r="P13" s="19">
        <f t="shared" si="2"/>
        <v>0</v>
      </c>
    </row>
    <row r="14" spans="1:16" x14ac:dyDescent="0.2">
      <c r="A14" s="20">
        <f>+Oversikt!A14</f>
        <v>11</v>
      </c>
      <c r="B14" s="16" t="str">
        <f>IF('Final 2'!O14="", "",+Oversikt!B14)</f>
        <v/>
      </c>
      <c r="C14" s="16" t="str">
        <f>IF(Oversikt!E14="","",Oversikt!E14)</f>
        <v/>
      </c>
      <c r="D14" s="17" t="str">
        <f>IF('Final 2'!O14="","",IF(Oversikt!B14="","",VLOOKUP(Oversikt!#REF!,Mønster!$A$4:$B$21,2)))</f>
        <v/>
      </c>
      <c r="E14" s="32"/>
      <c r="F14" s="33"/>
      <c r="G14" s="33"/>
      <c r="H14" s="33"/>
      <c r="I14" s="33"/>
      <c r="J14" s="33"/>
      <c r="K14" s="34"/>
      <c r="L14" s="18">
        <f>IF(Dommere!$C$12&gt;4,ROUND(SUM(E14:K14)-N14-O14,1),(SUM(E14:K14)))</f>
        <v>0</v>
      </c>
      <c r="M14" s="18"/>
      <c r="N14" s="19">
        <f t="shared" si="0"/>
        <v>0</v>
      </c>
      <c r="O14" s="19">
        <f t="shared" si="1"/>
        <v>0</v>
      </c>
      <c r="P14" s="19">
        <f t="shared" si="2"/>
        <v>0</v>
      </c>
    </row>
    <row r="15" spans="1:16" x14ac:dyDescent="0.2">
      <c r="A15" s="20">
        <f>+Oversikt!A15</f>
        <v>12</v>
      </c>
      <c r="B15" s="16" t="str">
        <f>IF('Final 2'!O15="", "",+Oversikt!B15)</f>
        <v/>
      </c>
      <c r="C15" s="16" t="str">
        <f>IF(Oversikt!E15="","",Oversikt!E15)</f>
        <v/>
      </c>
      <c r="D15" s="17" t="str">
        <f>IF('Final 2'!O15="","",IF(Oversikt!B15="","",VLOOKUP(Oversikt!#REF!,Mønster!$A$4:$B$21,2)))</f>
        <v/>
      </c>
      <c r="E15" s="32"/>
      <c r="F15" s="33"/>
      <c r="G15" s="33"/>
      <c r="H15" s="33"/>
      <c r="I15" s="33"/>
      <c r="J15" s="33"/>
      <c r="K15" s="34"/>
      <c r="L15" s="18">
        <f>IF(Dommere!$C$12&gt;4,ROUND(SUM(E15:K15)-N15-O15,1),(SUM(E15:K15)))</f>
        <v>0</v>
      </c>
      <c r="M15" s="18"/>
      <c r="N15" s="19">
        <f t="shared" si="0"/>
        <v>0</v>
      </c>
      <c r="O15" s="19">
        <f t="shared" si="1"/>
        <v>0</v>
      </c>
      <c r="P15" s="19">
        <f t="shared" si="2"/>
        <v>0</v>
      </c>
    </row>
    <row r="16" spans="1:16" x14ac:dyDescent="0.2">
      <c r="A16" s="20">
        <f>+Oversikt!A16</f>
        <v>13</v>
      </c>
      <c r="B16" s="16" t="str">
        <f>IF('Final 2'!O16="", "",+Oversikt!B16)</f>
        <v/>
      </c>
      <c r="C16" s="16" t="str">
        <f>IF(Oversikt!E16="","",Oversikt!E16)</f>
        <v/>
      </c>
      <c r="D16" s="17" t="str">
        <f>IF('Final 2'!O16="","",IF(Oversikt!B16="","",VLOOKUP(Oversikt!#REF!,Mønster!$A$4:$B$21,2)))</f>
        <v/>
      </c>
      <c r="E16" s="32"/>
      <c r="F16" s="33"/>
      <c r="G16" s="33"/>
      <c r="H16" s="33"/>
      <c r="I16" s="33"/>
      <c r="J16" s="33"/>
      <c r="K16" s="34"/>
      <c r="L16" s="18">
        <f>IF(Dommere!$C$12&gt;4,ROUND(SUM(E16:K16)-N16-O16,1),(SUM(E16:K16)))</f>
        <v>0</v>
      </c>
      <c r="M16" s="18"/>
      <c r="N16" s="19">
        <f t="shared" si="0"/>
        <v>0</v>
      </c>
      <c r="O16" s="19">
        <f t="shared" si="1"/>
        <v>0</v>
      </c>
      <c r="P16" s="19">
        <f t="shared" si="2"/>
        <v>0</v>
      </c>
    </row>
    <row r="17" spans="1:16" x14ac:dyDescent="0.2">
      <c r="A17" s="20">
        <f>+Oversikt!A17</f>
        <v>14</v>
      </c>
      <c r="B17" s="16" t="str">
        <f>IF('Final 2'!O17="", "",+Oversikt!B17)</f>
        <v/>
      </c>
      <c r="C17" s="16" t="str">
        <f>IF(Oversikt!E17="","",Oversikt!E17)</f>
        <v/>
      </c>
      <c r="D17" s="17" t="str">
        <f>IF('Final 2'!O17="","",IF(Oversikt!B17="","",VLOOKUP(Oversikt!#REF!,Mønster!$A$4:$B$21,2)))</f>
        <v/>
      </c>
      <c r="E17" s="32"/>
      <c r="F17" s="33"/>
      <c r="G17" s="33"/>
      <c r="H17" s="33"/>
      <c r="I17" s="33"/>
      <c r="J17" s="33"/>
      <c r="K17" s="34"/>
      <c r="L17" s="18">
        <f>IF(Dommere!$C$12&gt;4,ROUND(SUM(E17:K17)-N17-O17,1),(SUM(E17:K17)))</f>
        <v>0</v>
      </c>
      <c r="M17" s="18"/>
      <c r="N17" s="19">
        <f t="shared" si="0"/>
        <v>0</v>
      </c>
      <c r="O17" s="19">
        <f t="shared" si="1"/>
        <v>0</v>
      </c>
      <c r="P17" s="19">
        <f t="shared" si="2"/>
        <v>0</v>
      </c>
    </row>
    <row r="18" spans="1:16" x14ac:dyDescent="0.2">
      <c r="A18" s="20">
        <f>+Oversikt!A18</f>
        <v>15</v>
      </c>
      <c r="B18" s="16" t="str">
        <f>IF('Final 2'!O18="", "",+Oversikt!B18)</f>
        <v/>
      </c>
      <c r="C18" s="16" t="str">
        <f>IF(Oversikt!E18="","",Oversikt!E18)</f>
        <v/>
      </c>
      <c r="D18" s="17" t="str">
        <f>IF('Final 2'!O18="","",IF(Oversikt!B18="","",VLOOKUP(Oversikt!#REF!,Mønster!$A$4:$B$21,2)))</f>
        <v/>
      </c>
      <c r="E18" s="32"/>
      <c r="F18" s="33"/>
      <c r="G18" s="33"/>
      <c r="H18" s="33"/>
      <c r="I18" s="33"/>
      <c r="J18" s="33"/>
      <c r="K18" s="34"/>
      <c r="L18" s="18">
        <f>IF(Dommere!$C$12&gt;4,ROUND(SUM(E18:K18)-N18-O18,1),(SUM(E18:K18)))</f>
        <v>0</v>
      </c>
      <c r="M18" s="18"/>
      <c r="N18" s="19">
        <f t="shared" si="0"/>
        <v>0</v>
      </c>
      <c r="O18" s="19">
        <f t="shared" si="1"/>
        <v>0</v>
      </c>
      <c r="P18" s="19">
        <f t="shared" si="2"/>
        <v>0</v>
      </c>
    </row>
    <row r="19" spans="1:16" x14ac:dyDescent="0.2">
      <c r="A19" s="20">
        <f>+Oversikt!A19</f>
        <v>16</v>
      </c>
      <c r="B19" s="16" t="str">
        <f>IF('Final 2'!O19="", "",+Oversikt!B19)</f>
        <v/>
      </c>
      <c r="C19" s="16" t="str">
        <f>IF(Oversikt!E19="","",Oversikt!E19)</f>
        <v/>
      </c>
      <c r="D19" s="17" t="str">
        <f>IF('Final 2'!O19="","",IF(Oversikt!B19="","",VLOOKUP(Oversikt!#REF!,Mønster!$A$4:$B$21,2)))</f>
        <v/>
      </c>
      <c r="E19" s="32"/>
      <c r="F19" s="33"/>
      <c r="G19" s="33"/>
      <c r="H19" s="33"/>
      <c r="I19" s="33"/>
      <c r="J19" s="33"/>
      <c r="K19" s="34"/>
      <c r="L19" s="18">
        <f>IF(Dommere!$C$12&gt;4,ROUND(SUM(E19:K19)-N19-O19,1),(SUM(E19:K19)))</f>
        <v>0</v>
      </c>
      <c r="M19" s="18"/>
      <c r="N19" s="19">
        <f t="shared" si="0"/>
        <v>0</v>
      </c>
      <c r="O19" s="19">
        <f t="shared" si="1"/>
        <v>0</v>
      </c>
      <c r="P19" s="19">
        <f t="shared" si="2"/>
        <v>0</v>
      </c>
    </row>
    <row r="20" spans="1:16" x14ac:dyDescent="0.2">
      <c r="A20" s="20">
        <f>+Oversikt!A20</f>
        <v>17</v>
      </c>
      <c r="B20" s="16" t="str">
        <f>IF('Final 2'!O20="", "",+Oversikt!B20)</f>
        <v/>
      </c>
      <c r="C20" s="16" t="str">
        <f>IF(Oversikt!E20="","",Oversikt!E20)</f>
        <v/>
      </c>
      <c r="D20" s="17" t="str">
        <f>IF('Final 2'!O20="","",IF(Oversikt!B20="","",VLOOKUP(Oversikt!#REF!,Mønster!$A$4:$B$21,2)))</f>
        <v/>
      </c>
      <c r="E20" s="32"/>
      <c r="F20" s="33"/>
      <c r="G20" s="33"/>
      <c r="H20" s="33"/>
      <c r="I20" s="33"/>
      <c r="J20" s="33"/>
      <c r="K20" s="34"/>
      <c r="L20" s="18">
        <f>IF(Dommere!$C$12&gt;4,ROUND(SUM(E20:K20)-N20-O20,1),(SUM(E20:K20)))</f>
        <v>0</v>
      </c>
      <c r="M20" s="18"/>
      <c r="N20" s="19">
        <f t="shared" ref="N20:N35" si="3">MAX(E20:K20)</f>
        <v>0</v>
      </c>
      <c r="O20" s="19">
        <f t="shared" ref="O20:O35" si="4">MIN(E20:K20)</f>
        <v>0</v>
      </c>
      <c r="P20" s="19">
        <f t="shared" ref="P20:P35" si="5">SUM(E20:K20)</f>
        <v>0</v>
      </c>
    </row>
    <row r="21" spans="1:16" x14ac:dyDescent="0.2">
      <c r="A21" s="20">
        <f>+Oversikt!A21</f>
        <v>18</v>
      </c>
      <c r="B21" s="16" t="str">
        <f>IF('Final 2'!O21="", "",+Oversikt!B21)</f>
        <v/>
      </c>
      <c r="C21" s="16" t="str">
        <f>IF(Oversikt!E21="","",Oversikt!E21)</f>
        <v/>
      </c>
      <c r="D21" s="17" t="str">
        <f>IF('Final 2'!O21="","",IF(Oversikt!B21="","",VLOOKUP(Oversikt!#REF!,Mønster!$A$4:$B$21,2)))</f>
        <v/>
      </c>
      <c r="E21" s="32"/>
      <c r="F21" s="33"/>
      <c r="G21" s="33"/>
      <c r="H21" s="33"/>
      <c r="I21" s="33"/>
      <c r="J21" s="33"/>
      <c r="K21" s="34"/>
      <c r="L21" s="18">
        <f>IF(Dommere!$C$12&gt;4,ROUND(SUM(E21:K21)-N21-O21,1),(SUM(E21:K21)))</f>
        <v>0</v>
      </c>
      <c r="M21" s="18"/>
      <c r="N21" s="19">
        <f t="shared" si="3"/>
        <v>0</v>
      </c>
      <c r="O21" s="19">
        <f t="shared" si="4"/>
        <v>0</v>
      </c>
      <c r="P21" s="19">
        <f t="shared" si="5"/>
        <v>0</v>
      </c>
    </row>
    <row r="22" spans="1:16" x14ac:dyDescent="0.2">
      <c r="A22" s="20">
        <f>+Oversikt!A22</f>
        <v>19</v>
      </c>
      <c r="B22" s="16" t="str">
        <f>IF('Final 2'!O22="", "",+Oversikt!B22)</f>
        <v/>
      </c>
      <c r="C22" s="16" t="str">
        <f>IF(Oversikt!E22="","",Oversikt!E22)</f>
        <v/>
      </c>
      <c r="D22" s="17" t="str">
        <f>IF('Final 2'!O22="","",IF(Oversikt!B22="","",VLOOKUP(Oversikt!#REF!,Mønster!$A$4:$B$21,2)))</f>
        <v/>
      </c>
      <c r="E22" s="32"/>
      <c r="F22" s="33"/>
      <c r="G22" s="33"/>
      <c r="H22" s="33"/>
      <c r="I22" s="33"/>
      <c r="J22" s="33"/>
      <c r="K22" s="34"/>
      <c r="L22" s="18">
        <f>IF(Dommere!$C$12&gt;4,ROUND(SUM(E22:K22)-N22-O22,1),(SUM(E22:K22)))</f>
        <v>0</v>
      </c>
      <c r="M22" s="18"/>
      <c r="N22" s="19">
        <f t="shared" si="3"/>
        <v>0</v>
      </c>
      <c r="O22" s="19">
        <f t="shared" si="4"/>
        <v>0</v>
      </c>
      <c r="P22" s="19">
        <f t="shared" si="5"/>
        <v>0</v>
      </c>
    </row>
    <row r="23" spans="1:16" x14ac:dyDescent="0.2">
      <c r="A23" s="20">
        <f>+Oversikt!A23</f>
        <v>20</v>
      </c>
      <c r="B23" s="16" t="str">
        <f>IF('Final 2'!O23="", "",+Oversikt!B23)</f>
        <v/>
      </c>
      <c r="C23" s="16" t="str">
        <f>IF(Oversikt!E23="","",Oversikt!E23)</f>
        <v/>
      </c>
      <c r="D23" s="17" t="str">
        <f>IF('Final 2'!O23="","",IF(Oversikt!B23="","",VLOOKUP(Oversikt!#REF!,Mønster!$A$4:$B$21,2)))</f>
        <v/>
      </c>
      <c r="E23" s="32"/>
      <c r="F23" s="33"/>
      <c r="G23" s="33"/>
      <c r="H23" s="33"/>
      <c r="I23" s="33"/>
      <c r="J23" s="33"/>
      <c r="K23" s="34"/>
      <c r="L23" s="18">
        <f>IF(Dommere!$C$12&gt;4,ROUND(SUM(E23:K23)-N23-O23,1),(SUM(E23:K23)))</f>
        <v>0</v>
      </c>
      <c r="M23" s="18"/>
      <c r="N23" s="19">
        <f t="shared" si="3"/>
        <v>0</v>
      </c>
      <c r="O23" s="19">
        <f t="shared" si="4"/>
        <v>0</v>
      </c>
      <c r="P23" s="19">
        <f t="shared" si="5"/>
        <v>0</v>
      </c>
    </row>
    <row r="24" spans="1:16" x14ac:dyDescent="0.2">
      <c r="A24" s="20">
        <f>+Oversikt!A24</f>
        <v>21</v>
      </c>
      <c r="B24" s="16" t="str">
        <f>IF('Final 2'!O24="", "",+Oversikt!B24)</f>
        <v/>
      </c>
      <c r="C24" s="16" t="str">
        <f>IF(Oversikt!E24="","",Oversikt!E24)</f>
        <v/>
      </c>
      <c r="D24" s="17" t="str">
        <f>IF('Final 2'!O24="","",IF(Oversikt!B24="","",VLOOKUP(Oversikt!#REF!,Mønster!$A$4:$B$21,2)))</f>
        <v/>
      </c>
      <c r="E24" s="32"/>
      <c r="F24" s="33"/>
      <c r="G24" s="33"/>
      <c r="H24" s="33"/>
      <c r="I24" s="33"/>
      <c r="J24" s="33"/>
      <c r="K24" s="34"/>
      <c r="L24" s="18">
        <f>IF(Dommere!$C$12&gt;4,ROUND(SUM(E24:K24)-N24-O24,1),(SUM(E24:K24)))</f>
        <v>0</v>
      </c>
      <c r="M24" s="18"/>
      <c r="N24" s="19">
        <f t="shared" si="3"/>
        <v>0</v>
      </c>
      <c r="O24" s="19">
        <f t="shared" si="4"/>
        <v>0</v>
      </c>
      <c r="P24" s="19">
        <f t="shared" si="5"/>
        <v>0</v>
      </c>
    </row>
    <row r="25" spans="1:16" x14ac:dyDescent="0.2">
      <c r="A25" s="20">
        <f>+Oversikt!A25</f>
        <v>22</v>
      </c>
      <c r="B25" s="16" t="str">
        <f>IF('Final 2'!O25="", "",+Oversikt!B25)</f>
        <v/>
      </c>
      <c r="C25" s="16" t="str">
        <f>IF(Oversikt!E25="","",Oversikt!E25)</f>
        <v/>
      </c>
      <c r="D25" s="17" t="str">
        <f>IF('Final 2'!O25="","",IF(Oversikt!B25="","",VLOOKUP(Oversikt!#REF!,Mønster!$A$4:$B$21,2)))</f>
        <v/>
      </c>
      <c r="E25" s="32"/>
      <c r="F25" s="33"/>
      <c r="G25" s="33"/>
      <c r="H25" s="33"/>
      <c r="I25" s="33"/>
      <c r="J25" s="33"/>
      <c r="K25" s="34"/>
      <c r="L25" s="18">
        <f>IF(Dommere!$C$12&gt;4,ROUND(SUM(E25:K25)-N25-O25,1),(SUM(E25:K25)))</f>
        <v>0</v>
      </c>
      <c r="M25" s="18"/>
      <c r="N25" s="19">
        <f t="shared" si="3"/>
        <v>0</v>
      </c>
      <c r="O25" s="19">
        <f t="shared" si="4"/>
        <v>0</v>
      </c>
      <c r="P25" s="19">
        <f t="shared" si="5"/>
        <v>0</v>
      </c>
    </row>
    <row r="26" spans="1:16" x14ac:dyDescent="0.2">
      <c r="A26" s="20">
        <f>+Oversikt!A26</f>
        <v>23</v>
      </c>
      <c r="B26" s="16" t="str">
        <f>IF('Final 2'!O26="", "",+Oversikt!B26)</f>
        <v/>
      </c>
      <c r="C26" s="16" t="str">
        <f>IF(Oversikt!E26="","",Oversikt!E26)</f>
        <v/>
      </c>
      <c r="D26" s="17" t="str">
        <f>IF('Final 2'!O26="","",IF(Oversikt!B26="","",VLOOKUP(Oversikt!#REF!,Mønster!$A$4:$B$21,2)))</f>
        <v/>
      </c>
      <c r="E26" s="32"/>
      <c r="F26" s="33"/>
      <c r="G26" s="33"/>
      <c r="H26" s="33"/>
      <c r="I26" s="33"/>
      <c r="J26" s="33"/>
      <c r="K26" s="34"/>
      <c r="L26" s="18">
        <f>IF(Dommere!$C$12&gt;4,ROUND(SUM(E26:K26)-N26-O26,1),(SUM(E26:K26)))</f>
        <v>0</v>
      </c>
      <c r="M26" s="18"/>
      <c r="N26" s="19">
        <f t="shared" si="3"/>
        <v>0</v>
      </c>
      <c r="O26" s="19">
        <f t="shared" si="4"/>
        <v>0</v>
      </c>
      <c r="P26" s="19">
        <f t="shared" si="5"/>
        <v>0</v>
      </c>
    </row>
    <row r="27" spans="1:16" x14ac:dyDescent="0.2">
      <c r="A27" s="20">
        <f>+Oversikt!A27</f>
        <v>24</v>
      </c>
      <c r="B27" s="16" t="str">
        <f>IF('Final 2'!O27="", "",+Oversikt!B27)</f>
        <v/>
      </c>
      <c r="C27" s="16" t="str">
        <f>IF(Oversikt!E27="","",Oversikt!E27)</f>
        <v/>
      </c>
      <c r="D27" s="17" t="str">
        <f>IF('Final 2'!O27="","",IF(Oversikt!B27="","",VLOOKUP(Oversikt!#REF!,Mønster!$A$4:$B$21,2)))</f>
        <v/>
      </c>
      <c r="E27" s="32"/>
      <c r="F27" s="33"/>
      <c r="G27" s="33"/>
      <c r="H27" s="33"/>
      <c r="I27" s="33"/>
      <c r="J27" s="33"/>
      <c r="K27" s="34"/>
      <c r="L27" s="18">
        <f>IF(Dommere!$C$12&gt;4,ROUND(SUM(E27:K27)-N27-O27,1),(SUM(E27:K27)))</f>
        <v>0</v>
      </c>
      <c r="M27" s="18"/>
      <c r="N27" s="19">
        <f t="shared" si="3"/>
        <v>0</v>
      </c>
      <c r="O27" s="19">
        <f t="shared" si="4"/>
        <v>0</v>
      </c>
      <c r="P27" s="19">
        <f t="shared" si="5"/>
        <v>0</v>
      </c>
    </row>
    <row r="28" spans="1:16" x14ac:dyDescent="0.2">
      <c r="A28" s="20">
        <f>+Oversikt!A28</f>
        <v>25</v>
      </c>
      <c r="B28" s="16" t="str">
        <f>IF('Final 2'!O28="", "",+Oversikt!B28)</f>
        <v/>
      </c>
      <c r="C28" s="16" t="str">
        <f>IF(Oversikt!E28="","",Oversikt!E28)</f>
        <v/>
      </c>
      <c r="D28" s="17" t="str">
        <f>IF('Final 2'!O28="","",IF(Oversikt!B28="","",VLOOKUP(Oversikt!#REF!,Mønster!$A$4:$B$21,2)))</f>
        <v/>
      </c>
      <c r="E28" s="32"/>
      <c r="F28" s="33"/>
      <c r="G28" s="33"/>
      <c r="H28" s="33"/>
      <c r="I28" s="33"/>
      <c r="J28" s="33"/>
      <c r="K28" s="34"/>
      <c r="L28" s="18">
        <f>IF(Dommere!$C$12&gt;4,ROUND(SUM(E28:K28)-N28-O28,1),(SUM(E28:K28)))</f>
        <v>0</v>
      </c>
      <c r="M28" s="18"/>
      <c r="N28" s="19">
        <f t="shared" si="3"/>
        <v>0</v>
      </c>
      <c r="O28" s="19">
        <f t="shared" si="4"/>
        <v>0</v>
      </c>
      <c r="P28" s="19">
        <f t="shared" si="5"/>
        <v>0</v>
      </c>
    </row>
    <row r="29" spans="1:16" ht="21" customHeight="1" x14ac:dyDescent="0.2">
      <c r="A29" s="21" t="str">
        <f>+Oversikt!A29</f>
        <v>Barn, Jenter cup</v>
      </c>
      <c r="B29" s="16"/>
      <c r="C29" s="16"/>
      <c r="D29" s="17"/>
      <c r="E29" s="42"/>
      <c r="F29" s="43"/>
      <c r="G29" s="43"/>
      <c r="H29" s="43"/>
      <c r="I29" s="43"/>
      <c r="J29" s="43"/>
      <c r="K29" s="44"/>
      <c r="L29" s="18"/>
      <c r="M29" s="18"/>
      <c r="N29" s="37"/>
      <c r="O29" s="37"/>
      <c r="P29" s="37"/>
    </row>
    <row r="30" spans="1:16" x14ac:dyDescent="0.2">
      <c r="A30" s="20">
        <f>+Oversikt!A30</f>
        <v>1</v>
      </c>
      <c r="B30" s="16" t="str">
        <f>IF('Final 2'!O30="", "",+Oversikt!B30)</f>
        <v/>
      </c>
      <c r="C30" s="16" t="str">
        <f>IF(Oversikt!E30="","",Oversikt!E30)</f>
        <v/>
      </c>
      <c r="D30" s="17" t="str">
        <f>IF('Final 2'!O30="","",IF(Oversikt!B30="","",VLOOKUP(Oversikt!#REF!,Mønster!$A$4:$B$21,2)))</f>
        <v/>
      </c>
      <c r="E30" s="32"/>
      <c r="F30" s="33"/>
      <c r="G30" s="33"/>
      <c r="H30" s="33"/>
      <c r="I30" s="33"/>
      <c r="J30" s="33"/>
      <c r="K30" s="34"/>
      <c r="L30" s="18">
        <f>IF(Dommere!$C$12&gt;4,ROUND(SUM(E30:K30)-N30-O30,1),(SUM(E30:K30)))</f>
        <v>0</v>
      </c>
      <c r="M30" s="18"/>
      <c r="N30" s="19">
        <f t="shared" si="3"/>
        <v>0</v>
      </c>
      <c r="O30" s="19">
        <f t="shared" si="4"/>
        <v>0</v>
      </c>
      <c r="P30" s="19">
        <f t="shared" si="5"/>
        <v>0</v>
      </c>
    </row>
    <row r="31" spans="1:16" x14ac:dyDescent="0.2">
      <c r="A31" s="20">
        <f>+Oversikt!A31</f>
        <v>2</v>
      </c>
      <c r="B31" s="16" t="str">
        <f>IF('Final 2'!O31="", "",+Oversikt!B31)</f>
        <v/>
      </c>
      <c r="C31" s="16" t="str">
        <f>IF(Oversikt!E31="","",Oversikt!E31)</f>
        <v/>
      </c>
      <c r="D31" s="17" t="str">
        <f>IF('Final 2'!O31="","",IF(Oversikt!B31="","",VLOOKUP(Oversikt!#REF!,Mønster!$A$4:$B$21,2)))</f>
        <v/>
      </c>
      <c r="E31" s="32"/>
      <c r="F31" s="33"/>
      <c r="G31" s="33"/>
      <c r="H31" s="33"/>
      <c r="I31" s="33"/>
      <c r="J31" s="33"/>
      <c r="K31" s="34"/>
      <c r="L31" s="18">
        <f>IF(Dommere!$C$12&gt;4,ROUND(SUM(E31:K31)-N31-O31,1),(SUM(E31:K31)))</f>
        <v>0</v>
      </c>
      <c r="M31" s="18"/>
      <c r="N31" s="19">
        <f t="shared" si="3"/>
        <v>0</v>
      </c>
      <c r="O31" s="19">
        <f t="shared" si="4"/>
        <v>0</v>
      </c>
      <c r="P31" s="19">
        <f t="shared" si="5"/>
        <v>0</v>
      </c>
    </row>
    <row r="32" spans="1:16" x14ac:dyDescent="0.2">
      <c r="A32" s="20">
        <f>+Oversikt!A32</f>
        <v>3</v>
      </c>
      <c r="B32" s="16" t="str">
        <f>IF('Final 2'!O32="", "",+Oversikt!B32)</f>
        <v/>
      </c>
      <c r="C32" s="16" t="str">
        <f>IF(Oversikt!E32="","",Oversikt!E32)</f>
        <v/>
      </c>
      <c r="D32" s="17" t="str">
        <f>IF('Final 2'!O32="","",IF(Oversikt!B32="","",VLOOKUP(Oversikt!#REF!,Mønster!$A$4:$B$21,2)))</f>
        <v/>
      </c>
      <c r="E32" s="32"/>
      <c r="F32" s="33"/>
      <c r="G32" s="33"/>
      <c r="H32" s="33"/>
      <c r="I32" s="33"/>
      <c r="J32" s="33"/>
      <c r="K32" s="34"/>
      <c r="L32" s="18">
        <f>IF(Dommere!$C$12&gt;4,ROUND(SUM(E32:K32)-N32-O32,1),(SUM(E32:K32)))</f>
        <v>0</v>
      </c>
      <c r="M32" s="18"/>
      <c r="N32" s="19">
        <f t="shared" si="3"/>
        <v>0</v>
      </c>
      <c r="O32" s="19">
        <f t="shared" si="4"/>
        <v>0</v>
      </c>
      <c r="P32" s="19">
        <f t="shared" si="5"/>
        <v>0</v>
      </c>
    </row>
    <row r="33" spans="1:16" x14ac:dyDescent="0.2">
      <c r="A33" s="20">
        <f>+Oversikt!A33</f>
        <v>4</v>
      </c>
      <c r="B33" s="16" t="str">
        <f>IF('Final 2'!O33="", "",+Oversikt!B33)</f>
        <v/>
      </c>
      <c r="C33" s="16" t="str">
        <f>IF(Oversikt!E33="","",Oversikt!E33)</f>
        <v/>
      </c>
      <c r="D33" s="17" t="str">
        <f>IF('Final 2'!O33="","",IF(Oversikt!B33="","",VLOOKUP(Oversikt!#REF!,Mønster!$A$4:$B$21,2)))</f>
        <v/>
      </c>
      <c r="E33" s="32"/>
      <c r="F33" s="33"/>
      <c r="G33" s="33"/>
      <c r="H33" s="33"/>
      <c r="I33" s="33"/>
      <c r="J33" s="33"/>
      <c r="K33" s="34"/>
      <c r="L33" s="18">
        <f>IF(Dommere!$C$12&gt;4,ROUND(SUM(E33:K33)-N33-O33,1),(SUM(E33:K33)))</f>
        <v>0</v>
      </c>
      <c r="M33" s="18"/>
      <c r="N33" s="19">
        <f t="shared" si="3"/>
        <v>0</v>
      </c>
      <c r="O33" s="19">
        <f t="shared" si="4"/>
        <v>0</v>
      </c>
      <c r="P33" s="19">
        <f t="shared" si="5"/>
        <v>0</v>
      </c>
    </row>
    <row r="34" spans="1:16" x14ac:dyDescent="0.2">
      <c r="A34" s="20">
        <f>+Oversikt!A34</f>
        <v>5</v>
      </c>
      <c r="B34" s="16" t="str">
        <f>IF('Final 2'!O34="", "",+Oversikt!B34)</f>
        <v/>
      </c>
      <c r="C34" s="16" t="str">
        <f>IF(Oversikt!E34="","",Oversikt!E34)</f>
        <v/>
      </c>
      <c r="D34" s="17" t="str">
        <f>IF('Final 2'!O34="","",IF(Oversikt!B34="","",VLOOKUP(Oversikt!#REF!,Mønster!$A$4:$B$21,2)))</f>
        <v/>
      </c>
      <c r="E34" s="32"/>
      <c r="F34" s="33"/>
      <c r="G34" s="33"/>
      <c r="H34" s="33"/>
      <c r="I34" s="33"/>
      <c r="J34" s="33"/>
      <c r="K34" s="34"/>
      <c r="L34" s="18">
        <f>IF(Dommere!$C$12&gt;4,ROUND(SUM(E34:K34)-N34-O34,1),(SUM(E34:K34)))</f>
        <v>0</v>
      </c>
      <c r="M34" s="18"/>
      <c r="N34" s="19">
        <f t="shared" si="3"/>
        <v>0</v>
      </c>
      <c r="O34" s="19">
        <f t="shared" si="4"/>
        <v>0</v>
      </c>
      <c r="P34" s="19">
        <f t="shared" si="5"/>
        <v>0</v>
      </c>
    </row>
    <row r="35" spans="1:16" x14ac:dyDescent="0.2">
      <c r="A35" s="20">
        <f>+Oversikt!A35</f>
        <v>6</v>
      </c>
      <c r="B35" s="16" t="str">
        <f>IF('Final 2'!O35="", "",+Oversikt!B35)</f>
        <v/>
      </c>
      <c r="C35" s="16" t="str">
        <f>IF(Oversikt!E35="","",Oversikt!E35)</f>
        <v/>
      </c>
      <c r="D35" s="17" t="str">
        <f>IF('Final 2'!O35="","",IF(Oversikt!B35="","",VLOOKUP(Oversikt!#REF!,Mønster!$A$4:$B$21,2)))</f>
        <v/>
      </c>
      <c r="E35" s="32"/>
      <c r="F35" s="33"/>
      <c r="G35" s="33"/>
      <c r="H35" s="33"/>
      <c r="I35" s="33"/>
      <c r="J35" s="33"/>
      <c r="K35" s="34"/>
      <c r="L35" s="18">
        <f>IF(Dommere!$C$12&gt;4,ROUND(SUM(E35:K35)-N35-O35,1),(SUM(E35:K35)))</f>
        <v>0</v>
      </c>
      <c r="M35" s="18"/>
      <c r="N35" s="19">
        <f t="shared" si="3"/>
        <v>0</v>
      </c>
      <c r="O35" s="19">
        <f t="shared" si="4"/>
        <v>0</v>
      </c>
      <c r="P35" s="19">
        <f t="shared" si="5"/>
        <v>0</v>
      </c>
    </row>
    <row r="36" spans="1:16" x14ac:dyDescent="0.2">
      <c r="A36" s="20">
        <f>+Oversikt!A36</f>
        <v>7</v>
      </c>
      <c r="B36" s="16" t="str">
        <f>IF('Final 2'!O36="", "",+Oversikt!B36)</f>
        <v/>
      </c>
      <c r="C36" s="16" t="str">
        <f>IF(Oversikt!E36="","",Oversikt!E36)</f>
        <v/>
      </c>
      <c r="D36" s="17" t="str">
        <f>IF('Final 2'!O36="","",IF(Oversikt!B36="","",VLOOKUP(Oversikt!#REF!,Mønster!$A$4:$B$21,2)))</f>
        <v/>
      </c>
      <c r="E36" s="32"/>
      <c r="F36" s="33"/>
      <c r="G36" s="33"/>
      <c r="H36" s="33"/>
      <c r="I36" s="33"/>
      <c r="J36" s="33"/>
      <c r="K36" s="34"/>
      <c r="L36" s="18">
        <f>IF(Dommere!$C$12&gt;4,ROUND(SUM(E36:K36)-N36-O36,1),(SUM(E36:K36)))</f>
        <v>0</v>
      </c>
      <c r="M36" s="18"/>
      <c r="N36" s="19">
        <f t="shared" ref="N36:N51" si="6">MAX(E36:K36)</f>
        <v>0</v>
      </c>
      <c r="O36" s="19">
        <f t="shared" ref="O36:O51" si="7">MIN(E36:K36)</f>
        <v>0</v>
      </c>
      <c r="P36" s="19">
        <f t="shared" ref="P36:P51" si="8">SUM(E36:K36)</f>
        <v>0</v>
      </c>
    </row>
    <row r="37" spans="1:16" x14ac:dyDescent="0.2">
      <c r="A37" s="20">
        <f>+Oversikt!A37</f>
        <v>8</v>
      </c>
      <c r="B37" s="16" t="str">
        <f>IF('Final 2'!O37="", "",+Oversikt!B37)</f>
        <v/>
      </c>
      <c r="C37" s="16" t="str">
        <f>IF(Oversikt!E37="","",Oversikt!E37)</f>
        <v/>
      </c>
      <c r="D37" s="17" t="str">
        <f>IF('Final 2'!O37="","",IF(Oversikt!B37="","",VLOOKUP(Oversikt!#REF!,Mønster!$A$4:$B$21,2)))</f>
        <v/>
      </c>
      <c r="E37" s="32"/>
      <c r="F37" s="33"/>
      <c r="G37" s="33"/>
      <c r="H37" s="33"/>
      <c r="I37" s="33"/>
      <c r="J37" s="33"/>
      <c r="K37" s="34"/>
      <c r="L37" s="18">
        <f>IF(Dommere!$C$12&gt;4,ROUND(SUM(E37:K37)-N37-O37,1),(SUM(E37:K37)))</f>
        <v>0</v>
      </c>
      <c r="M37" s="18"/>
      <c r="N37" s="19">
        <f t="shared" si="6"/>
        <v>0</v>
      </c>
      <c r="O37" s="19">
        <f t="shared" si="7"/>
        <v>0</v>
      </c>
      <c r="P37" s="19">
        <f t="shared" si="8"/>
        <v>0</v>
      </c>
    </row>
    <row r="38" spans="1:16" x14ac:dyDescent="0.2">
      <c r="A38" s="20">
        <f>+Oversikt!A38</f>
        <v>9</v>
      </c>
      <c r="B38" s="16" t="str">
        <f>IF('Final 2'!O38="", "",+Oversikt!B38)</f>
        <v/>
      </c>
      <c r="C38" s="16" t="str">
        <f>IF(Oversikt!E38="","",Oversikt!E38)</f>
        <v/>
      </c>
      <c r="D38" s="17" t="str">
        <f>IF('Final 2'!O38="","",IF(Oversikt!B38="","",VLOOKUP(Oversikt!#REF!,Mønster!$A$4:$B$21,2)))</f>
        <v/>
      </c>
      <c r="E38" s="32"/>
      <c r="F38" s="33"/>
      <c r="G38" s="33"/>
      <c r="H38" s="33"/>
      <c r="I38" s="33"/>
      <c r="J38" s="33"/>
      <c r="K38" s="34"/>
      <c r="L38" s="18">
        <f>IF(Dommere!$C$12&gt;4,ROUND(SUM(E38:K38)-N38-O38,1),(SUM(E38:K38)))</f>
        <v>0</v>
      </c>
      <c r="M38" s="18"/>
      <c r="N38" s="19">
        <f t="shared" si="6"/>
        <v>0</v>
      </c>
      <c r="O38" s="19">
        <f t="shared" si="7"/>
        <v>0</v>
      </c>
      <c r="P38" s="19">
        <f t="shared" si="8"/>
        <v>0</v>
      </c>
    </row>
    <row r="39" spans="1:16" x14ac:dyDescent="0.2">
      <c r="A39" s="20">
        <f>+Oversikt!A39</f>
        <v>10</v>
      </c>
      <c r="B39" s="16" t="str">
        <f>IF('Final 2'!O39="", "",+Oversikt!B39)</f>
        <v/>
      </c>
      <c r="C39" s="16" t="str">
        <f>IF(Oversikt!E39="","",Oversikt!E39)</f>
        <v/>
      </c>
      <c r="D39" s="17" t="str">
        <f>IF('Final 2'!O39="","",IF(Oversikt!B39="","",VLOOKUP(Oversikt!#REF!,Mønster!$A$4:$B$21,2)))</f>
        <v/>
      </c>
      <c r="E39" s="32"/>
      <c r="F39" s="33"/>
      <c r="G39" s="33"/>
      <c r="H39" s="33"/>
      <c r="I39" s="33"/>
      <c r="J39" s="33"/>
      <c r="K39" s="34"/>
      <c r="L39" s="18">
        <f>IF(Dommere!$C$12&gt;4,ROUND(SUM(E39:K39)-N39-O39,1),(SUM(E39:K39)))</f>
        <v>0</v>
      </c>
      <c r="M39" s="18"/>
      <c r="N39" s="19">
        <f t="shared" si="6"/>
        <v>0</v>
      </c>
      <c r="O39" s="19">
        <f t="shared" si="7"/>
        <v>0</v>
      </c>
      <c r="P39" s="19">
        <f t="shared" si="8"/>
        <v>0</v>
      </c>
    </row>
    <row r="40" spans="1:16" x14ac:dyDescent="0.2">
      <c r="A40" s="20">
        <f>+Oversikt!A40</f>
        <v>11</v>
      </c>
      <c r="B40" s="16" t="str">
        <f>IF('Final 2'!O40="", "",+Oversikt!B40)</f>
        <v/>
      </c>
      <c r="C40" s="16" t="str">
        <f>IF(Oversikt!E40="","",Oversikt!E40)</f>
        <v/>
      </c>
      <c r="D40" s="17" t="str">
        <f>IF('Final 2'!O40="","",IF(Oversikt!B40="","",VLOOKUP(Oversikt!#REF!,Mønster!$A$4:$B$21,2)))</f>
        <v/>
      </c>
      <c r="E40" s="32"/>
      <c r="F40" s="33"/>
      <c r="G40" s="33"/>
      <c r="H40" s="33"/>
      <c r="I40" s="33"/>
      <c r="J40" s="33"/>
      <c r="K40" s="34"/>
      <c r="L40" s="18">
        <f>IF(Dommere!$C$12&gt;4,ROUND(SUM(E40:K40)-N40-O40,1),(SUM(E40:K40)))</f>
        <v>0</v>
      </c>
      <c r="M40" s="18"/>
      <c r="N40" s="19">
        <f t="shared" si="6"/>
        <v>0</v>
      </c>
      <c r="O40" s="19">
        <f t="shared" si="7"/>
        <v>0</v>
      </c>
      <c r="P40" s="19">
        <f t="shared" si="8"/>
        <v>0</v>
      </c>
    </row>
    <row r="41" spans="1:16" x14ac:dyDescent="0.2">
      <c r="A41" s="20">
        <f>+Oversikt!A41</f>
        <v>12</v>
      </c>
      <c r="B41" s="16" t="str">
        <f>IF('Final 2'!O41="", "",+Oversikt!B41)</f>
        <v/>
      </c>
      <c r="C41" s="16" t="str">
        <f>IF(Oversikt!E41="","",Oversikt!E41)</f>
        <v/>
      </c>
      <c r="D41" s="17" t="str">
        <f>IF('Final 2'!O41="","",IF(Oversikt!B41="","",VLOOKUP(Oversikt!#REF!,Mønster!$A$4:$B$21,2)))</f>
        <v/>
      </c>
      <c r="E41" s="32"/>
      <c r="F41" s="33"/>
      <c r="G41" s="33"/>
      <c r="H41" s="33"/>
      <c r="I41" s="33"/>
      <c r="J41" s="33"/>
      <c r="K41" s="34"/>
      <c r="L41" s="18">
        <f>IF(Dommere!$C$12&gt;4,ROUND(SUM(E41:K41)-N41-O41,1),(SUM(E41:K41)))</f>
        <v>0</v>
      </c>
      <c r="M41" s="18"/>
      <c r="N41" s="19">
        <f t="shared" si="6"/>
        <v>0</v>
      </c>
      <c r="O41" s="19">
        <f t="shared" si="7"/>
        <v>0</v>
      </c>
      <c r="P41" s="19">
        <f t="shared" si="8"/>
        <v>0</v>
      </c>
    </row>
    <row r="42" spans="1:16" x14ac:dyDescent="0.2">
      <c r="A42" s="20">
        <f>+Oversikt!A42</f>
        <v>13</v>
      </c>
      <c r="B42" s="16" t="str">
        <f>IF('Final 2'!O42="", "",+Oversikt!B42)</f>
        <v/>
      </c>
      <c r="C42" s="16" t="str">
        <f>IF(Oversikt!E42="","",Oversikt!E42)</f>
        <v/>
      </c>
      <c r="D42" s="17" t="str">
        <f>IF('Final 2'!O42="","",IF(Oversikt!B42="","",VLOOKUP(Oversikt!#REF!,Mønster!$A$4:$B$21,2)))</f>
        <v/>
      </c>
      <c r="E42" s="32"/>
      <c r="F42" s="33"/>
      <c r="G42" s="33"/>
      <c r="H42" s="33"/>
      <c r="I42" s="33"/>
      <c r="J42" s="33"/>
      <c r="K42" s="34"/>
      <c r="L42" s="18">
        <f>IF(Dommere!$C$12&gt;4,ROUND(SUM(E42:K42)-N42-O42,1),(SUM(E42:K42)))</f>
        <v>0</v>
      </c>
      <c r="M42" s="18"/>
      <c r="N42" s="19">
        <f t="shared" si="6"/>
        <v>0</v>
      </c>
      <c r="O42" s="19">
        <f t="shared" si="7"/>
        <v>0</v>
      </c>
      <c r="P42" s="19">
        <f t="shared" si="8"/>
        <v>0</v>
      </c>
    </row>
    <row r="43" spans="1:16" x14ac:dyDescent="0.2">
      <c r="A43" s="20">
        <f>+Oversikt!A43</f>
        <v>14</v>
      </c>
      <c r="B43" s="16" t="str">
        <f>IF('Final 2'!O43="", "",+Oversikt!B43)</f>
        <v/>
      </c>
      <c r="C43" s="16" t="str">
        <f>IF(Oversikt!E43="","",Oversikt!E43)</f>
        <v/>
      </c>
      <c r="D43" s="17" t="str">
        <f>IF('Final 2'!O43="","",IF(Oversikt!B43="","",VLOOKUP(Oversikt!#REF!,Mønster!$A$4:$B$21,2)))</f>
        <v/>
      </c>
      <c r="E43" s="32"/>
      <c r="F43" s="33"/>
      <c r="G43" s="33"/>
      <c r="H43" s="33"/>
      <c r="I43" s="33"/>
      <c r="J43" s="33"/>
      <c r="K43" s="34"/>
      <c r="L43" s="18">
        <f>IF(Dommere!$C$12&gt;4,ROUND(SUM(E43:K43)-N43-O43,1),(SUM(E43:K43)))</f>
        <v>0</v>
      </c>
      <c r="M43" s="18"/>
      <c r="N43" s="19">
        <f t="shared" si="6"/>
        <v>0</v>
      </c>
      <c r="O43" s="19">
        <f t="shared" si="7"/>
        <v>0</v>
      </c>
      <c r="P43" s="19">
        <f t="shared" si="8"/>
        <v>0</v>
      </c>
    </row>
    <row r="44" spans="1:16" x14ac:dyDescent="0.2">
      <c r="A44" s="20">
        <f>+Oversikt!A44</f>
        <v>15</v>
      </c>
      <c r="B44" s="16" t="str">
        <f>IF('Final 2'!O44="", "",+Oversikt!B44)</f>
        <v/>
      </c>
      <c r="C44" s="16" t="str">
        <f>IF(Oversikt!E44="","",Oversikt!E44)</f>
        <v/>
      </c>
      <c r="D44" s="17" t="str">
        <f>IF('Final 2'!O44="","",IF(Oversikt!B44="","",VLOOKUP(Oversikt!#REF!,Mønster!$A$4:$B$21,2)))</f>
        <v/>
      </c>
      <c r="E44" s="32"/>
      <c r="F44" s="33"/>
      <c r="G44" s="33"/>
      <c r="H44" s="33"/>
      <c r="I44" s="33"/>
      <c r="J44" s="33"/>
      <c r="K44" s="34"/>
      <c r="L44" s="18">
        <f>IF(Dommere!$C$12&gt;4,ROUND(SUM(E44:K44)-N44-O44,1),(SUM(E44:K44)))</f>
        <v>0</v>
      </c>
      <c r="M44" s="18"/>
      <c r="N44" s="19">
        <f t="shared" si="6"/>
        <v>0</v>
      </c>
      <c r="O44" s="19">
        <f t="shared" si="7"/>
        <v>0</v>
      </c>
      <c r="P44" s="19">
        <f t="shared" si="8"/>
        <v>0</v>
      </c>
    </row>
    <row r="45" spans="1:16" x14ac:dyDescent="0.2">
      <c r="A45" s="20">
        <f>+Oversikt!A45</f>
        <v>16</v>
      </c>
      <c r="B45" s="16" t="str">
        <f>IF('Final 2'!O45="", "",+Oversikt!B45)</f>
        <v/>
      </c>
      <c r="C45" s="16" t="str">
        <f>IF(Oversikt!E45="","",Oversikt!E45)</f>
        <v/>
      </c>
      <c r="D45" s="17" t="str">
        <f>IF('Final 2'!O45="","",IF(Oversikt!B45="","",VLOOKUP(Oversikt!#REF!,Mønster!$A$4:$B$21,2)))</f>
        <v/>
      </c>
      <c r="E45" s="32"/>
      <c r="F45" s="33"/>
      <c r="G45" s="33"/>
      <c r="H45" s="33"/>
      <c r="I45" s="33"/>
      <c r="J45" s="33"/>
      <c r="K45" s="34"/>
      <c r="L45" s="18">
        <f>IF(Dommere!$C$12&gt;4,ROUND(SUM(E45:K45)-N45-O45,1),(SUM(E45:K45)))</f>
        <v>0</v>
      </c>
      <c r="M45" s="18"/>
      <c r="N45" s="19">
        <f t="shared" si="6"/>
        <v>0</v>
      </c>
      <c r="O45" s="19">
        <f t="shared" si="7"/>
        <v>0</v>
      </c>
      <c r="P45" s="19">
        <f t="shared" si="8"/>
        <v>0</v>
      </c>
    </row>
    <row r="46" spans="1:16" x14ac:dyDescent="0.2">
      <c r="A46" s="20">
        <f>+Oversikt!A46</f>
        <v>17</v>
      </c>
      <c r="B46" s="16" t="str">
        <f>IF('Final 2'!O46="", "",+Oversikt!B46)</f>
        <v/>
      </c>
      <c r="C46" s="16" t="str">
        <f>IF(Oversikt!E46="","",Oversikt!E46)</f>
        <v/>
      </c>
      <c r="D46" s="17" t="str">
        <f>IF('Final 2'!O46="","",IF(Oversikt!B46="","",VLOOKUP(Oversikt!#REF!,Mønster!$A$4:$B$21,2)))</f>
        <v/>
      </c>
      <c r="E46" s="32"/>
      <c r="F46" s="33"/>
      <c r="G46" s="33"/>
      <c r="H46" s="33"/>
      <c r="I46" s="33"/>
      <c r="J46" s="33"/>
      <c r="K46" s="34"/>
      <c r="L46" s="18">
        <f>IF(Dommere!$C$12&gt;4,ROUND(SUM(E46:K46)-N46-O46,1),(SUM(E46:K46)))</f>
        <v>0</v>
      </c>
      <c r="M46" s="18"/>
      <c r="N46" s="19">
        <f t="shared" si="6"/>
        <v>0</v>
      </c>
      <c r="O46" s="19">
        <f t="shared" si="7"/>
        <v>0</v>
      </c>
      <c r="P46" s="19">
        <f t="shared" si="8"/>
        <v>0</v>
      </c>
    </row>
    <row r="47" spans="1:16" x14ac:dyDescent="0.2">
      <c r="A47" s="20">
        <f>+Oversikt!A47</f>
        <v>18</v>
      </c>
      <c r="B47" s="16" t="str">
        <f>IF('Final 2'!O47="", "",+Oversikt!B47)</f>
        <v/>
      </c>
      <c r="C47" s="16" t="str">
        <f>IF(Oversikt!E47="","",Oversikt!E47)</f>
        <v/>
      </c>
      <c r="D47" s="17" t="str">
        <f>IF('Final 2'!O47="","",IF(Oversikt!B47="","",VLOOKUP(Oversikt!#REF!,Mønster!$A$4:$B$21,2)))</f>
        <v/>
      </c>
      <c r="E47" s="32"/>
      <c r="F47" s="33"/>
      <c r="G47" s="33"/>
      <c r="H47" s="33"/>
      <c r="I47" s="33"/>
      <c r="J47" s="33"/>
      <c r="K47" s="34"/>
      <c r="L47" s="18">
        <f>IF(Dommere!$C$12&gt;4,ROUND(SUM(E47:K47)-N47-O47,1),(SUM(E47:K47)))</f>
        <v>0</v>
      </c>
      <c r="M47" s="18"/>
      <c r="N47" s="19">
        <f t="shared" si="6"/>
        <v>0</v>
      </c>
      <c r="O47" s="19">
        <f t="shared" si="7"/>
        <v>0</v>
      </c>
      <c r="P47" s="19">
        <f t="shared" si="8"/>
        <v>0</v>
      </c>
    </row>
    <row r="48" spans="1:16" x14ac:dyDescent="0.2">
      <c r="A48" s="20">
        <f>+Oversikt!A48</f>
        <v>19</v>
      </c>
      <c r="B48" s="16" t="str">
        <f>IF('Final 2'!O48="", "",+Oversikt!B48)</f>
        <v/>
      </c>
      <c r="C48" s="16" t="str">
        <f>IF(Oversikt!E48="","",Oversikt!E48)</f>
        <v/>
      </c>
      <c r="D48" s="17" t="str">
        <f>IF('Final 2'!O48="","",IF(Oversikt!B48="","",VLOOKUP(Oversikt!#REF!,Mønster!$A$4:$B$21,2)))</f>
        <v/>
      </c>
      <c r="E48" s="32"/>
      <c r="F48" s="33"/>
      <c r="G48" s="33"/>
      <c r="H48" s="33"/>
      <c r="I48" s="33"/>
      <c r="J48" s="33"/>
      <c r="K48" s="34"/>
      <c r="L48" s="18">
        <f>IF(Dommere!$C$12&gt;4,ROUND(SUM(E48:K48)-N48-O48,1),(SUM(E48:K48)))</f>
        <v>0</v>
      </c>
      <c r="M48" s="18"/>
      <c r="N48" s="19">
        <f t="shared" si="6"/>
        <v>0</v>
      </c>
      <c r="O48" s="19">
        <f t="shared" si="7"/>
        <v>0</v>
      </c>
      <c r="P48" s="19">
        <f t="shared" si="8"/>
        <v>0</v>
      </c>
    </row>
    <row r="49" spans="1:16" x14ac:dyDescent="0.2">
      <c r="A49" s="20">
        <f>+Oversikt!A49</f>
        <v>20</v>
      </c>
      <c r="B49" s="16" t="str">
        <f>IF('Final 2'!O49="", "",+Oversikt!B49)</f>
        <v/>
      </c>
      <c r="C49" s="16" t="str">
        <f>IF(Oversikt!E49="","",Oversikt!E49)</f>
        <v/>
      </c>
      <c r="D49" s="17" t="str">
        <f>IF('Final 2'!O49="","",IF(Oversikt!B49="","",VLOOKUP(Oversikt!#REF!,Mønster!$A$4:$B$21,2)))</f>
        <v/>
      </c>
      <c r="E49" s="32"/>
      <c r="F49" s="33"/>
      <c r="G49" s="33"/>
      <c r="H49" s="33"/>
      <c r="I49" s="33"/>
      <c r="J49" s="33"/>
      <c r="K49" s="34"/>
      <c r="L49" s="18">
        <f>IF(Dommere!$C$12&gt;4,ROUND(SUM(E49:K49)-N49-O49,1),(SUM(E49:K49)))</f>
        <v>0</v>
      </c>
      <c r="M49" s="18"/>
      <c r="N49" s="19">
        <f t="shared" si="6"/>
        <v>0</v>
      </c>
      <c r="O49" s="19">
        <f t="shared" si="7"/>
        <v>0</v>
      </c>
      <c r="P49" s="19">
        <f t="shared" si="8"/>
        <v>0</v>
      </c>
    </row>
    <row r="50" spans="1:16" x14ac:dyDescent="0.2">
      <c r="A50" s="20">
        <f>+Oversikt!A50</f>
        <v>21</v>
      </c>
      <c r="B50" s="16" t="str">
        <f>IF('Final 2'!O50="", "",+Oversikt!B50)</f>
        <v/>
      </c>
      <c r="C50" s="16" t="str">
        <f>IF(Oversikt!E50="","",Oversikt!E50)</f>
        <v/>
      </c>
      <c r="D50" s="17" t="str">
        <f>IF('Final 2'!O50="","",IF(Oversikt!B50="","",VLOOKUP(Oversikt!#REF!,Mønster!$A$4:$B$21,2)))</f>
        <v/>
      </c>
      <c r="E50" s="32"/>
      <c r="F50" s="33"/>
      <c r="G50" s="33"/>
      <c r="H50" s="33"/>
      <c r="I50" s="33"/>
      <c r="J50" s="33"/>
      <c r="K50" s="34"/>
      <c r="L50" s="18">
        <f>IF(Dommere!$C$12&gt;4,ROUND(SUM(E50:K50)-N50-O50,1),(SUM(E50:K50)))</f>
        <v>0</v>
      </c>
      <c r="M50" s="18"/>
      <c r="N50" s="19">
        <f t="shared" si="6"/>
        <v>0</v>
      </c>
      <c r="O50" s="19">
        <f t="shared" si="7"/>
        <v>0</v>
      </c>
      <c r="P50" s="19">
        <f t="shared" si="8"/>
        <v>0</v>
      </c>
    </row>
    <row r="51" spans="1:16" x14ac:dyDescent="0.2">
      <c r="A51" s="20">
        <f>+Oversikt!A51</f>
        <v>22</v>
      </c>
      <c r="B51" s="16" t="str">
        <f>IF('Final 2'!O51="", "",+Oversikt!B51)</f>
        <v/>
      </c>
      <c r="C51" s="16" t="str">
        <f>IF(Oversikt!E51="","",Oversikt!E51)</f>
        <v/>
      </c>
      <c r="D51" s="17" t="str">
        <f>IF('Final 2'!O51="","",IF(Oversikt!B51="","",VLOOKUP(Oversikt!#REF!,Mønster!$A$4:$B$21,2)))</f>
        <v/>
      </c>
      <c r="E51" s="32"/>
      <c r="F51" s="33"/>
      <c r="G51" s="33"/>
      <c r="H51" s="33"/>
      <c r="I51" s="33"/>
      <c r="J51" s="33"/>
      <c r="K51" s="34"/>
      <c r="L51" s="18">
        <f>IF(Dommere!$C$12&gt;4,ROUND(SUM(E51:K51)-N51-O51,1),(SUM(E51:K51)))</f>
        <v>0</v>
      </c>
      <c r="M51" s="18"/>
      <c r="N51" s="19">
        <f t="shared" si="6"/>
        <v>0</v>
      </c>
      <c r="O51" s="19">
        <f t="shared" si="7"/>
        <v>0</v>
      </c>
      <c r="P51" s="19">
        <f t="shared" si="8"/>
        <v>0</v>
      </c>
    </row>
    <row r="52" spans="1:16" x14ac:dyDescent="0.2">
      <c r="A52" s="20">
        <f>+Oversikt!A52</f>
        <v>23</v>
      </c>
      <c r="B52" s="16" t="str">
        <f>IF('Final 2'!O52="", "",+Oversikt!B52)</f>
        <v/>
      </c>
      <c r="C52" s="16" t="str">
        <f>IF(Oversikt!E52="","",Oversikt!E52)</f>
        <v/>
      </c>
      <c r="D52" s="17" t="str">
        <f>IF('Final 2'!O52="","",IF(Oversikt!B52="","",VLOOKUP(Oversikt!#REF!,Mønster!$A$4:$B$21,2)))</f>
        <v/>
      </c>
      <c r="E52" s="32"/>
      <c r="F52" s="33"/>
      <c r="G52" s="33"/>
      <c r="H52" s="33"/>
      <c r="I52" s="33"/>
      <c r="J52" s="33"/>
      <c r="K52" s="34"/>
      <c r="L52" s="18">
        <f>IF(Dommere!$C$12&gt;4,ROUND(SUM(E52:K52)-N52-O52,1),(SUM(E52:K52)))</f>
        <v>0</v>
      </c>
      <c r="M52" s="18"/>
      <c r="N52" s="19">
        <f t="shared" ref="N52:N67" si="9">MAX(E52:K52)</f>
        <v>0</v>
      </c>
      <c r="O52" s="19">
        <f t="shared" ref="O52:O67" si="10">MIN(E52:K52)</f>
        <v>0</v>
      </c>
      <c r="P52" s="19">
        <f t="shared" ref="P52:P67" si="11">SUM(E52:K52)</f>
        <v>0</v>
      </c>
    </row>
    <row r="53" spans="1:16" x14ac:dyDescent="0.2">
      <c r="A53" s="20">
        <f>+Oversikt!A53</f>
        <v>24</v>
      </c>
      <c r="B53" s="16" t="str">
        <f>IF('Final 2'!O53="", "",+Oversikt!B53)</f>
        <v/>
      </c>
      <c r="C53" s="16" t="str">
        <f>IF(Oversikt!E53="","",Oversikt!E53)</f>
        <v/>
      </c>
      <c r="D53" s="17" t="str">
        <f>IF('Final 2'!O53="","",IF(Oversikt!B53="","",VLOOKUP(Oversikt!#REF!,Mønster!$A$4:$B$21,2)))</f>
        <v/>
      </c>
      <c r="E53" s="32"/>
      <c r="F53" s="33"/>
      <c r="G53" s="33"/>
      <c r="H53" s="33"/>
      <c r="I53" s="33"/>
      <c r="J53" s="33"/>
      <c r="K53" s="34"/>
      <c r="L53" s="18">
        <f>IF(Dommere!$C$12&gt;4,ROUND(SUM(E53:K53)-N53-O53,1),(SUM(E53:K53)))</f>
        <v>0</v>
      </c>
      <c r="M53" s="18"/>
      <c r="N53" s="19">
        <f t="shared" si="9"/>
        <v>0</v>
      </c>
      <c r="O53" s="19">
        <f t="shared" si="10"/>
        <v>0</v>
      </c>
      <c r="P53" s="19">
        <f t="shared" si="11"/>
        <v>0</v>
      </c>
    </row>
    <row r="54" spans="1:16" x14ac:dyDescent="0.2">
      <c r="A54" s="20">
        <f>+Oversikt!A54</f>
        <v>25</v>
      </c>
      <c r="B54" s="16" t="str">
        <f>IF('Final 2'!O54="", "",+Oversikt!B54)</f>
        <v/>
      </c>
      <c r="C54" s="16" t="str">
        <f>IF(Oversikt!E54="","",Oversikt!E54)</f>
        <v/>
      </c>
      <c r="D54" s="17" t="str">
        <f>IF('Final 2'!O54="","",IF(Oversikt!B54="","",VLOOKUP(Oversikt!#REF!,Mønster!$A$4:$B$21,2)))</f>
        <v/>
      </c>
      <c r="E54" s="32"/>
      <c r="F54" s="33"/>
      <c r="G54" s="33"/>
      <c r="H54" s="33"/>
      <c r="I54" s="33"/>
      <c r="J54" s="33"/>
      <c r="K54" s="34"/>
      <c r="L54" s="18">
        <f>IF(Dommere!$C$12&gt;4,ROUND(SUM(E54:K54)-N54-O54,1),(SUM(E54:K54)))</f>
        <v>0</v>
      </c>
      <c r="M54" s="18"/>
      <c r="N54" s="19">
        <f t="shared" si="9"/>
        <v>0</v>
      </c>
      <c r="O54" s="19">
        <f t="shared" si="10"/>
        <v>0</v>
      </c>
      <c r="P54" s="19">
        <f t="shared" si="11"/>
        <v>0</v>
      </c>
    </row>
    <row r="55" spans="1:16" ht="21" customHeight="1" x14ac:dyDescent="0.2">
      <c r="A55" s="21" t="str">
        <f>+Oversikt!A55</f>
        <v>Klasse 100 - Ungdom - Jenter cup lav</v>
      </c>
      <c r="B55" s="16"/>
      <c r="C55" s="16"/>
      <c r="D55" s="17"/>
      <c r="E55" s="42"/>
      <c r="F55" s="43"/>
      <c r="G55" s="43"/>
      <c r="H55" s="43"/>
      <c r="I55" s="43"/>
      <c r="J55" s="43"/>
      <c r="K55" s="44"/>
      <c r="L55" s="18"/>
      <c r="M55" s="18"/>
      <c r="N55" s="37"/>
      <c r="O55" s="37"/>
      <c r="P55" s="37"/>
    </row>
    <row r="56" spans="1:16" x14ac:dyDescent="0.2">
      <c r="A56" s="20">
        <f>+Oversikt!A56</f>
        <v>1</v>
      </c>
      <c r="B56" s="16" t="str">
        <f>IF('Final 2'!O56="", "",+Oversikt!B56)</f>
        <v/>
      </c>
      <c r="C56" s="16" t="str">
        <f>IF(Oversikt!E56="","",Oversikt!E56)</f>
        <v>Hwa Rang Team Drammen</v>
      </c>
      <c r="D56" s="17" t="str">
        <f>IF('Final 2'!O56="","",IF(Oversikt!B56="","",VLOOKUP(Oversikt!#REF!,Mønster!$A$4:$B$21,2)))</f>
        <v/>
      </c>
      <c r="E56" s="32"/>
      <c r="F56" s="33"/>
      <c r="G56" s="33"/>
      <c r="H56" s="33"/>
      <c r="I56" s="33"/>
      <c r="J56" s="33"/>
      <c r="K56" s="34"/>
      <c r="L56" s="18">
        <f>IF(Dommere!$C$12&gt;4,ROUND(SUM(E56:K56)-N56-O56,1),(SUM(E56:K56)))</f>
        <v>0</v>
      </c>
      <c r="M56" s="18"/>
      <c r="N56" s="19">
        <f t="shared" si="9"/>
        <v>0</v>
      </c>
      <c r="O56" s="19">
        <f t="shared" si="10"/>
        <v>0</v>
      </c>
      <c r="P56" s="19">
        <f t="shared" si="11"/>
        <v>0</v>
      </c>
    </row>
    <row r="57" spans="1:16" x14ac:dyDescent="0.2">
      <c r="A57" s="20">
        <f>+Oversikt!A57</f>
        <v>2</v>
      </c>
      <c r="B57" s="16" t="str">
        <f>IF('Final 2'!O57="", "",+Oversikt!B57)</f>
        <v/>
      </c>
      <c r="C57" s="16" t="str">
        <f>IF(Oversikt!E57="","",Oversikt!E57)</f>
        <v>Hamar Taekwondo Klubb</v>
      </c>
      <c r="D57" s="17" t="str">
        <f>IF('Final 2'!O57="","",IF(Oversikt!B57="","",VLOOKUP(Oversikt!#REF!,Mønster!$A$4:$B$21,2)))</f>
        <v/>
      </c>
      <c r="E57" s="32"/>
      <c r="F57" s="33"/>
      <c r="G57" s="33"/>
      <c r="H57" s="33"/>
      <c r="I57" s="33"/>
      <c r="J57" s="33"/>
      <c r="K57" s="34"/>
      <c r="L57" s="18">
        <f>IF(Dommere!$C$12&gt;4,ROUND(SUM(E57:K57)-N57-O57,1),(SUM(E57:K57)))</f>
        <v>0</v>
      </c>
      <c r="M57" s="18"/>
      <c r="N57" s="19">
        <f t="shared" si="9"/>
        <v>0</v>
      </c>
      <c r="O57" s="19">
        <f t="shared" si="10"/>
        <v>0</v>
      </c>
      <c r="P57" s="19">
        <f t="shared" si="11"/>
        <v>0</v>
      </c>
    </row>
    <row r="58" spans="1:16" x14ac:dyDescent="0.2">
      <c r="A58" s="20">
        <f>+Oversikt!A58</f>
        <v>3</v>
      </c>
      <c r="B58" s="16" t="str">
        <f>IF('Final 2'!O58="", "",+Oversikt!B58)</f>
        <v/>
      </c>
      <c r="C58" s="16" t="str">
        <f>IF(Oversikt!E58="","",Oversikt!E58)</f>
        <v>Hamar Taekwondo Klubb</v>
      </c>
      <c r="D58" s="17" t="str">
        <f>IF('Final 2'!O58="","",IF(Oversikt!B58="","",VLOOKUP(Oversikt!#REF!,Mønster!$A$4:$B$21,2)))</f>
        <v/>
      </c>
      <c r="E58" s="32"/>
      <c r="F58" s="33"/>
      <c r="G58" s="33"/>
      <c r="H58" s="33"/>
      <c r="I58" s="33"/>
      <c r="J58" s="33"/>
      <c r="K58" s="34"/>
      <c r="L58" s="18">
        <f>IF(Dommere!$C$12&gt;4,ROUND(SUM(E58:K58)-N58-O58,1),(SUM(E58:K58)))</f>
        <v>0</v>
      </c>
      <c r="M58" s="18"/>
      <c r="N58" s="19">
        <f t="shared" si="9"/>
        <v>0</v>
      </c>
      <c r="O58" s="19">
        <f t="shared" si="10"/>
        <v>0</v>
      </c>
      <c r="P58" s="19">
        <f t="shared" si="11"/>
        <v>0</v>
      </c>
    </row>
    <row r="59" spans="1:16" x14ac:dyDescent="0.2">
      <c r="A59" s="20">
        <f>+Oversikt!A59</f>
        <v>4</v>
      </c>
      <c r="B59" s="16" t="str">
        <f>IF('Final 2'!O59="", "",+Oversikt!B59)</f>
        <v/>
      </c>
      <c r="C59" s="16" t="str">
        <f>IF(Oversikt!E59="","",Oversikt!E59)</f>
        <v>Keum Gang Taekwondo - St.hanshaugen</v>
      </c>
      <c r="D59" s="17" t="str">
        <f>IF('Final 2'!O59="","",IF(Oversikt!B59="","",VLOOKUP(Oversikt!#REF!,Mønster!$A$4:$B$21,2)))</f>
        <v/>
      </c>
      <c r="E59" s="32"/>
      <c r="F59" s="33"/>
      <c r="G59" s="33"/>
      <c r="H59" s="33"/>
      <c r="I59" s="33"/>
      <c r="J59" s="33"/>
      <c r="K59" s="34"/>
      <c r="L59" s="18">
        <f>IF(Dommere!$C$12&gt;4,ROUND(SUM(E59:K59)-N59-O59,1),(SUM(E59:K59)))</f>
        <v>0</v>
      </c>
      <c r="M59" s="18"/>
      <c r="N59" s="19">
        <f t="shared" si="9"/>
        <v>0</v>
      </c>
      <c r="O59" s="19">
        <f t="shared" si="10"/>
        <v>0</v>
      </c>
      <c r="P59" s="19">
        <f t="shared" si="11"/>
        <v>0</v>
      </c>
    </row>
    <row r="60" spans="1:16" x14ac:dyDescent="0.2">
      <c r="A60" s="20">
        <f>+Oversikt!A60</f>
        <v>5</v>
      </c>
      <c r="B60" s="16" t="str">
        <f>IF('Final 2'!O60="", "",+Oversikt!B60)</f>
        <v/>
      </c>
      <c r="C60" s="16" t="str">
        <f>IF(Oversikt!E60="","",Oversikt!E60)</f>
        <v>Keum Gang Taekwondo - St.hanshaugen</v>
      </c>
      <c r="D60" s="17" t="str">
        <f>IF('Final 2'!O60="","",IF(Oversikt!B60="","",VLOOKUP(Oversikt!#REF!,Mønster!$A$4:$B$21,2)))</f>
        <v/>
      </c>
      <c r="E60" s="32"/>
      <c r="F60" s="33"/>
      <c r="G60" s="33"/>
      <c r="H60" s="33"/>
      <c r="I60" s="33"/>
      <c r="J60" s="33"/>
      <c r="K60" s="34"/>
      <c r="L60" s="18">
        <f>IF(Dommere!$C$12&gt;4,ROUND(SUM(E60:K60)-N60-O60,1),(SUM(E60:K60)))</f>
        <v>0</v>
      </c>
      <c r="M60" s="18"/>
      <c r="N60" s="19">
        <f t="shared" si="9"/>
        <v>0</v>
      </c>
      <c r="O60" s="19">
        <f t="shared" si="10"/>
        <v>0</v>
      </c>
      <c r="P60" s="19">
        <f t="shared" si="11"/>
        <v>0</v>
      </c>
    </row>
    <row r="61" spans="1:16" x14ac:dyDescent="0.2">
      <c r="A61" s="20">
        <f>+Oversikt!A61</f>
        <v>6</v>
      </c>
      <c r="B61" s="16" t="str">
        <f>IF('Final 2'!O61="", "",+Oversikt!B61)</f>
        <v/>
      </c>
      <c r="C61" s="16" t="str">
        <f>IF(Oversikt!E61="","",Oversikt!E61)</f>
        <v>Oslo Nord Taekwondo klubb</v>
      </c>
      <c r="D61" s="17" t="str">
        <f>IF('Final 2'!O61="","",IF(Oversikt!B61="","",VLOOKUP(Oversikt!#REF!,Mønster!$A$4:$B$21,2)))</f>
        <v/>
      </c>
      <c r="E61" s="32"/>
      <c r="F61" s="33"/>
      <c r="G61" s="33"/>
      <c r="H61" s="33"/>
      <c r="I61" s="33"/>
      <c r="J61" s="33"/>
      <c r="K61" s="34"/>
      <c r="L61" s="18">
        <f>IF(Dommere!$C$12&gt;4,ROUND(SUM(E61:K61)-N61-O61,1),(SUM(E61:K61)))</f>
        <v>0</v>
      </c>
      <c r="M61" s="18"/>
      <c r="N61" s="19">
        <f t="shared" si="9"/>
        <v>0</v>
      </c>
      <c r="O61" s="19">
        <f t="shared" si="10"/>
        <v>0</v>
      </c>
      <c r="P61" s="19">
        <f t="shared" si="11"/>
        <v>0</v>
      </c>
    </row>
    <row r="62" spans="1:16" x14ac:dyDescent="0.2">
      <c r="A62" s="20">
        <f>+Oversikt!A62</f>
        <v>7</v>
      </c>
      <c r="B62" s="16" t="str">
        <f>IF('Final 2'!O62="", "",+Oversikt!B62)</f>
        <v/>
      </c>
      <c r="C62" s="16" t="str">
        <f>IF(Oversikt!E62="","",Oversikt!E62)</f>
        <v>Oslo Nord Taekwondo klubb</v>
      </c>
      <c r="D62" s="17" t="str">
        <f>IF('Final 2'!O62="","",IF(Oversikt!B62="","",VLOOKUP(Oversikt!#REF!,Mønster!$A$4:$B$21,2)))</f>
        <v/>
      </c>
      <c r="E62" s="32"/>
      <c r="F62" s="33"/>
      <c r="G62" s="33"/>
      <c r="H62" s="33"/>
      <c r="I62" s="33"/>
      <c r="J62" s="33"/>
      <c r="K62" s="34"/>
      <c r="L62" s="18">
        <f>IF(Dommere!$C$12&gt;4,ROUND(SUM(E62:K62)-N62-O62,1),(SUM(E62:K62)))</f>
        <v>0</v>
      </c>
      <c r="M62" s="18"/>
      <c r="N62" s="19">
        <f t="shared" si="9"/>
        <v>0</v>
      </c>
      <c r="O62" s="19">
        <f t="shared" si="10"/>
        <v>0</v>
      </c>
      <c r="P62" s="19">
        <f t="shared" si="11"/>
        <v>0</v>
      </c>
    </row>
    <row r="63" spans="1:16" x14ac:dyDescent="0.2">
      <c r="A63" s="20">
        <f>+Oversikt!A63</f>
        <v>8</v>
      </c>
      <c r="B63" s="16" t="str">
        <f>IF('Final 2'!O63="", "",+Oversikt!B63)</f>
        <v/>
      </c>
      <c r="C63" s="16" t="str">
        <f>IF(Oversikt!E63="","",Oversikt!E63)</f>
        <v>Solør Tae Kwondoklubb</v>
      </c>
      <c r="D63" s="17" t="str">
        <f>IF('Final 2'!O63="","",IF(Oversikt!B63="","",VLOOKUP(Oversikt!#REF!,Mønster!$A$4:$B$21,2)))</f>
        <v/>
      </c>
      <c r="E63" s="32"/>
      <c r="F63" s="33"/>
      <c r="G63" s="33"/>
      <c r="H63" s="33"/>
      <c r="I63" s="33"/>
      <c r="J63" s="33"/>
      <c r="K63" s="34"/>
      <c r="L63" s="18">
        <f>IF(Dommere!$C$12&gt;4,ROUND(SUM(E63:K63)-N63-O63,1),(SUM(E63:K63)))</f>
        <v>0</v>
      </c>
      <c r="M63" s="18"/>
      <c r="N63" s="19">
        <f t="shared" si="9"/>
        <v>0</v>
      </c>
      <c r="O63" s="19">
        <f t="shared" si="10"/>
        <v>0</v>
      </c>
      <c r="P63" s="19">
        <f t="shared" si="11"/>
        <v>0</v>
      </c>
    </row>
    <row r="64" spans="1:16" x14ac:dyDescent="0.2">
      <c r="A64" s="20">
        <f>+Oversikt!A64</f>
        <v>9</v>
      </c>
      <c r="B64" s="16" t="str">
        <f>IF('Final 2'!O64="", "",+Oversikt!B64)</f>
        <v/>
      </c>
      <c r="C64" s="16" t="str">
        <f>IF(Oversikt!E64="","",Oversikt!E64)</f>
        <v/>
      </c>
      <c r="D64" s="17" t="str">
        <f>IF('Final 2'!O64="","",IF(Oversikt!B64="","",VLOOKUP(Oversikt!#REF!,Mønster!$A$4:$B$21,2)))</f>
        <v/>
      </c>
      <c r="E64" s="32"/>
      <c r="F64" s="33"/>
      <c r="G64" s="33"/>
      <c r="H64" s="33"/>
      <c r="I64" s="33"/>
      <c r="J64" s="33"/>
      <c r="K64" s="34"/>
      <c r="L64" s="18">
        <f>IF(Dommere!$C$12&gt;4,ROUND(SUM(E64:K64)-N64-O64,1),(SUM(E64:K64)))</f>
        <v>0</v>
      </c>
      <c r="M64" s="18"/>
      <c r="N64" s="19">
        <f t="shared" si="9"/>
        <v>0</v>
      </c>
      <c r="O64" s="19">
        <f t="shared" si="10"/>
        <v>0</v>
      </c>
      <c r="P64" s="19">
        <f t="shared" si="11"/>
        <v>0</v>
      </c>
    </row>
    <row r="65" spans="1:16" x14ac:dyDescent="0.2">
      <c r="A65" s="20">
        <f>+Oversikt!A65</f>
        <v>10</v>
      </c>
      <c r="B65" s="16" t="str">
        <f>IF('Final 2'!O65="", "",+Oversikt!B65)</f>
        <v/>
      </c>
      <c r="C65" s="16" t="str">
        <f>IF(Oversikt!E65="","",Oversikt!E65)</f>
        <v/>
      </c>
      <c r="D65" s="17" t="str">
        <f>IF('Final 2'!O65="","",IF(Oversikt!B65="","",VLOOKUP(Oversikt!#REF!,Mønster!$A$4:$B$21,2)))</f>
        <v/>
      </c>
      <c r="E65" s="32"/>
      <c r="F65" s="33"/>
      <c r="G65" s="33"/>
      <c r="H65" s="33"/>
      <c r="I65" s="33"/>
      <c r="J65" s="33"/>
      <c r="K65" s="34"/>
      <c r="L65" s="18">
        <f>IF(Dommere!$C$12&gt;4,ROUND(SUM(E65:K65)-N65-O65,1),(SUM(E65:K65)))</f>
        <v>0</v>
      </c>
      <c r="M65" s="18"/>
      <c r="N65" s="19">
        <f t="shared" si="9"/>
        <v>0</v>
      </c>
      <c r="O65" s="19">
        <f t="shared" si="10"/>
        <v>0</v>
      </c>
      <c r="P65" s="19">
        <f t="shared" si="11"/>
        <v>0</v>
      </c>
    </row>
    <row r="66" spans="1:16" x14ac:dyDescent="0.2">
      <c r="A66" s="20">
        <f>+Oversikt!A66</f>
        <v>11</v>
      </c>
      <c r="B66" s="16" t="str">
        <f>IF('Final 2'!O66="", "",+Oversikt!B66)</f>
        <v/>
      </c>
      <c r="C66" s="16" t="str">
        <f>IF(Oversikt!E66="","",Oversikt!E66)</f>
        <v/>
      </c>
      <c r="D66" s="17" t="str">
        <f>IF('Final 2'!O66="","",IF(Oversikt!B66="","",VLOOKUP(Oversikt!#REF!,Mønster!$A$4:$B$21,2)))</f>
        <v/>
      </c>
      <c r="E66" s="32"/>
      <c r="F66" s="33"/>
      <c r="G66" s="33"/>
      <c r="H66" s="33"/>
      <c r="I66" s="33"/>
      <c r="J66" s="33"/>
      <c r="K66" s="34"/>
      <c r="L66" s="18">
        <f>IF(Dommere!$C$12&gt;4,ROUND(SUM(E66:K66)-N66-O66,1),(SUM(E66:K66)))</f>
        <v>0</v>
      </c>
      <c r="M66" s="18"/>
      <c r="N66" s="19">
        <f t="shared" si="9"/>
        <v>0</v>
      </c>
      <c r="O66" s="19">
        <f t="shared" si="10"/>
        <v>0</v>
      </c>
      <c r="P66" s="19">
        <f t="shared" si="11"/>
        <v>0</v>
      </c>
    </row>
    <row r="67" spans="1:16" x14ac:dyDescent="0.2">
      <c r="A67" s="20">
        <f>+Oversikt!A67</f>
        <v>12</v>
      </c>
      <c r="B67" s="16" t="str">
        <f>IF('Final 2'!O67="", "",+Oversikt!B67)</f>
        <v/>
      </c>
      <c r="C67" s="16" t="str">
        <f>IF(Oversikt!E67="","",Oversikt!E67)</f>
        <v/>
      </c>
      <c r="D67" s="17" t="str">
        <f>IF('Final 2'!O67="","",IF(Oversikt!B67="","",VLOOKUP(Oversikt!#REF!,Mønster!$A$4:$B$21,2)))</f>
        <v/>
      </c>
      <c r="E67" s="32"/>
      <c r="F67" s="33"/>
      <c r="G67" s="33"/>
      <c r="H67" s="33"/>
      <c r="I67" s="33"/>
      <c r="J67" s="33"/>
      <c r="K67" s="34"/>
      <c r="L67" s="18">
        <f>IF(Dommere!$C$12&gt;4,ROUND(SUM(E67:K67)-N67-O67,1),(SUM(E67:K67)))</f>
        <v>0</v>
      </c>
      <c r="M67" s="18"/>
      <c r="N67" s="19">
        <f t="shared" si="9"/>
        <v>0</v>
      </c>
      <c r="O67" s="19">
        <f t="shared" si="10"/>
        <v>0</v>
      </c>
      <c r="P67" s="19">
        <f t="shared" si="11"/>
        <v>0</v>
      </c>
    </row>
    <row r="68" spans="1:16" x14ac:dyDescent="0.2">
      <c r="A68" s="20">
        <f>+Oversikt!A68</f>
        <v>13</v>
      </c>
      <c r="B68" s="16" t="str">
        <f>IF('Final 2'!O68="", "",+Oversikt!B68)</f>
        <v/>
      </c>
      <c r="C68" s="16" t="str">
        <f>IF(Oversikt!E68="","",Oversikt!E68)</f>
        <v/>
      </c>
      <c r="D68" s="17" t="str">
        <f>IF('Final 2'!O68="","",IF(Oversikt!B68="","",VLOOKUP(Oversikt!#REF!,Mønster!$A$4:$B$21,2)))</f>
        <v/>
      </c>
      <c r="E68" s="32"/>
      <c r="F68" s="33"/>
      <c r="G68" s="33"/>
      <c r="H68" s="33"/>
      <c r="I68" s="33"/>
      <c r="J68" s="33"/>
      <c r="K68" s="34"/>
      <c r="L68" s="18">
        <f>IF(Dommere!$C$12&gt;4,ROUND(SUM(E68:K68)-N68-O68,1),(SUM(E68:K68)))</f>
        <v>0</v>
      </c>
      <c r="M68" s="18"/>
      <c r="N68" s="19">
        <f t="shared" ref="N68:N83" si="12">MAX(E68:K68)</f>
        <v>0</v>
      </c>
      <c r="O68" s="19">
        <f t="shared" ref="O68:O83" si="13">MIN(E68:K68)</f>
        <v>0</v>
      </c>
      <c r="P68" s="19">
        <f t="shared" ref="P68:P83" si="14">SUM(E68:K68)</f>
        <v>0</v>
      </c>
    </row>
    <row r="69" spans="1:16" x14ac:dyDescent="0.2">
      <c r="A69" s="20">
        <f>+Oversikt!A69</f>
        <v>14</v>
      </c>
      <c r="B69" s="16" t="str">
        <f>IF('Final 2'!O69="", "",+Oversikt!B69)</f>
        <v/>
      </c>
      <c r="C69" s="16" t="str">
        <f>IF(Oversikt!E69="","",Oversikt!E69)</f>
        <v/>
      </c>
      <c r="D69" s="17" t="str">
        <f>IF('Final 2'!O69="","",IF(Oversikt!B69="","",VLOOKUP(Oversikt!#REF!,Mønster!$A$4:$B$21,2)))</f>
        <v/>
      </c>
      <c r="E69" s="32"/>
      <c r="F69" s="33"/>
      <c r="G69" s="33"/>
      <c r="H69" s="33"/>
      <c r="I69" s="33"/>
      <c r="J69" s="33"/>
      <c r="K69" s="34"/>
      <c r="L69" s="18">
        <f>IF(Dommere!$C$12&gt;4,ROUND(SUM(E69:K69)-N69-O69,1),(SUM(E69:K69)))</f>
        <v>0</v>
      </c>
      <c r="M69" s="18"/>
      <c r="N69" s="19">
        <f t="shared" si="12"/>
        <v>0</v>
      </c>
      <c r="O69" s="19">
        <f t="shared" si="13"/>
        <v>0</v>
      </c>
      <c r="P69" s="19">
        <f t="shared" si="14"/>
        <v>0</v>
      </c>
    </row>
    <row r="70" spans="1:16" x14ac:dyDescent="0.2">
      <c r="A70" s="20">
        <f>+Oversikt!A70</f>
        <v>15</v>
      </c>
      <c r="B70" s="16" t="str">
        <f>IF('Final 2'!O70="", "",+Oversikt!B70)</f>
        <v/>
      </c>
      <c r="C70" s="16" t="str">
        <f>IF(Oversikt!E70="","",Oversikt!E70)</f>
        <v/>
      </c>
      <c r="D70" s="17" t="str">
        <f>IF('Final 2'!O70="","",IF(Oversikt!B70="","",VLOOKUP(Oversikt!#REF!,Mønster!$A$4:$B$21,2)))</f>
        <v/>
      </c>
      <c r="E70" s="32"/>
      <c r="F70" s="33"/>
      <c r="G70" s="33"/>
      <c r="H70" s="33"/>
      <c r="I70" s="33"/>
      <c r="J70" s="33"/>
      <c r="K70" s="34"/>
      <c r="L70" s="18">
        <f>IF(Dommere!$C$12&gt;4,ROUND(SUM(E70:K70)-N70-O70,1),(SUM(E70:K70)))</f>
        <v>0</v>
      </c>
      <c r="M70" s="18"/>
      <c r="N70" s="19">
        <f t="shared" si="12"/>
        <v>0</v>
      </c>
      <c r="O70" s="19">
        <f t="shared" si="13"/>
        <v>0</v>
      </c>
      <c r="P70" s="19">
        <f t="shared" si="14"/>
        <v>0</v>
      </c>
    </row>
    <row r="71" spans="1:16" x14ac:dyDescent="0.2">
      <c r="A71" s="20">
        <f>+Oversikt!A71</f>
        <v>16</v>
      </c>
      <c r="B71" s="16" t="str">
        <f>IF('Final 2'!O71="", "",+Oversikt!B71)</f>
        <v/>
      </c>
      <c r="C71" s="16" t="str">
        <f>IF(Oversikt!E71="","",Oversikt!E71)</f>
        <v/>
      </c>
      <c r="D71" s="17" t="str">
        <f>IF('Final 2'!O71="","",IF(Oversikt!B71="","",VLOOKUP(Oversikt!#REF!,Mønster!$A$4:$B$21,2)))</f>
        <v/>
      </c>
      <c r="E71" s="32"/>
      <c r="F71" s="33"/>
      <c r="G71" s="33"/>
      <c r="H71" s="33"/>
      <c r="I71" s="33"/>
      <c r="J71" s="33"/>
      <c r="K71" s="34"/>
      <c r="L71" s="18">
        <f>IF(Dommere!$C$12&gt;4,ROUND(SUM(E71:K71)-N71-O71,1),(SUM(E71:K71)))</f>
        <v>0</v>
      </c>
      <c r="M71" s="18"/>
      <c r="N71" s="19">
        <f t="shared" si="12"/>
        <v>0</v>
      </c>
      <c r="O71" s="19">
        <f t="shared" si="13"/>
        <v>0</v>
      </c>
      <c r="P71" s="19">
        <f t="shared" si="14"/>
        <v>0</v>
      </c>
    </row>
    <row r="72" spans="1:16" x14ac:dyDescent="0.2">
      <c r="A72" s="20">
        <f>+Oversikt!A72</f>
        <v>17</v>
      </c>
      <c r="B72" s="16" t="str">
        <f>IF('Final 2'!O72="", "",+Oversikt!B72)</f>
        <v/>
      </c>
      <c r="C72" s="16" t="str">
        <f>IF(Oversikt!E72="","",Oversikt!E72)</f>
        <v/>
      </c>
      <c r="D72" s="17" t="str">
        <f>IF('Final 2'!O72="","",IF(Oversikt!B72="","",VLOOKUP(Oversikt!#REF!,Mønster!$A$4:$B$21,2)))</f>
        <v/>
      </c>
      <c r="E72" s="32"/>
      <c r="F72" s="33"/>
      <c r="G72" s="33"/>
      <c r="H72" s="33"/>
      <c r="I72" s="33"/>
      <c r="J72" s="33"/>
      <c r="K72" s="34"/>
      <c r="L72" s="18">
        <f>IF(Dommere!$C$12&gt;4,ROUND(SUM(E72:K72)-N72-O72,1),(SUM(E72:K72)))</f>
        <v>0</v>
      </c>
      <c r="M72" s="18"/>
      <c r="N72" s="19">
        <f t="shared" si="12"/>
        <v>0</v>
      </c>
      <c r="O72" s="19">
        <f t="shared" si="13"/>
        <v>0</v>
      </c>
      <c r="P72" s="19">
        <f t="shared" si="14"/>
        <v>0</v>
      </c>
    </row>
    <row r="73" spans="1:16" x14ac:dyDescent="0.2">
      <c r="A73" s="20">
        <f>+Oversikt!A73</f>
        <v>18</v>
      </c>
      <c r="B73" s="16" t="str">
        <f>IF('Final 2'!O73="", "",+Oversikt!B73)</f>
        <v/>
      </c>
      <c r="C73" s="16" t="str">
        <f>IF(Oversikt!E73="","",Oversikt!E73)</f>
        <v/>
      </c>
      <c r="D73" s="17" t="str">
        <f>IF('Final 2'!O73="","",IF(Oversikt!B73="","",VLOOKUP(Oversikt!#REF!,Mønster!$A$4:$B$21,2)))</f>
        <v/>
      </c>
      <c r="E73" s="32"/>
      <c r="F73" s="33"/>
      <c r="G73" s="33"/>
      <c r="H73" s="33"/>
      <c r="I73" s="33"/>
      <c r="J73" s="33"/>
      <c r="K73" s="34"/>
      <c r="L73" s="18">
        <f>IF(Dommere!$C$12&gt;4,ROUND(SUM(E73:K73)-N73-O73,1),(SUM(E73:K73)))</f>
        <v>0</v>
      </c>
      <c r="M73" s="18"/>
      <c r="N73" s="19">
        <f t="shared" si="12"/>
        <v>0</v>
      </c>
      <c r="O73" s="19">
        <f t="shared" si="13"/>
        <v>0</v>
      </c>
      <c r="P73" s="19">
        <f t="shared" si="14"/>
        <v>0</v>
      </c>
    </row>
    <row r="74" spans="1:16" x14ac:dyDescent="0.2">
      <c r="A74" s="20">
        <f>+Oversikt!A74</f>
        <v>19</v>
      </c>
      <c r="B74" s="16" t="str">
        <f>IF('Final 2'!O74="", "",+Oversikt!B74)</f>
        <v/>
      </c>
      <c r="C74" s="16" t="str">
        <f>IF(Oversikt!E74="","",Oversikt!E74)</f>
        <v/>
      </c>
      <c r="D74" s="17" t="str">
        <f>IF('Final 2'!O74="","",IF(Oversikt!B74="","",VLOOKUP(Oversikt!#REF!,Mønster!$A$4:$B$21,2)))</f>
        <v/>
      </c>
      <c r="E74" s="32"/>
      <c r="F74" s="33"/>
      <c r="G74" s="33"/>
      <c r="H74" s="33"/>
      <c r="I74" s="33"/>
      <c r="J74" s="33"/>
      <c r="K74" s="34"/>
      <c r="L74" s="18">
        <f>IF(Dommere!$C$12&gt;4,ROUND(SUM(E74:K74)-N74-O74,1),(SUM(E74:K74)))</f>
        <v>0</v>
      </c>
      <c r="M74" s="18"/>
      <c r="N74" s="19">
        <f t="shared" si="12"/>
        <v>0</v>
      </c>
      <c r="O74" s="19">
        <f t="shared" si="13"/>
        <v>0</v>
      </c>
      <c r="P74" s="19">
        <f t="shared" si="14"/>
        <v>0</v>
      </c>
    </row>
    <row r="75" spans="1:16" x14ac:dyDescent="0.2">
      <c r="A75" s="20">
        <f>+Oversikt!A75</f>
        <v>20</v>
      </c>
      <c r="B75" s="16" t="str">
        <f>IF('Final 2'!O75="", "",+Oversikt!B75)</f>
        <v/>
      </c>
      <c r="C75" s="16" t="str">
        <f>IF(Oversikt!E75="","",Oversikt!E75)</f>
        <v/>
      </c>
      <c r="D75" s="17" t="str">
        <f>IF('Final 2'!O75="","",IF(Oversikt!B75="","",VLOOKUP(Oversikt!#REF!,Mønster!$A$4:$B$21,2)))</f>
        <v/>
      </c>
      <c r="E75" s="32"/>
      <c r="F75" s="33"/>
      <c r="G75" s="33"/>
      <c r="H75" s="33"/>
      <c r="I75" s="33"/>
      <c r="J75" s="33"/>
      <c r="K75" s="34"/>
      <c r="L75" s="18">
        <f>IF(Dommere!$C$12&gt;4,ROUND(SUM(E75:K75)-N75-O75,1),(SUM(E75:K75)))</f>
        <v>0</v>
      </c>
      <c r="M75" s="18"/>
      <c r="N75" s="19">
        <f t="shared" si="12"/>
        <v>0</v>
      </c>
      <c r="O75" s="19">
        <f t="shared" si="13"/>
        <v>0</v>
      </c>
      <c r="P75" s="19">
        <f t="shared" si="14"/>
        <v>0</v>
      </c>
    </row>
    <row r="76" spans="1:16" x14ac:dyDescent="0.2">
      <c r="A76" s="20">
        <f>+Oversikt!A76</f>
        <v>21</v>
      </c>
      <c r="B76" s="16" t="str">
        <f>IF('Final 2'!O76="", "",+Oversikt!B76)</f>
        <v/>
      </c>
      <c r="C76" s="16" t="str">
        <f>IF(Oversikt!E76="","",Oversikt!E76)</f>
        <v/>
      </c>
      <c r="D76" s="17" t="str">
        <f>IF('Final 2'!O76="","",IF(Oversikt!B76="","",VLOOKUP(Oversikt!#REF!,Mønster!$A$4:$B$21,2)))</f>
        <v/>
      </c>
      <c r="E76" s="32"/>
      <c r="F76" s="33"/>
      <c r="G76" s="33"/>
      <c r="H76" s="33"/>
      <c r="I76" s="33"/>
      <c r="J76" s="33"/>
      <c r="K76" s="34"/>
      <c r="L76" s="18">
        <f>IF(Dommere!$C$12&gt;4,ROUND(SUM(E76:K76)-N76-O76,1),(SUM(E76:K76)))</f>
        <v>0</v>
      </c>
      <c r="M76" s="18"/>
      <c r="N76" s="19">
        <f t="shared" si="12"/>
        <v>0</v>
      </c>
      <c r="O76" s="19">
        <f t="shared" si="13"/>
        <v>0</v>
      </c>
      <c r="P76" s="19">
        <f t="shared" si="14"/>
        <v>0</v>
      </c>
    </row>
    <row r="77" spans="1:16" x14ac:dyDescent="0.2">
      <c r="A77" s="20">
        <f>+Oversikt!A77</f>
        <v>22</v>
      </c>
      <c r="B77" s="16" t="str">
        <f>IF('Final 2'!O77="", "",+Oversikt!B77)</f>
        <v/>
      </c>
      <c r="C77" s="16" t="str">
        <f>IF(Oversikt!E77="","",Oversikt!E77)</f>
        <v/>
      </c>
      <c r="D77" s="17" t="str">
        <f>IF('Final 2'!O77="","",IF(Oversikt!B77="","",VLOOKUP(Oversikt!#REF!,Mønster!$A$4:$B$21,2)))</f>
        <v/>
      </c>
      <c r="E77" s="32"/>
      <c r="F77" s="33"/>
      <c r="G77" s="33"/>
      <c r="H77" s="33"/>
      <c r="I77" s="33"/>
      <c r="J77" s="33"/>
      <c r="K77" s="34"/>
      <c r="L77" s="18">
        <f>IF(Dommere!$C$12&gt;4,ROUND(SUM(E77:K77)-N77-O77,1),(SUM(E77:K77)))</f>
        <v>0</v>
      </c>
      <c r="M77" s="18"/>
      <c r="N77" s="19">
        <f t="shared" si="12"/>
        <v>0</v>
      </c>
      <c r="O77" s="19">
        <f t="shared" si="13"/>
        <v>0</v>
      </c>
      <c r="P77" s="19">
        <f t="shared" si="14"/>
        <v>0</v>
      </c>
    </row>
    <row r="78" spans="1:16" x14ac:dyDescent="0.2">
      <c r="A78" s="20">
        <f>+Oversikt!A78</f>
        <v>23</v>
      </c>
      <c r="B78" s="16" t="str">
        <f>IF('Final 2'!O78="", "",+Oversikt!B78)</f>
        <v/>
      </c>
      <c r="C78" s="16" t="str">
        <f>IF(Oversikt!E78="","",Oversikt!E78)</f>
        <v/>
      </c>
      <c r="D78" s="17" t="str">
        <f>IF('Final 2'!O78="","",IF(Oversikt!B78="","",VLOOKUP(Oversikt!#REF!,Mønster!$A$4:$B$21,2)))</f>
        <v/>
      </c>
      <c r="E78" s="32"/>
      <c r="F78" s="33"/>
      <c r="G78" s="33"/>
      <c r="H78" s="33"/>
      <c r="I78" s="33"/>
      <c r="J78" s="33"/>
      <c r="K78" s="34"/>
      <c r="L78" s="18">
        <f>IF(Dommere!$C$12&gt;4,ROUND(SUM(E78:K78)-N78-O78,1),(SUM(E78:K78)))</f>
        <v>0</v>
      </c>
      <c r="M78" s="18"/>
      <c r="N78" s="19">
        <f t="shared" si="12"/>
        <v>0</v>
      </c>
      <c r="O78" s="19">
        <f t="shared" si="13"/>
        <v>0</v>
      </c>
      <c r="P78" s="19">
        <f t="shared" si="14"/>
        <v>0</v>
      </c>
    </row>
    <row r="79" spans="1:16" x14ac:dyDescent="0.2">
      <c r="A79" s="20">
        <f>+Oversikt!A79</f>
        <v>24</v>
      </c>
      <c r="B79" s="16" t="str">
        <f>IF('Final 2'!O79="", "",+Oversikt!B79)</f>
        <v/>
      </c>
      <c r="C79" s="16" t="str">
        <f>IF(Oversikt!E79="","",Oversikt!E79)</f>
        <v/>
      </c>
      <c r="D79" s="17" t="str">
        <f>IF('Final 2'!O79="","",IF(Oversikt!B79="","",VLOOKUP(Oversikt!#REF!,Mønster!$A$4:$B$21,2)))</f>
        <v/>
      </c>
      <c r="E79" s="32"/>
      <c r="F79" s="33"/>
      <c r="G79" s="33"/>
      <c r="H79" s="33"/>
      <c r="I79" s="33"/>
      <c r="J79" s="33"/>
      <c r="K79" s="34"/>
      <c r="L79" s="18">
        <f>IF(Dommere!$C$12&gt;4,ROUND(SUM(E79:K79)-N79-O79,1),(SUM(E79:K79)))</f>
        <v>0</v>
      </c>
      <c r="M79" s="18"/>
      <c r="N79" s="19">
        <f t="shared" si="12"/>
        <v>0</v>
      </c>
      <c r="O79" s="19">
        <f t="shared" si="13"/>
        <v>0</v>
      </c>
      <c r="P79" s="19">
        <f t="shared" si="14"/>
        <v>0</v>
      </c>
    </row>
    <row r="80" spans="1:16" x14ac:dyDescent="0.2">
      <c r="A80" s="20">
        <f>+Oversikt!A80</f>
        <v>25</v>
      </c>
      <c r="B80" s="16" t="str">
        <f>IF('Final 2'!O80="", "",+Oversikt!B80)</f>
        <v/>
      </c>
      <c r="C80" s="16" t="str">
        <f>IF(Oversikt!E80="","",Oversikt!E80)</f>
        <v/>
      </c>
      <c r="D80" s="17" t="str">
        <f>IF('Final 2'!O80="","",IF(Oversikt!B80="","",VLOOKUP(Oversikt!#REF!,Mønster!$A$4:$B$21,2)))</f>
        <v/>
      </c>
      <c r="E80" s="32"/>
      <c r="F80" s="33"/>
      <c r="G80" s="33"/>
      <c r="H80" s="33"/>
      <c r="I80" s="33"/>
      <c r="J80" s="33"/>
      <c r="K80" s="34"/>
      <c r="L80" s="18">
        <f>IF(Dommere!$C$12&gt;4,ROUND(SUM(E80:K80)-N80-O80,1),(SUM(E80:K80)))</f>
        <v>0</v>
      </c>
      <c r="M80" s="18"/>
      <c r="N80" s="19">
        <f t="shared" si="12"/>
        <v>0</v>
      </c>
      <c r="O80" s="19">
        <f t="shared" si="13"/>
        <v>0</v>
      </c>
      <c r="P80" s="19">
        <f t="shared" si="14"/>
        <v>0</v>
      </c>
    </row>
    <row r="81" spans="1:16" ht="21" customHeight="1" x14ac:dyDescent="0.2">
      <c r="A81" s="21" t="str">
        <f>+Oversikt!A81</f>
        <v>Klasse 120 - Ungdom - Gutter cup lav</v>
      </c>
      <c r="B81" s="16"/>
      <c r="C81" s="16"/>
      <c r="D81" s="17"/>
      <c r="E81" s="42"/>
      <c r="F81" s="43"/>
      <c r="G81" s="43"/>
      <c r="H81" s="43"/>
      <c r="I81" s="43"/>
      <c r="J81" s="43"/>
      <c r="K81" s="44"/>
      <c r="L81" s="18"/>
      <c r="M81" s="18"/>
      <c r="N81" s="37"/>
      <c r="O81" s="37"/>
      <c r="P81" s="37"/>
    </row>
    <row r="82" spans="1:16" x14ac:dyDescent="0.2">
      <c r="A82" s="20">
        <f>+Oversikt!A82</f>
        <v>1</v>
      </c>
      <c r="B82" s="16" t="str">
        <f>IF('Final 2'!O82="", "",+Oversikt!B82)</f>
        <v/>
      </c>
      <c r="C82" s="16" t="str">
        <f>IF(Oversikt!E82="","",Oversikt!E82)</f>
        <v>Hamar Taekwondo Klubb</v>
      </c>
      <c r="D82" s="17" t="str">
        <f>IF('Final 2'!O82="","",IF(Oversikt!B82="","",VLOOKUP(Oversikt!#REF!,Mønster!$A$4:$B$21,2)))</f>
        <v/>
      </c>
      <c r="E82" s="32"/>
      <c r="F82" s="33"/>
      <c r="G82" s="33"/>
      <c r="H82" s="33"/>
      <c r="I82" s="33"/>
      <c r="J82" s="33"/>
      <c r="K82" s="34"/>
      <c r="L82" s="18">
        <f>IF(Dommere!$C$12&gt;4,ROUND(SUM(E82:K82)-N82-O82,1),(SUM(E82:K82)))</f>
        <v>0</v>
      </c>
      <c r="M82" s="18"/>
      <c r="N82" s="19">
        <f t="shared" si="12"/>
        <v>0</v>
      </c>
      <c r="O82" s="19">
        <f t="shared" si="13"/>
        <v>0</v>
      </c>
      <c r="P82" s="19">
        <f t="shared" si="14"/>
        <v>0</v>
      </c>
    </row>
    <row r="83" spans="1:16" x14ac:dyDescent="0.2">
      <c r="A83" s="20">
        <f>+Oversikt!A83</f>
        <v>2</v>
      </c>
      <c r="B83" s="16" t="str">
        <f>IF('Final 2'!O83="", "",+Oversikt!B83)</f>
        <v/>
      </c>
      <c r="C83" s="16" t="str">
        <f>IF(Oversikt!E83="","",Oversikt!E83)</f>
        <v>Keum Gang Taekwondo - St.hanshaugen</v>
      </c>
      <c r="D83" s="17" t="str">
        <f>IF('Final 2'!O83="","",IF(Oversikt!B83="","",VLOOKUP(Oversikt!#REF!,Mønster!$A$4:$B$21,2)))</f>
        <v/>
      </c>
      <c r="E83" s="32"/>
      <c r="F83" s="33"/>
      <c r="G83" s="33"/>
      <c r="H83" s="33"/>
      <c r="I83" s="33"/>
      <c r="J83" s="33"/>
      <c r="K83" s="34"/>
      <c r="L83" s="18">
        <f>IF(Dommere!$C$12&gt;4,ROUND(SUM(E83:K83)-N83-O83,1),(SUM(E83:K83)))</f>
        <v>0</v>
      </c>
      <c r="M83" s="18"/>
      <c r="N83" s="19">
        <f t="shared" si="12"/>
        <v>0</v>
      </c>
      <c r="O83" s="19">
        <f t="shared" si="13"/>
        <v>0</v>
      </c>
      <c r="P83" s="19">
        <f t="shared" si="14"/>
        <v>0</v>
      </c>
    </row>
    <row r="84" spans="1:16" x14ac:dyDescent="0.2">
      <c r="A84" s="20">
        <f>+Oversikt!A84</f>
        <v>3</v>
      </c>
      <c r="B84" s="16" t="str">
        <f>IF('Final 2'!O84="", "",+Oversikt!B84)</f>
        <v/>
      </c>
      <c r="C84" s="16" t="str">
        <f>IF(Oversikt!E84="","",Oversikt!E84)</f>
        <v>Oslo Nord Taekwondo klubb</v>
      </c>
      <c r="D84" s="17" t="str">
        <f>IF('Final 2'!O84="","",IF(Oversikt!B84="","",VLOOKUP(Oversikt!#REF!,Mønster!$A$4:$B$21,2)))</f>
        <v/>
      </c>
      <c r="E84" s="32"/>
      <c r="F84" s="33"/>
      <c r="G84" s="33"/>
      <c r="H84" s="33"/>
      <c r="I84" s="33"/>
      <c r="J84" s="33"/>
      <c r="K84" s="34"/>
      <c r="L84" s="18">
        <f>IF(Dommere!$C$12&gt;4,ROUND(SUM(E84:K84)-N84-O84,1),(SUM(E84:K84)))</f>
        <v>0</v>
      </c>
      <c r="M84" s="18"/>
      <c r="N84" s="19">
        <f t="shared" ref="N84:N99" si="15">MAX(E84:K84)</f>
        <v>0</v>
      </c>
      <c r="O84" s="19">
        <f t="shared" ref="O84:O99" si="16">MIN(E84:K84)</f>
        <v>0</v>
      </c>
      <c r="P84" s="19">
        <f t="shared" ref="P84:P99" si="17">SUM(E84:K84)</f>
        <v>0</v>
      </c>
    </row>
    <row r="85" spans="1:16" x14ac:dyDescent="0.2">
      <c r="A85" s="20">
        <f>+Oversikt!A85</f>
        <v>4</v>
      </c>
      <c r="B85" s="16" t="str">
        <f>IF('Final 2'!O85="", "",+Oversikt!B85)</f>
        <v/>
      </c>
      <c r="C85" s="16" t="str">
        <f>IF(Oversikt!E85="","",Oversikt!E85)</f>
        <v>Oslo Nord Taekwondo klubb</v>
      </c>
      <c r="D85" s="17" t="str">
        <f>IF('Final 2'!O85="","",IF(Oversikt!B85="","",VLOOKUP(Oversikt!#REF!,Mønster!$A$4:$B$21,2)))</f>
        <v/>
      </c>
      <c r="E85" s="32"/>
      <c r="F85" s="33"/>
      <c r="G85" s="33"/>
      <c r="H85" s="33"/>
      <c r="I85" s="33"/>
      <c r="J85" s="33"/>
      <c r="K85" s="34"/>
      <c r="L85" s="18">
        <f>IF(Dommere!$C$12&gt;4,ROUND(SUM(E85:K85)-N85-O85,1),(SUM(E85:K85)))</f>
        <v>0</v>
      </c>
      <c r="M85" s="18"/>
      <c r="N85" s="19">
        <f t="shared" si="15"/>
        <v>0</v>
      </c>
      <c r="O85" s="19">
        <f t="shared" si="16"/>
        <v>0</v>
      </c>
      <c r="P85" s="19">
        <f t="shared" si="17"/>
        <v>0</v>
      </c>
    </row>
    <row r="86" spans="1:16" x14ac:dyDescent="0.2">
      <c r="A86" s="20">
        <f>+Oversikt!A86</f>
        <v>5</v>
      </c>
      <c r="B86" s="16" t="str">
        <f>IF('Final 2'!O86="", "",+Oversikt!B86)</f>
        <v/>
      </c>
      <c r="C86" s="16" t="str">
        <f>IF(Oversikt!E86="","",Oversikt!E86)</f>
        <v>Solør Tae Kwondoklubb</v>
      </c>
      <c r="D86" s="17" t="str">
        <f>IF('Final 2'!O86="","",IF(Oversikt!B86="","",VLOOKUP(Oversikt!#REF!,Mønster!$A$4:$B$21,2)))</f>
        <v/>
      </c>
      <c r="E86" s="32"/>
      <c r="F86" s="33"/>
      <c r="G86" s="33"/>
      <c r="H86" s="33"/>
      <c r="I86" s="33"/>
      <c r="J86" s="33"/>
      <c r="K86" s="34"/>
      <c r="L86" s="18">
        <f>IF(Dommere!$C$12&gt;4,ROUND(SUM(E86:K86)-N86-O86,1),(SUM(E86:K86)))</f>
        <v>0</v>
      </c>
      <c r="M86" s="18"/>
      <c r="N86" s="19">
        <f t="shared" si="15"/>
        <v>0</v>
      </c>
      <c r="O86" s="19">
        <f t="shared" si="16"/>
        <v>0</v>
      </c>
      <c r="P86" s="19">
        <f t="shared" si="17"/>
        <v>0</v>
      </c>
    </row>
    <row r="87" spans="1:16" x14ac:dyDescent="0.2">
      <c r="A87" s="20">
        <f>+Oversikt!A87</f>
        <v>6</v>
      </c>
      <c r="B87" s="16" t="str">
        <f>IF('Final 2'!O87="", "",+Oversikt!B87)</f>
        <v/>
      </c>
      <c r="C87" s="16" t="str">
        <f>IF(Oversikt!E87="","",Oversikt!E87)</f>
        <v>Mudo</v>
      </c>
      <c r="D87" s="17" t="str">
        <f>IF('Final 2'!O87="","",IF(Oversikt!B87="","",VLOOKUP(Oversikt!#REF!,Mønster!$A$4:$B$21,2)))</f>
        <v/>
      </c>
      <c r="E87" s="32"/>
      <c r="F87" s="33"/>
      <c r="G87" s="33"/>
      <c r="H87" s="33"/>
      <c r="I87" s="33"/>
      <c r="J87" s="33"/>
      <c r="K87" s="34"/>
      <c r="L87" s="18">
        <f>IF(Dommere!$C$12&gt;4,ROUND(SUM(E87:K87)-N87-O87,1),(SUM(E87:K87)))</f>
        <v>0</v>
      </c>
      <c r="M87" s="18"/>
      <c r="N87" s="19">
        <f t="shared" si="15"/>
        <v>0</v>
      </c>
      <c r="O87" s="19">
        <f t="shared" si="16"/>
        <v>0</v>
      </c>
      <c r="P87" s="19">
        <f t="shared" si="17"/>
        <v>0</v>
      </c>
    </row>
    <row r="88" spans="1:16" x14ac:dyDescent="0.2">
      <c r="A88" s="20">
        <f>+Oversikt!A88</f>
        <v>7</v>
      </c>
      <c r="B88" s="16" t="str">
        <f>IF('Final 2'!O88="", "",+Oversikt!B88)</f>
        <v/>
      </c>
      <c r="C88" s="16" t="str">
        <f>IF(Oversikt!E88="","",Oversikt!E88)</f>
        <v/>
      </c>
      <c r="D88" s="17" t="str">
        <f>IF('Final 2'!O88="","",IF(Oversikt!B88="","",VLOOKUP(Oversikt!#REF!,Mønster!$A$4:$B$21,2)))</f>
        <v/>
      </c>
      <c r="E88" s="32"/>
      <c r="F88" s="33"/>
      <c r="G88" s="33"/>
      <c r="H88" s="33"/>
      <c r="I88" s="33"/>
      <c r="J88" s="33"/>
      <c r="K88" s="34"/>
      <c r="L88" s="18">
        <f>IF(Dommere!$C$12&gt;4,ROUND(SUM(E88:K88)-N88-O88,1),(SUM(E88:K88)))</f>
        <v>0</v>
      </c>
      <c r="M88" s="18"/>
      <c r="N88" s="19">
        <f t="shared" si="15"/>
        <v>0</v>
      </c>
      <c r="O88" s="19">
        <f t="shared" si="16"/>
        <v>0</v>
      </c>
      <c r="P88" s="19">
        <f t="shared" si="17"/>
        <v>0</v>
      </c>
    </row>
    <row r="89" spans="1:16" x14ac:dyDescent="0.2">
      <c r="A89" s="20">
        <f>+Oversikt!A89</f>
        <v>8</v>
      </c>
      <c r="B89" s="16" t="str">
        <f>IF('Final 2'!O89="", "",+Oversikt!B89)</f>
        <v/>
      </c>
      <c r="C89" s="16" t="str">
        <f>IF(Oversikt!E89="","",Oversikt!E89)</f>
        <v/>
      </c>
      <c r="D89" s="17" t="str">
        <f>IF('Final 2'!O89="","",IF(Oversikt!B89="","",VLOOKUP(Oversikt!#REF!,Mønster!$A$4:$B$21,2)))</f>
        <v/>
      </c>
      <c r="E89" s="32"/>
      <c r="F89" s="33"/>
      <c r="G89" s="33"/>
      <c r="H89" s="33"/>
      <c r="I89" s="33"/>
      <c r="J89" s="33"/>
      <c r="K89" s="34"/>
      <c r="L89" s="18">
        <f>IF(Dommere!$C$12&gt;4,ROUND(SUM(E89:K89)-N89-O89,1),(SUM(E89:K89)))</f>
        <v>0</v>
      </c>
      <c r="M89" s="18"/>
      <c r="N89" s="19">
        <f t="shared" si="15"/>
        <v>0</v>
      </c>
      <c r="O89" s="19">
        <f t="shared" si="16"/>
        <v>0</v>
      </c>
      <c r="P89" s="19">
        <f t="shared" si="17"/>
        <v>0</v>
      </c>
    </row>
    <row r="90" spans="1:16" x14ac:dyDescent="0.2">
      <c r="A90" s="20">
        <f>+Oversikt!A90</f>
        <v>9</v>
      </c>
      <c r="B90" s="16" t="str">
        <f>IF('Final 2'!O90="", "",+Oversikt!B90)</f>
        <v/>
      </c>
      <c r="C90" s="16" t="str">
        <f>IF(Oversikt!E90="","",Oversikt!E90)</f>
        <v/>
      </c>
      <c r="D90" s="17" t="str">
        <f>IF('Final 2'!O90="","",IF(Oversikt!B90="","",VLOOKUP(Oversikt!#REF!,Mønster!$A$4:$B$21,2)))</f>
        <v/>
      </c>
      <c r="E90" s="32"/>
      <c r="F90" s="33"/>
      <c r="G90" s="33"/>
      <c r="H90" s="33"/>
      <c r="I90" s="33"/>
      <c r="J90" s="33"/>
      <c r="K90" s="34"/>
      <c r="L90" s="18">
        <f>IF(Dommere!$C$12&gt;4,ROUND(SUM(E90:K90)-N90-O90,1),(SUM(E90:K90)))</f>
        <v>0</v>
      </c>
      <c r="M90" s="18"/>
      <c r="N90" s="19">
        <f t="shared" si="15"/>
        <v>0</v>
      </c>
      <c r="O90" s="19">
        <f t="shared" si="16"/>
        <v>0</v>
      </c>
      <c r="P90" s="19">
        <f t="shared" si="17"/>
        <v>0</v>
      </c>
    </row>
    <row r="91" spans="1:16" x14ac:dyDescent="0.2">
      <c r="A91" s="20">
        <f>+Oversikt!A91</f>
        <v>10</v>
      </c>
      <c r="B91" s="16" t="str">
        <f>IF('Final 2'!O91="", "",+Oversikt!B91)</f>
        <v/>
      </c>
      <c r="C91" s="16" t="str">
        <f>IF(Oversikt!E91="","",Oversikt!E91)</f>
        <v/>
      </c>
      <c r="D91" s="17" t="str">
        <f>IF('Final 2'!O91="","",IF(Oversikt!B91="","",VLOOKUP(Oversikt!#REF!,Mønster!$A$4:$B$21,2)))</f>
        <v/>
      </c>
      <c r="E91" s="32"/>
      <c r="F91" s="33"/>
      <c r="G91" s="33"/>
      <c r="H91" s="33"/>
      <c r="I91" s="33"/>
      <c r="J91" s="33"/>
      <c r="K91" s="34"/>
      <c r="L91" s="18">
        <f>IF(Dommere!$C$12&gt;4,ROUND(SUM(E91:K91)-N91-O91,1),(SUM(E91:K91)))</f>
        <v>0</v>
      </c>
      <c r="M91" s="18"/>
      <c r="N91" s="19">
        <f t="shared" si="15"/>
        <v>0</v>
      </c>
      <c r="O91" s="19">
        <f t="shared" si="16"/>
        <v>0</v>
      </c>
      <c r="P91" s="19">
        <f t="shared" si="17"/>
        <v>0</v>
      </c>
    </row>
    <row r="92" spans="1:16" x14ac:dyDescent="0.2">
      <c r="A92" s="20">
        <f>+Oversikt!A92</f>
        <v>11</v>
      </c>
      <c r="B92" s="16" t="str">
        <f>IF('Final 2'!O92="", "",+Oversikt!B92)</f>
        <v/>
      </c>
      <c r="C92" s="16" t="str">
        <f>IF(Oversikt!E92="","",Oversikt!E92)</f>
        <v/>
      </c>
      <c r="D92" s="17" t="str">
        <f>IF('Final 2'!O92="","",IF(Oversikt!B92="","",VLOOKUP(Oversikt!#REF!,Mønster!$A$4:$B$21,2)))</f>
        <v/>
      </c>
      <c r="E92" s="32"/>
      <c r="F92" s="33"/>
      <c r="G92" s="33"/>
      <c r="H92" s="33"/>
      <c r="I92" s="33"/>
      <c r="J92" s="33"/>
      <c r="K92" s="34"/>
      <c r="L92" s="18">
        <f>IF(Dommere!$C$12&gt;4,ROUND(SUM(E92:K92)-N92-O92,1),(SUM(E92:K92)))</f>
        <v>0</v>
      </c>
      <c r="M92" s="18"/>
      <c r="N92" s="19">
        <f t="shared" si="15"/>
        <v>0</v>
      </c>
      <c r="O92" s="19">
        <f t="shared" si="16"/>
        <v>0</v>
      </c>
      <c r="P92" s="19">
        <f t="shared" si="17"/>
        <v>0</v>
      </c>
    </row>
    <row r="93" spans="1:16" x14ac:dyDescent="0.2">
      <c r="A93" s="20">
        <f>+Oversikt!A93</f>
        <v>12</v>
      </c>
      <c r="B93" s="16" t="str">
        <f>IF('Final 2'!O93="", "",+Oversikt!B93)</f>
        <v/>
      </c>
      <c r="C93" s="16" t="str">
        <f>IF(Oversikt!E93="","",Oversikt!E93)</f>
        <v/>
      </c>
      <c r="D93" s="17" t="str">
        <f>IF('Final 2'!O93="","",IF(Oversikt!B93="","",VLOOKUP(Oversikt!#REF!,Mønster!$A$4:$B$21,2)))</f>
        <v/>
      </c>
      <c r="E93" s="32"/>
      <c r="F93" s="33"/>
      <c r="G93" s="33"/>
      <c r="H93" s="33"/>
      <c r="I93" s="33"/>
      <c r="J93" s="33"/>
      <c r="K93" s="34"/>
      <c r="L93" s="18">
        <f>IF(Dommere!$C$12&gt;4,ROUND(SUM(E93:K93)-N93-O93,1),(SUM(E93:K93)))</f>
        <v>0</v>
      </c>
      <c r="M93" s="18"/>
      <c r="N93" s="19">
        <f t="shared" si="15"/>
        <v>0</v>
      </c>
      <c r="O93" s="19">
        <f t="shared" si="16"/>
        <v>0</v>
      </c>
      <c r="P93" s="19">
        <f t="shared" si="17"/>
        <v>0</v>
      </c>
    </row>
    <row r="94" spans="1:16" x14ac:dyDescent="0.2">
      <c r="A94" s="20">
        <f>+Oversikt!A94</f>
        <v>13</v>
      </c>
      <c r="B94" s="16" t="str">
        <f>IF('Final 2'!O94="", "",+Oversikt!B94)</f>
        <v/>
      </c>
      <c r="C94" s="16" t="str">
        <f>IF(Oversikt!E94="","",Oversikt!E94)</f>
        <v/>
      </c>
      <c r="D94" s="17" t="str">
        <f>IF('Final 2'!O94="","",IF(Oversikt!B94="","",VLOOKUP(Oversikt!#REF!,Mønster!$A$4:$B$21,2)))</f>
        <v/>
      </c>
      <c r="E94" s="32"/>
      <c r="F94" s="33"/>
      <c r="G94" s="33"/>
      <c r="H94" s="33"/>
      <c r="I94" s="33"/>
      <c r="J94" s="33"/>
      <c r="K94" s="34"/>
      <c r="L94" s="18">
        <f>IF(Dommere!$C$12&gt;4,ROUND(SUM(E94:K94)-N94-O94,1),(SUM(E94:K94)))</f>
        <v>0</v>
      </c>
      <c r="M94" s="18"/>
      <c r="N94" s="19">
        <f t="shared" si="15"/>
        <v>0</v>
      </c>
      <c r="O94" s="19">
        <f t="shared" si="16"/>
        <v>0</v>
      </c>
      <c r="P94" s="19">
        <f t="shared" si="17"/>
        <v>0</v>
      </c>
    </row>
    <row r="95" spans="1:16" x14ac:dyDescent="0.2">
      <c r="A95" s="20">
        <f>+Oversikt!A95</f>
        <v>14</v>
      </c>
      <c r="B95" s="16" t="str">
        <f>IF('Final 2'!O95="", "",+Oversikt!B95)</f>
        <v/>
      </c>
      <c r="C95" s="16" t="str">
        <f>IF(Oversikt!E95="","",Oversikt!E95)</f>
        <v/>
      </c>
      <c r="D95" s="17" t="str">
        <f>IF('Final 2'!O95="","",IF(Oversikt!B95="","",VLOOKUP(Oversikt!#REF!,Mønster!$A$4:$B$21,2)))</f>
        <v/>
      </c>
      <c r="E95" s="32"/>
      <c r="F95" s="33"/>
      <c r="G95" s="33"/>
      <c r="H95" s="33"/>
      <c r="I95" s="33"/>
      <c r="J95" s="33"/>
      <c r="K95" s="34"/>
      <c r="L95" s="18">
        <f>IF(Dommere!$C$12&gt;4,ROUND(SUM(E95:K95)-N95-O95,1),(SUM(E95:K95)))</f>
        <v>0</v>
      </c>
      <c r="M95" s="18"/>
      <c r="N95" s="19">
        <f t="shared" si="15"/>
        <v>0</v>
      </c>
      <c r="O95" s="19">
        <f t="shared" si="16"/>
        <v>0</v>
      </c>
      <c r="P95" s="19">
        <f t="shared" si="17"/>
        <v>0</v>
      </c>
    </row>
    <row r="96" spans="1:16" x14ac:dyDescent="0.2">
      <c r="A96" s="20">
        <f>+Oversikt!A96</f>
        <v>15</v>
      </c>
      <c r="B96" s="16" t="str">
        <f>IF('Final 2'!O96="", "",+Oversikt!B96)</f>
        <v/>
      </c>
      <c r="C96" s="16" t="str">
        <f>IF(Oversikt!E96="","",Oversikt!E96)</f>
        <v/>
      </c>
      <c r="D96" s="17" t="str">
        <f>IF('Final 2'!O96="","",IF(Oversikt!B96="","",VLOOKUP(Oversikt!#REF!,Mønster!$A$4:$B$21,2)))</f>
        <v/>
      </c>
      <c r="E96" s="32"/>
      <c r="F96" s="33"/>
      <c r="G96" s="33"/>
      <c r="H96" s="33"/>
      <c r="I96" s="33"/>
      <c r="J96" s="33"/>
      <c r="K96" s="34"/>
      <c r="L96" s="18">
        <f>IF(Dommere!$C$12&gt;4,ROUND(SUM(E96:K96)-N96-O96,1),(SUM(E96:K96)))</f>
        <v>0</v>
      </c>
      <c r="M96" s="18"/>
      <c r="N96" s="19">
        <f t="shared" si="15"/>
        <v>0</v>
      </c>
      <c r="O96" s="19">
        <f t="shared" si="16"/>
        <v>0</v>
      </c>
      <c r="P96" s="19">
        <f t="shared" si="17"/>
        <v>0</v>
      </c>
    </row>
    <row r="97" spans="1:16" x14ac:dyDescent="0.2">
      <c r="A97" s="20">
        <f>+Oversikt!A97</f>
        <v>16</v>
      </c>
      <c r="B97" s="16" t="str">
        <f>IF('Final 2'!O97="", "",+Oversikt!B97)</f>
        <v/>
      </c>
      <c r="C97" s="16" t="str">
        <f>IF(Oversikt!E97="","",Oversikt!E97)</f>
        <v/>
      </c>
      <c r="D97" s="17" t="str">
        <f>IF('Final 2'!O97="","",IF(Oversikt!B97="","",VLOOKUP(Oversikt!#REF!,Mønster!$A$4:$B$21,2)))</f>
        <v/>
      </c>
      <c r="E97" s="32"/>
      <c r="F97" s="33"/>
      <c r="G97" s="33"/>
      <c r="H97" s="33"/>
      <c r="I97" s="33"/>
      <c r="J97" s="33"/>
      <c r="K97" s="34"/>
      <c r="L97" s="18">
        <f>IF(Dommere!$C$12&gt;4,ROUND(SUM(E97:K97)-N97-O97,1),(SUM(E97:K97)))</f>
        <v>0</v>
      </c>
      <c r="M97" s="18"/>
      <c r="N97" s="19">
        <f t="shared" si="15"/>
        <v>0</v>
      </c>
      <c r="O97" s="19">
        <f t="shared" si="16"/>
        <v>0</v>
      </c>
      <c r="P97" s="19">
        <f t="shared" si="17"/>
        <v>0</v>
      </c>
    </row>
    <row r="98" spans="1:16" x14ac:dyDescent="0.2">
      <c r="A98" s="20">
        <f>+Oversikt!A98</f>
        <v>17</v>
      </c>
      <c r="B98" s="16" t="str">
        <f>IF('Final 2'!O98="", "",+Oversikt!B98)</f>
        <v/>
      </c>
      <c r="C98" s="16" t="str">
        <f>IF(Oversikt!E98="","",Oversikt!E98)</f>
        <v/>
      </c>
      <c r="D98" s="17" t="str">
        <f>IF('Final 2'!O98="","",IF(Oversikt!B98="","",VLOOKUP(Oversikt!#REF!,Mønster!$A$4:$B$21,2)))</f>
        <v/>
      </c>
      <c r="E98" s="32"/>
      <c r="F98" s="33"/>
      <c r="G98" s="33"/>
      <c r="H98" s="33"/>
      <c r="I98" s="33"/>
      <c r="J98" s="33"/>
      <c r="K98" s="34"/>
      <c r="L98" s="18">
        <f>IF(Dommere!$C$12&gt;4,ROUND(SUM(E98:K98)-N98-O98,1),(SUM(E98:K98)))</f>
        <v>0</v>
      </c>
      <c r="M98" s="18"/>
      <c r="N98" s="19">
        <f t="shared" si="15"/>
        <v>0</v>
      </c>
      <c r="O98" s="19">
        <f t="shared" si="16"/>
        <v>0</v>
      </c>
      <c r="P98" s="19">
        <f t="shared" si="17"/>
        <v>0</v>
      </c>
    </row>
    <row r="99" spans="1:16" x14ac:dyDescent="0.2">
      <c r="A99" s="20">
        <f>+Oversikt!A99</f>
        <v>18</v>
      </c>
      <c r="B99" s="16" t="str">
        <f>IF('Final 2'!O99="", "",+Oversikt!B99)</f>
        <v/>
      </c>
      <c r="C99" s="16" t="str">
        <f>IF(Oversikt!E99="","",Oversikt!E99)</f>
        <v/>
      </c>
      <c r="D99" s="17" t="str">
        <f>IF('Final 2'!O99="","",IF(Oversikt!B99="","",VLOOKUP(Oversikt!#REF!,Mønster!$A$4:$B$21,2)))</f>
        <v/>
      </c>
      <c r="E99" s="32"/>
      <c r="F99" s="33"/>
      <c r="G99" s="33"/>
      <c r="H99" s="33"/>
      <c r="I99" s="33"/>
      <c r="J99" s="33"/>
      <c r="K99" s="34"/>
      <c r="L99" s="18">
        <f>IF(Dommere!$C$12&gt;4,ROUND(SUM(E99:K99)-N99-O99,1),(SUM(E99:K99)))</f>
        <v>0</v>
      </c>
      <c r="M99" s="18"/>
      <c r="N99" s="19">
        <f t="shared" si="15"/>
        <v>0</v>
      </c>
      <c r="O99" s="19">
        <f t="shared" si="16"/>
        <v>0</v>
      </c>
      <c r="P99" s="19">
        <f t="shared" si="17"/>
        <v>0</v>
      </c>
    </row>
    <row r="100" spans="1:16" x14ac:dyDescent="0.2">
      <c r="A100" s="20">
        <f>+Oversikt!A100</f>
        <v>19</v>
      </c>
      <c r="B100" s="16" t="str">
        <f>IF('Final 2'!O100="", "",+Oversikt!B100)</f>
        <v/>
      </c>
      <c r="C100" s="16" t="str">
        <f>IF(Oversikt!E100="","",Oversikt!E100)</f>
        <v/>
      </c>
      <c r="D100" s="17" t="str">
        <f>IF('Final 2'!O100="","",IF(Oversikt!B100="","",VLOOKUP(Oversikt!#REF!,Mønster!$A$4:$B$21,2)))</f>
        <v/>
      </c>
      <c r="E100" s="32"/>
      <c r="F100" s="33"/>
      <c r="G100" s="33"/>
      <c r="H100" s="33"/>
      <c r="I100" s="33"/>
      <c r="J100" s="33"/>
      <c r="K100" s="34"/>
      <c r="L100" s="18">
        <f>IF(Dommere!$C$12&gt;4,ROUND(SUM(E100:K100)-N100-O100,1),(SUM(E100:K100)))</f>
        <v>0</v>
      </c>
      <c r="M100" s="18"/>
      <c r="N100" s="19">
        <f t="shared" ref="N100:N106" si="18">MAX(E100:K100)</f>
        <v>0</v>
      </c>
      <c r="O100" s="19">
        <f t="shared" ref="O100:O106" si="19">MIN(E100:K100)</f>
        <v>0</v>
      </c>
      <c r="P100" s="19">
        <f t="shared" ref="P100:P106" si="20">SUM(E100:K100)</f>
        <v>0</v>
      </c>
    </row>
    <row r="101" spans="1:16" x14ac:dyDescent="0.2">
      <c r="A101" s="20">
        <f>+Oversikt!A101</f>
        <v>20</v>
      </c>
      <c r="B101" s="16" t="str">
        <f>IF('Final 2'!O101="", "",+Oversikt!B101)</f>
        <v/>
      </c>
      <c r="C101" s="16" t="str">
        <f>IF(Oversikt!E101="","",Oversikt!E101)</f>
        <v/>
      </c>
      <c r="D101" s="17" t="str">
        <f>IF('Final 2'!O101="","",IF(Oversikt!B101="","",VLOOKUP(Oversikt!#REF!,Mønster!$A$4:$B$21,2)))</f>
        <v/>
      </c>
      <c r="E101" s="32"/>
      <c r="F101" s="33"/>
      <c r="G101" s="33"/>
      <c r="H101" s="33"/>
      <c r="I101" s="33"/>
      <c r="J101" s="33"/>
      <c r="K101" s="34"/>
      <c r="L101" s="18">
        <f>IF(Dommere!$C$12&gt;4,ROUND(SUM(E101:K101)-N101-O101,1),(SUM(E101:K101)))</f>
        <v>0</v>
      </c>
      <c r="M101" s="18"/>
      <c r="N101" s="19">
        <f t="shared" si="18"/>
        <v>0</v>
      </c>
      <c r="O101" s="19">
        <f t="shared" si="19"/>
        <v>0</v>
      </c>
      <c r="P101" s="19">
        <f t="shared" si="20"/>
        <v>0</v>
      </c>
    </row>
    <row r="102" spans="1:16" x14ac:dyDescent="0.2">
      <c r="A102" s="20">
        <f>+Oversikt!A102</f>
        <v>21</v>
      </c>
      <c r="B102" s="16" t="str">
        <f>IF('Final 2'!O102="", "",+Oversikt!B102)</f>
        <v/>
      </c>
      <c r="C102" s="16" t="str">
        <f>IF(Oversikt!E102="","",Oversikt!E102)</f>
        <v/>
      </c>
      <c r="D102" s="17" t="str">
        <f>IF('Final 2'!O102="","",IF(Oversikt!B102="","",VLOOKUP(Oversikt!#REF!,Mønster!$A$4:$B$21,2)))</f>
        <v/>
      </c>
      <c r="E102" s="32"/>
      <c r="F102" s="33"/>
      <c r="G102" s="33"/>
      <c r="H102" s="33"/>
      <c r="I102" s="33"/>
      <c r="J102" s="33"/>
      <c r="K102" s="34"/>
      <c r="L102" s="18">
        <f>IF(Dommere!$C$12&gt;4,ROUND(SUM(E102:K102)-N102-O102,1),(SUM(E102:K102)))</f>
        <v>0</v>
      </c>
      <c r="M102" s="18"/>
      <c r="N102" s="19">
        <f t="shared" si="18"/>
        <v>0</v>
      </c>
      <c r="O102" s="19">
        <f t="shared" si="19"/>
        <v>0</v>
      </c>
      <c r="P102" s="19">
        <f t="shared" si="20"/>
        <v>0</v>
      </c>
    </row>
    <row r="103" spans="1:16" x14ac:dyDescent="0.2">
      <c r="A103" s="20">
        <f>+Oversikt!A103</f>
        <v>22</v>
      </c>
      <c r="B103" s="16" t="str">
        <f>IF('Final 2'!O103="", "",+Oversikt!B103)</f>
        <v/>
      </c>
      <c r="C103" s="16" t="str">
        <f>IF(Oversikt!E103="","",Oversikt!E103)</f>
        <v/>
      </c>
      <c r="D103" s="17" t="str">
        <f>IF('Final 2'!O103="","",IF(Oversikt!B103="","",VLOOKUP(Oversikt!#REF!,Mønster!$A$4:$B$21,2)))</f>
        <v/>
      </c>
      <c r="E103" s="32"/>
      <c r="F103" s="33"/>
      <c r="G103" s="33"/>
      <c r="H103" s="33"/>
      <c r="I103" s="33"/>
      <c r="J103" s="33"/>
      <c r="K103" s="34"/>
      <c r="L103" s="18">
        <f>IF(Dommere!$C$12&gt;4,ROUND(SUM(E103:K103)-N103-O103,1),(SUM(E103:K103)))</f>
        <v>0</v>
      </c>
      <c r="M103" s="18"/>
      <c r="N103" s="19">
        <f t="shared" si="18"/>
        <v>0</v>
      </c>
      <c r="O103" s="19">
        <f t="shared" si="19"/>
        <v>0</v>
      </c>
      <c r="P103" s="19">
        <f t="shared" si="20"/>
        <v>0</v>
      </c>
    </row>
    <row r="104" spans="1:16" x14ac:dyDescent="0.2">
      <c r="A104" s="20">
        <f>+Oversikt!A104</f>
        <v>23</v>
      </c>
      <c r="B104" s="16" t="str">
        <f>IF('Final 2'!O104="", "",+Oversikt!B104)</f>
        <v/>
      </c>
      <c r="C104" s="16" t="str">
        <f>IF(Oversikt!E104="","",Oversikt!E104)</f>
        <v/>
      </c>
      <c r="D104" s="17" t="str">
        <f>IF('Final 2'!O104="","",IF(Oversikt!B104="","",VLOOKUP(Oversikt!#REF!,Mønster!$A$4:$B$21,2)))</f>
        <v/>
      </c>
      <c r="E104" s="32"/>
      <c r="F104" s="33"/>
      <c r="G104" s="33"/>
      <c r="H104" s="33"/>
      <c r="I104" s="33"/>
      <c r="J104" s="33"/>
      <c r="K104" s="34"/>
      <c r="L104" s="18">
        <f>IF(Dommere!$C$12&gt;4,ROUND(SUM(E104:K104)-N104-O104,1),(SUM(E104:K104)))</f>
        <v>0</v>
      </c>
      <c r="M104" s="18"/>
      <c r="N104" s="19">
        <f t="shared" si="18"/>
        <v>0</v>
      </c>
      <c r="O104" s="19">
        <f t="shared" si="19"/>
        <v>0</v>
      </c>
      <c r="P104" s="19">
        <f t="shared" si="20"/>
        <v>0</v>
      </c>
    </row>
    <row r="105" spans="1:16" x14ac:dyDescent="0.2">
      <c r="A105" s="20">
        <f>+Oversikt!A105</f>
        <v>24</v>
      </c>
      <c r="B105" s="16" t="str">
        <f>IF('Final 2'!O105="", "",+Oversikt!B105)</f>
        <v/>
      </c>
      <c r="C105" s="16" t="str">
        <f>IF(Oversikt!E105="","",Oversikt!E105)</f>
        <v/>
      </c>
      <c r="D105" s="17" t="str">
        <f>IF('Final 2'!O105="","",IF(Oversikt!B105="","",VLOOKUP(Oversikt!#REF!,Mønster!$A$4:$B$21,2)))</f>
        <v/>
      </c>
      <c r="E105" s="32"/>
      <c r="F105" s="33"/>
      <c r="G105" s="33"/>
      <c r="H105" s="33"/>
      <c r="I105" s="33"/>
      <c r="J105" s="33"/>
      <c r="K105" s="34"/>
      <c r="L105" s="18">
        <f>IF(Dommere!$C$12&gt;4,ROUND(SUM(E105:K105)-N105-O105,1),(SUM(E105:K105)))</f>
        <v>0</v>
      </c>
      <c r="M105" s="18"/>
      <c r="N105" s="19">
        <f t="shared" si="18"/>
        <v>0</v>
      </c>
      <c r="O105" s="19">
        <f t="shared" si="19"/>
        <v>0</v>
      </c>
      <c r="P105" s="19">
        <f t="shared" si="20"/>
        <v>0</v>
      </c>
    </row>
    <row r="106" spans="1:16" x14ac:dyDescent="0.2">
      <c r="A106" s="20">
        <f>+Oversikt!A106</f>
        <v>25</v>
      </c>
      <c r="B106" s="16" t="str">
        <f>IF('Final 2'!O106="", "",+Oversikt!B106)</f>
        <v/>
      </c>
      <c r="C106" s="16" t="str">
        <f>IF(Oversikt!E106="","",Oversikt!E106)</f>
        <v/>
      </c>
      <c r="D106" s="17" t="str">
        <f>IF('Final 2'!O106="","",IF(Oversikt!B106="","",VLOOKUP(Oversikt!#REF!,Mønster!$A$4:$B$21,2)))</f>
        <v/>
      </c>
      <c r="E106" s="32"/>
      <c r="F106" s="33"/>
      <c r="G106" s="33"/>
      <c r="H106" s="33"/>
      <c r="I106" s="33"/>
      <c r="J106" s="33"/>
      <c r="K106" s="34"/>
      <c r="L106" s="18">
        <f>IF(Dommere!$C$12&gt;4,ROUND(SUM(E106:K106)-N106-O106,1),(SUM(E106:K106)))</f>
        <v>0</v>
      </c>
      <c r="M106" s="18"/>
      <c r="N106" s="19">
        <f t="shared" si="18"/>
        <v>0</v>
      </c>
      <c r="O106" s="19">
        <f t="shared" si="19"/>
        <v>0</v>
      </c>
      <c r="P106" s="19">
        <f t="shared" si="20"/>
        <v>0</v>
      </c>
    </row>
    <row r="107" spans="1:16" ht="21" customHeight="1" x14ac:dyDescent="0.2">
      <c r="A107" s="21" t="str">
        <f>+Oversikt!A107</f>
        <v>Klasse 110 - Ungdom - Jenter cup høy</v>
      </c>
      <c r="B107" s="16"/>
      <c r="C107" s="16"/>
      <c r="D107" s="17"/>
      <c r="E107" s="42"/>
      <c r="F107" s="43"/>
      <c r="G107" s="43"/>
      <c r="H107" s="43"/>
      <c r="I107" s="43"/>
      <c r="J107" s="43"/>
      <c r="K107" s="44"/>
      <c r="L107" s="18"/>
      <c r="M107" s="18"/>
      <c r="N107" s="37"/>
      <c r="O107" s="37"/>
      <c r="P107" s="37"/>
    </row>
    <row r="108" spans="1:16" x14ac:dyDescent="0.2">
      <c r="A108" s="20">
        <f>+Oversikt!A108</f>
        <v>1</v>
      </c>
      <c r="B108" s="16" t="str">
        <f>IF('Final 2'!O108="", "",+Oversikt!B108)</f>
        <v/>
      </c>
      <c r="C108" s="16" t="str">
        <f>IF(Oversikt!E108="","",Oversikt!E108)</f>
        <v>Hwa Rang Team Drammen</v>
      </c>
      <c r="D108" s="17" t="str">
        <f>IF('Final 2'!O108="","",IF(Oversikt!B108="","",VLOOKUP(Oversikt!#REF!,Mønster!$A$4:$B$21,2)))</f>
        <v/>
      </c>
      <c r="E108" s="32"/>
      <c r="F108" s="33"/>
      <c r="G108" s="33"/>
      <c r="H108" s="33"/>
      <c r="I108" s="33"/>
      <c r="J108" s="33"/>
      <c r="K108" s="34"/>
      <c r="L108" s="18">
        <f>IF(Dommere!$C$12&gt;4,ROUND(SUM(E108:K108)-N108-O108,1),(SUM(E108:K108)))</f>
        <v>0</v>
      </c>
      <c r="M108" s="18"/>
      <c r="N108" s="19">
        <f t="shared" ref="N108:N132" si="21">MAX(E108:K108)</f>
        <v>0</v>
      </c>
      <c r="O108" s="19">
        <f t="shared" ref="O108:O132" si="22">MIN(E108:K108)</f>
        <v>0</v>
      </c>
      <c r="P108" s="19">
        <f t="shared" ref="P108:P132" si="23">SUM(E108:K108)</f>
        <v>0</v>
      </c>
    </row>
    <row r="109" spans="1:16" x14ac:dyDescent="0.2">
      <c r="A109" s="20">
        <f>+Oversikt!A109</f>
        <v>2</v>
      </c>
      <c r="B109" s="16" t="str">
        <f>IF('Final 2'!O109="", "",+Oversikt!B109)</f>
        <v/>
      </c>
      <c r="C109" s="16" t="str">
        <f>IF(Oversikt!E109="","",Oversikt!E109)</f>
        <v>Keum Gang Taekwondo - St.hanshaugen</v>
      </c>
      <c r="D109" s="17" t="str">
        <f>IF('Final 2'!O109="","",IF(Oversikt!B109="","",VLOOKUP(Oversikt!#REF!,Mønster!$A$4:$B$21,2)))</f>
        <v/>
      </c>
      <c r="E109" s="32"/>
      <c r="F109" s="33"/>
      <c r="G109" s="33"/>
      <c r="H109" s="33"/>
      <c r="I109" s="33"/>
      <c r="J109" s="33"/>
      <c r="K109" s="34"/>
      <c r="L109" s="18">
        <f>IF(Dommere!$C$12&gt;4,ROUND(SUM(E109:K109)-N109-O109,1),(SUM(E109:K109)))</f>
        <v>0</v>
      </c>
      <c r="M109" s="18"/>
      <c r="N109" s="19">
        <f t="shared" si="21"/>
        <v>0</v>
      </c>
      <c r="O109" s="19">
        <f t="shared" si="22"/>
        <v>0</v>
      </c>
      <c r="P109" s="19">
        <f t="shared" si="23"/>
        <v>0</v>
      </c>
    </row>
    <row r="110" spans="1:16" x14ac:dyDescent="0.2">
      <c r="A110" s="20">
        <f>+Oversikt!A110</f>
        <v>3</v>
      </c>
      <c r="B110" s="16" t="str">
        <f>IF('Final 2'!O110="", "",+Oversikt!B110)</f>
        <v/>
      </c>
      <c r="C110" s="16" t="str">
        <f>IF(Oversikt!E110="","",Oversikt!E110)</f>
        <v>Keum Gang Taekwondo - St.hanshaugen</v>
      </c>
      <c r="D110" s="17" t="str">
        <f>IF('Final 2'!O110="","",IF(Oversikt!B110="","",VLOOKUP(Oversikt!#REF!,Mønster!$A$4:$B$21,2)))</f>
        <v/>
      </c>
      <c r="E110" s="32"/>
      <c r="F110" s="33"/>
      <c r="G110" s="33"/>
      <c r="H110" s="33"/>
      <c r="I110" s="33"/>
      <c r="J110" s="33"/>
      <c r="K110" s="34"/>
      <c r="L110" s="18">
        <f>IF(Dommere!$C$12&gt;4,ROUND(SUM(E110:K110)-N110-O110,1),(SUM(E110:K110)))</f>
        <v>0</v>
      </c>
      <c r="M110" s="18"/>
      <c r="N110" s="19">
        <f t="shared" si="21"/>
        <v>0</v>
      </c>
      <c r="O110" s="19">
        <f t="shared" si="22"/>
        <v>0</v>
      </c>
      <c r="P110" s="19">
        <f t="shared" si="23"/>
        <v>0</v>
      </c>
    </row>
    <row r="111" spans="1:16" x14ac:dyDescent="0.2">
      <c r="A111" s="20">
        <f>+Oversikt!A111</f>
        <v>4</v>
      </c>
      <c r="B111" s="16" t="str">
        <f>IF('Final 2'!O111="", "",+Oversikt!B111)</f>
        <v/>
      </c>
      <c r="C111" s="16" t="str">
        <f>IF(Oversikt!E111="","",Oversikt!E111)</f>
        <v>Keum Gang Taekwondo - St.hanshaugen</v>
      </c>
      <c r="D111" s="17" t="str">
        <f>IF('Final 2'!O111="","",IF(Oversikt!B111="","",VLOOKUP(Oversikt!#REF!,Mønster!$A$4:$B$21,2)))</f>
        <v/>
      </c>
      <c r="E111" s="32"/>
      <c r="F111" s="33"/>
      <c r="G111" s="33"/>
      <c r="H111" s="33"/>
      <c r="I111" s="33"/>
      <c r="J111" s="33"/>
      <c r="K111" s="34"/>
      <c r="L111" s="18">
        <f>IF(Dommere!$C$12&gt;4,ROUND(SUM(E111:K111)-N111-O111,1),(SUM(E111:K111)))</f>
        <v>0</v>
      </c>
      <c r="M111" s="18"/>
      <c r="N111" s="19">
        <f t="shared" si="21"/>
        <v>0</v>
      </c>
      <c r="O111" s="19">
        <f t="shared" si="22"/>
        <v>0</v>
      </c>
      <c r="P111" s="19">
        <f t="shared" si="23"/>
        <v>0</v>
      </c>
    </row>
    <row r="112" spans="1:16" x14ac:dyDescent="0.2">
      <c r="A112" s="20">
        <f>+Oversikt!A112</f>
        <v>5</v>
      </c>
      <c r="B112" s="16" t="str">
        <f>IF('Final 2'!O112="", "",+Oversikt!B112)</f>
        <v/>
      </c>
      <c r="C112" s="16" t="str">
        <f>IF(Oversikt!E112="","",Oversikt!E112)</f>
        <v>Keum Gang Taekwondo - St.hanshaugen</v>
      </c>
      <c r="D112" s="17" t="str">
        <f>IF('Final 2'!O112="","",IF(Oversikt!B112="","",VLOOKUP(Oversikt!#REF!,Mønster!$A$4:$B$21,2)))</f>
        <v/>
      </c>
      <c r="E112" s="32"/>
      <c r="F112" s="33"/>
      <c r="G112" s="33"/>
      <c r="H112" s="33"/>
      <c r="I112" s="33"/>
      <c r="J112" s="33"/>
      <c r="K112" s="34"/>
      <c r="L112" s="18">
        <f>IF(Dommere!$C$12&gt;4,ROUND(SUM(E112:K112)-N112-O112,1),(SUM(E112:K112)))</f>
        <v>0</v>
      </c>
      <c r="M112" s="18"/>
      <c r="N112" s="19">
        <f t="shared" si="21"/>
        <v>0</v>
      </c>
      <c r="O112" s="19">
        <f t="shared" si="22"/>
        <v>0</v>
      </c>
      <c r="P112" s="19">
        <f t="shared" si="23"/>
        <v>0</v>
      </c>
    </row>
    <row r="113" spans="1:16" x14ac:dyDescent="0.2">
      <c r="A113" s="20">
        <f>+Oversikt!A113</f>
        <v>6</v>
      </c>
      <c r="B113" s="16" t="str">
        <f>IF('Final 2'!O113="", "",+Oversikt!B113)</f>
        <v/>
      </c>
      <c r="C113" s="16" t="str">
        <f>IF(Oversikt!E113="","",Oversikt!E113)</f>
        <v>Chonkwon Vestli Taekwondo Klubb</v>
      </c>
      <c r="D113" s="17" t="str">
        <f>IF('Final 2'!O113="","",IF(Oversikt!B113="","",VLOOKUP(Oversikt!#REF!,Mønster!$A$4:$B$21,2)))</f>
        <v/>
      </c>
      <c r="E113" s="32"/>
      <c r="F113" s="33"/>
      <c r="G113" s="33"/>
      <c r="H113" s="33"/>
      <c r="I113" s="33"/>
      <c r="J113" s="33"/>
      <c r="K113" s="34"/>
      <c r="L113" s="18">
        <f>IF(Dommere!$C$12&gt;4,ROUND(SUM(E113:K113)-N113-O113,1),(SUM(E113:K113)))</f>
        <v>0</v>
      </c>
      <c r="M113" s="18"/>
      <c r="N113" s="19">
        <f t="shared" si="21"/>
        <v>0</v>
      </c>
      <c r="O113" s="19">
        <f t="shared" si="22"/>
        <v>0</v>
      </c>
      <c r="P113" s="19">
        <f t="shared" si="23"/>
        <v>0</v>
      </c>
    </row>
    <row r="114" spans="1:16" x14ac:dyDescent="0.2">
      <c r="A114" s="20">
        <f>+Oversikt!A114</f>
        <v>7</v>
      </c>
      <c r="B114" s="16" t="str">
        <f>IF('Final 2'!O114="", "",+Oversikt!B114)</f>
        <v/>
      </c>
      <c r="C114" s="16" t="str">
        <f>IF(Oversikt!E114="","",Oversikt!E114)</f>
        <v/>
      </c>
      <c r="D114" s="17" t="str">
        <f>IF('Final 2'!O114="","",IF(Oversikt!B114="","",VLOOKUP(Oversikt!#REF!,Mønster!$A$4:$B$21,2)))</f>
        <v/>
      </c>
      <c r="E114" s="32"/>
      <c r="F114" s="33"/>
      <c r="G114" s="33"/>
      <c r="H114" s="33"/>
      <c r="I114" s="33"/>
      <c r="J114" s="33"/>
      <c r="K114" s="34"/>
      <c r="L114" s="18">
        <f>IF(Dommere!$C$12&gt;4,ROUND(SUM(E114:K114)-N114-O114,1),(SUM(E114:K114)))</f>
        <v>0</v>
      </c>
      <c r="M114" s="18"/>
      <c r="N114" s="19">
        <f t="shared" si="21"/>
        <v>0</v>
      </c>
      <c r="O114" s="19">
        <f t="shared" si="22"/>
        <v>0</v>
      </c>
      <c r="P114" s="19">
        <f t="shared" si="23"/>
        <v>0</v>
      </c>
    </row>
    <row r="115" spans="1:16" x14ac:dyDescent="0.2">
      <c r="A115" s="20">
        <f>+Oversikt!A115</f>
        <v>8</v>
      </c>
      <c r="B115" s="16" t="str">
        <f>IF('Final 2'!O115="", "",+Oversikt!B115)</f>
        <v/>
      </c>
      <c r="C115" s="16" t="str">
        <f>IF(Oversikt!E115="","",Oversikt!E115)</f>
        <v/>
      </c>
      <c r="D115" s="17" t="str">
        <f>IF('Final 2'!O115="","",IF(Oversikt!B115="","",VLOOKUP(Oversikt!#REF!,Mønster!$A$4:$B$21,2)))</f>
        <v/>
      </c>
      <c r="E115" s="32"/>
      <c r="F115" s="33"/>
      <c r="G115" s="33"/>
      <c r="H115" s="33"/>
      <c r="I115" s="33"/>
      <c r="J115" s="33"/>
      <c r="K115" s="34"/>
      <c r="L115" s="18">
        <f>IF(Dommere!$C$12&gt;4,ROUND(SUM(E115:K115)-N115-O115,1),(SUM(E115:K115)))</f>
        <v>0</v>
      </c>
      <c r="M115" s="18"/>
      <c r="N115" s="19">
        <f t="shared" si="21"/>
        <v>0</v>
      </c>
      <c r="O115" s="19">
        <f t="shared" si="22"/>
        <v>0</v>
      </c>
      <c r="P115" s="19">
        <f t="shared" si="23"/>
        <v>0</v>
      </c>
    </row>
    <row r="116" spans="1:16" x14ac:dyDescent="0.2">
      <c r="A116" s="20">
        <f>+Oversikt!A116</f>
        <v>9</v>
      </c>
      <c r="B116" s="16" t="str">
        <f>IF('Final 2'!O116="", "",+Oversikt!B116)</f>
        <v/>
      </c>
      <c r="C116" s="16" t="str">
        <f>IF(Oversikt!E116="","",Oversikt!E116)</f>
        <v/>
      </c>
      <c r="D116" s="17" t="str">
        <f>IF('Final 2'!O116="","",IF(Oversikt!B116="","",VLOOKUP(Oversikt!#REF!,Mønster!$A$4:$B$21,2)))</f>
        <v/>
      </c>
      <c r="E116" s="32"/>
      <c r="F116" s="33"/>
      <c r="G116" s="33"/>
      <c r="H116" s="33"/>
      <c r="I116" s="33"/>
      <c r="J116" s="33"/>
      <c r="K116" s="34"/>
      <c r="L116" s="18">
        <f>IF(Dommere!$C$12&gt;4,ROUND(SUM(E116:K116)-N116-O116,1),(SUM(E116:K116)))</f>
        <v>0</v>
      </c>
      <c r="M116" s="18"/>
      <c r="N116" s="19">
        <f t="shared" si="21"/>
        <v>0</v>
      </c>
      <c r="O116" s="19">
        <f t="shared" si="22"/>
        <v>0</v>
      </c>
      <c r="P116" s="19">
        <f t="shared" si="23"/>
        <v>0</v>
      </c>
    </row>
    <row r="117" spans="1:16" x14ac:dyDescent="0.2">
      <c r="A117" s="20">
        <f>+Oversikt!A117</f>
        <v>10</v>
      </c>
      <c r="B117" s="16" t="str">
        <f>IF('Final 2'!O117="", "",+Oversikt!B117)</f>
        <v/>
      </c>
      <c r="C117" s="16" t="str">
        <f>IF(Oversikt!E117="","",Oversikt!E117)</f>
        <v/>
      </c>
      <c r="D117" s="17" t="str">
        <f>IF('Final 2'!O117="","",IF(Oversikt!B117="","",VLOOKUP(Oversikt!#REF!,Mønster!$A$4:$B$21,2)))</f>
        <v/>
      </c>
      <c r="E117" s="32"/>
      <c r="F117" s="33"/>
      <c r="G117" s="33"/>
      <c r="H117" s="33"/>
      <c r="I117" s="33"/>
      <c r="J117" s="33"/>
      <c r="K117" s="34"/>
      <c r="L117" s="18">
        <f>IF(Dommere!$C$12&gt;4,ROUND(SUM(E117:K117)-N117-O117,1),(SUM(E117:K117)))</f>
        <v>0</v>
      </c>
      <c r="M117" s="18"/>
      <c r="N117" s="19">
        <f t="shared" si="21"/>
        <v>0</v>
      </c>
      <c r="O117" s="19">
        <f t="shared" si="22"/>
        <v>0</v>
      </c>
      <c r="P117" s="19">
        <f t="shared" si="23"/>
        <v>0</v>
      </c>
    </row>
    <row r="118" spans="1:16" x14ac:dyDescent="0.2">
      <c r="A118" s="20">
        <f>+Oversikt!A118</f>
        <v>11</v>
      </c>
      <c r="B118" s="16" t="str">
        <f>IF('Final 2'!O118="", "",+Oversikt!B118)</f>
        <v/>
      </c>
      <c r="C118" s="16" t="str">
        <f>IF(Oversikt!E118="","",Oversikt!E118)</f>
        <v/>
      </c>
      <c r="D118" s="17" t="str">
        <f>IF('Final 2'!O118="","",IF(Oversikt!B118="","",VLOOKUP(Oversikt!#REF!,Mønster!$A$4:$B$21,2)))</f>
        <v/>
      </c>
      <c r="E118" s="32"/>
      <c r="F118" s="33"/>
      <c r="G118" s="33"/>
      <c r="H118" s="33"/>
      <c r="I118" s="33"/>
      <c r="J118" s="33"/>
      <c r="K118" s="34"/>
      <c r="L118" s="18">
        <f>IF(Dommere!$C$12&gt;4,ROUND(SUM(E118:K118)-N118-O118,1),(SUM(E118:K118)))</f>
        <v>0</v>
      </c>
      <c r="M118" s="18"/>
      <c r="N118" s="19">
        <f t="shared" si="21"/>
        <v>0</v>
      </c>
      <c r="O118" s="19">
        <f t="shared" si="22"/>
        <v>0</v>
      </c>
      <c r="P118" s="19">
        <f t="shared" si="23"/>
        <v>0</v>
      </c>
    </row>
    <row r="119" spans="1:16" x14ac:dyDescent="0.2">
      <c r="A119" s="20">
        <f>+Oversikt!A119</f>
        <v>12</v>
      </c>
      <c r="B119" s="16" t="str">
        <f>IF('Final 2'!O119="", "",+Oversikt!B119)</f>
        <v/>
      </c>
      <c r="C119" s="16" t="str">
        <f>IF(Oversikt!E119="","",Oversikt!E119)</f>
        <v/>
      </c>
      <c r="D119" s="17" t="str">
        <f>IF('Final 2'!O119="","",IF(Oversikt!B119="","",VLOOKUP(Oversikt!#REF!,Mønster!$A$4:$B$21,2)))</f>
        <v/>
      </c>
      <c r="E119" s="32"/>
      <c r="F119" s="33"/>
      <c r="G119" s="33"/>
      <c r="H119" s="33"/>
      <c r="I119" s="33"/>
      <c r="J119" s="33"/>
      <c r="K119" s="34"/>
      <c r="L119" s="18">
        <f>IF(Dommere!$C$12&gt;4,ROUND(SUM(E119:K119)-N119-O119,1),(SUM(E119:K119)))</f>
        <v>0</v>
      </c>
      <c r="M119" s="18"/>
      <c r="N119" s="19">
        <f t="shared" si="21"/>
        <v>0</v>
      </c>
      <c r="O119" s="19">
        <f t="shared" si="22"/>
        <v>0</v>
      </c>
      <c r="P119" s="19">
        <f t="shared" si="23"/>
        <v>0</v>
      </c>
    </row>
    <row r="120" spans="1:16" x14ac:dyDescent="0.2">
      <c r="A120" s="20">
        <f>+Oversikt!A120</f>
        <v>13</v>
      </c>
      <c r="B120" s="16" t="str">
        <f>IF('Final 2'!O120="", "",+Oversikt!B120)</f>
        <v/>
      </c>
      <c r="C120" s="16" t="str">
        <f>IF(Oversikt!E120="","",Oversikt!E120)</f>
        <v/>
      </c>
      <c r="D120" s="17" t="str">
        <f>IF('Final 2'!O120="","",IF(Oversikt!B120="","",VLOOKUP(Oversikt!#REF!,Mønster!$A$4:$B$21,2)))</f>
        <v/>
      </c>
      <c r="E120" s="32"/>
      <c r="F120" s="33"/>
      <c r="G120" s="33"/>
      <c r="H120" s="33"/>
      <c r="I120" s="33"/>
      <c r="J120" s="33"/>
      <c r="K120" s="34"/>
      <c r="L120" s="18">
        <f>IF(Dommere!$C$12&gt;4,ROUND(SUM(E120:K120)-N120-O120,1),(SUM(E120:K120)))</f>
        <v>0</v>
      </c>
      <c r="M120" s="18"/>
      <c r="N120" s="19">
        <f t="shared" si="21"/>
        <v>0</v>
      </c>
      <c r="O120" s="19">
        <f t="shared" si="22"/>
        <v>0</v>
      </c>
      <c r="P120" s="19">
        <f t="shared" si="23"/>
        <v>0</v>
      </c>
    </row>
    <row r="121" spans="1:16" x14ac:dyDescent="0.2">
      <c r="A121" s="20">
        <f>+Oversikt!A121</f>
        <v>14</v>
      </c>
      <c r="B121" s="16" t="str">
        <f>IF('Final 2'!O121="", "",+Oversikt!B121)</f>
        <v/>
      </c>
      <c r="C121" s="16" t="str">
        <f>IF(Oversikt!E121="","",Oversikt!E121)</f>
        <v/>
      </c>
      <c r="D121" s="17" t="str">
        <f>IF('Final 2'!O121="","",IF(Oversikt!B121="","",VLOOKUP(Oversikt!#REF!,Mønster!$A$4:$B$21,2)))</f>
        <v/>
      </c>
      <c r="E121" s="32"/>
      <c r="F121" s="33"/>
      <c r="G121" s="33"/>
      <c r="H121" s="33"/>
      <c r="I121" s="33"/>
      <c r="J121" s="33"/>
      <c r="K121" s="34"/>
      <c r="L121" s="18">
        <f>IF(Dommere!$C$12&gt;4,ROUND(SUM(E121:K121)-N121-O121,1),(SUM(E121:K121)))</f>
        <v>0</v>
      </c>
      <c r="M121" s="18"/>
      <c r="N121" s="19">
        <f t="shared" si="21"/>
        <v>0</v>
      </c>
      <c r="O121" s="19">
        <f t="shared" si="22"/>
        <v>0</v>
      </c>
      <c r="P121" s="19">
        <f t="shared" si="23"/>
        <v>0</v>
      </c>
    </row>
    <row r="122" spans="1:16" x14ac:dyDescent="0.2">
      <c r="A122" s="20">
        <f>+Oversikt!A122</f>
        <v>15</v>
      </c>
      <c r="B122" s="16" t="str">
        <f>IF('Final 2'!O122="", "",+Oversikt!B122)</f>
        <v/>
      </c>
      <c r="C122" s="16" t="str">
        <f>IF(Oversikt!E122="","",Oversikt!E122)</f>
        <v/>
      </c>
      <c r="D122" s="17" t="str">
        <f>IF('Final 2'!O122="","",IF(Oversikt!B122="","",VLOOKUP(Oversikt!#REF!,Mønster!$A$4:$B$21,2)))</f>
        <v/>
      </c>
      <c r="E122" s="32"/>
      <c r="F122" s="33"/>
      <c r="G122" s="33"/>
      <c r="H122" s="33"/>
      <c r="I122" s="33"/>
      <c r="J122" s="33"/>
      <c r="K122" s="34"/>
      <c r="L122" s="18">
        <f>IF(Dommere!$C$12&gt;4,ROUND(SUM(E122:K122)-N122-O122,1),(SUM(E122:K122)))</f>
        <v>0</v>
      </c>
      <c r="M122" s="18"/>
      <c r="N122" s="19">
        <f t="shared" si="21"/>
        <v>0</v>
      </c>
      <c r="O122" s="19">
        <f t="shared" si="22"/>
        <v>0</v>
      </c>
      <c r="P122" s="19">
        <f t="shared" si="23"/>
        <v>0</v>
      </c>
    </row>
    <row r="123" spans="1:16" x14ac:dyDescent="0.2">
      <c r="A123" s="20">
        <f>+Oversikt!A123</f>
        <v>16</v>
      </c>
      <c r="B123" s="16" t="str">
        <f>IF('Final 2'!O123="", "",+Oversikt!B123)</f>
        <v/>
      </c>
      <c r="C123" s="16" t="str">
        <f>IF(Oversikt!E123="","",Oversikt!E123)</f>
        <v/>
      </c>
      <c r="D123" s="17" t="str">
        <f>IF('Final 2'!O123="","",IF(Oversikt!B123="","",VLOOKUP(Oversikt!#REF!,Mønster!$A$4:$B$21,2)))</f>
        <v/>
      </c>
      <c r="E123" s="32"/>
      <c r="F123" s="33"/>
      <c r="G123" s="33"/>
      <c r="H123" s="33"/>
      <c r="I123" s="33"/>
      <c r="J123" s="33"/>
      <c r="K123" s="34"/>
      <c r="L123" s="18">
        <f>IF(Dommere!$C$12&gt;4,ROUND(SUM(E123:K123)-N123-O123,1),(SUM(E123:K123)))</f>
        <v>0</v>
      </c>
      <c r="M123" s="18"/>
      <c r="N123" s="19">
        <f t="shared" si="21"/>
        <v>0</v>
      </c>
      <c r="O123" s="19">
        <f t="shared" si="22"/>
        <v>0</v>
      </c>
      <c r="P123" s="19">
        <f t="shared" si="23"/>
        <v>0</v>
      </c>
    </row>
    <row r="124" spans="1:16" x14ac:dyDescent="0.2">
      <c r="A124" s="20">
        <f>+Oversikt!A124</f>
        <v>17</v>
      </c>
      <c r="B124" s="16" t="str">
        <f>IF('Final 2'!O124="", "",+Oversikt!B124)</f>
        <v/>
      </c>
      <c r="C124" s="16" t="str">
        <f>IF(Oversikt!E124="","",Oversikt!E124)</f>
        <v/>
      </c>
      <c r="D124" s="17" t="str">
        <f>IF('Final 2'!O124="","",IF(Oversikt!B124="","",VLOOKUP(Oversikt!#REF!,Mønster!$A$4:$B$21,2)))</f>
        <v/>
      </c>
      <c r="E124" s="32"/>
      <c r="F124" s="33"/>
      <c r="G124" s="33"/>
      <c r="H124" s="33"/>
      <c r="I124" s="33"/>
      <c r="J124" s="33"/>
      <c r="K124" s="34"/>
      <c r="L124" s="18">
        <f>IF(Dommere!$C$12&gt;4,ROUND(SUM(E124:K124)-N124-O124,1),(SUM(E124:K124)))</f>
        <v>0</v>
      </c>
      <c r="M124" s="18"/>
      <c r="N124" s="19">
        <f t="shared" si="21"/>
        <v>0</v>
      </c>
      <c r="O124" s="19">
        <f t="shared" si="22"/>
        <v>0</v>
      </c>
      <c r="P124" s="19">
        <f t="shared" si="23"/>
        <v>0</v>
      </c>
    </row>
    <row r="125" spans="1:16" x14ac:dyDescent="0.2">
      <c r="A125" s="20">
        <f>+Oversikt!A125</f>
        <v>18</v>
      </c>
      <c r="B125" s="16" t="str">
        <f>IF('Final 2'!O125="", "",+Oversikt!B125)</f>
        <v/>
      </c>
      <c r="C125" s="16" t="str">
        <f>IF(Oversikt!E125="","",Oversikt!E125)</f>
        <v/>
      </c>
      <c r="D125" s="17" t="str">
        <f>IF('Final 2'!O125="","",IF(Oversikt!B125="","",VLOOKUP(Oversikt!#REF!,Mønster!$A$4:$B$21,2)))</f>
        <v/>
      </c>
      <c r="E125" s="32"/>
      <c r="F125" s="33"/>
      <c r="G125" s="33"/>
      <c r="H125" s="33"/>
      <c r="I125" s="33"/>
      <c r="J125" s="33"/>
      <c r="K125" s="34"/>
      <c r="L125" s="18">
        <f>IF(Dommere!$C$12&gt;4,ROUND(SUM(E125:K125)-N125-O125,1),(SUM(E125:K125)))</f>
        <v>0</v>
      </c>
      <c r="M125" s="18"/>
      <c r="N125" s="19">
        <f t="shared" si="21"/>
        <v>0</v>
      </c>
      <c r="O125" s="19">
        <f t="shared" si="22"/>
        <v>0</v>
      </c>
      <c r="P125" s="19">
        <f t="shared" si="23"/>
        <v>0</v>
      </c>
    </row>
    <row r="126" spans="1:16" x14ac:dyDescent="0.2">
      <c r="A126" s="20">
        <f>+Oversikt!A126</f>
        <v>19</v>
      </c>
      <c r="B126" s="16" t="str">
        <f>IF('Final 2'!O126="", "",+Oversikt!B126)</f>
        <v/>
      </c>
      <c r="C126" s="16" t="str">
        <f>IF(Oversikt!E126="","",Oversikt!E126)</f>
        <v/>
      </c>
      <c r="D126" s="17" t="str">
        <f>IF('Final 2'!O126="","",IF(Oversikt!B126="","",VLOOKUP(Oversikt!#REF!,Mønster!$A$4:$B$21,2)))</f>
        <v/>
      </c>
      <c r="E126" s="32"/>
      <c r="F126" s="33"/>
      <c r="G126" s="33"/>
      <c r="H126" s="33"/>
      <c r="I126" s="33"/>
      <c r="J126" s="33"/>
      <c r="K126" s="34"/>
      <c r="L126" s="18">
        <f>IF(Dommere!$C$12&gt;4,ROUND(SUM(E126:K126)-N126-O126,1),(SUM(E126:K126)))</f>
        <v>0</v>
      </c>
      <c r="M126" s="18"/>
      <c r="N126" s="19">
        <f t="shared" si="21"/>
        <v>0</v>
      </c>
      <c r="O126" s="19">
        <f t="shared" si="22"/>
        <v>0</v>
      </c>
      <c r="P126" s="19">
        <f t="shared" si="23"/>
        <v>0</v>
      </c>
    </row>
    <row r="127" spans="1:16" x14ac:dyDescent="0.2">
      <c r="A127" s="20">
        <f>+Oversikt!A127</f>
        <v>20</v>
      </c>
      <c r="B127" s="16" t="str">
        <f>IF('Final 2'!O127="", "",+Oversikt!B127)</f>
        <v/>
      </c>
      <c r="C127" s="16" t="str">
        <f>IF(Oversikt!E127="","",Oversikt!E127)</f>
        <v/>
      </c>
      <c r="D127" s="17" t="str">
        <f>IF('Final 2'!O127="","",IF(Oversikt!B127="","",VLOOKUP(Oversikt!#REF!,Mønster!$A$4:$B$21,2)))</f>
        <v/>
      </c>
      <c r="E127" s="32"/>
      <c r="F127" s="33"/>
      <c r="G127" s="33"/>
      <c r="H127" s="33"/>
      <c r="I127" s="33"/>
      <c r="J127" s="33"/>
      <c r="K127" s="34"/>
      <c r="L127" s="18">
        <f>IF(Dommere!$C$12&gt;4,ROUND(SUM(E127:K127)-N127-O127,1),(SUM(E127:K127)))</f>
        <v>0</v>
      </c>
      <c r="M127" s="18"/>
      <c r="N127" s="19">
        <f t="shared" si="21"/>
        <v>0</v>
      </c>
      <c r="O127" s="19">
        <f t="shared" si="22"/>
        <v>0</v>
      </c>
      <c r="P127" s="19">
        <f t="shared" si="23"/>
        <v>0</v>
      </c>
    </row>
    <row r="128" spans="1:16" x14ac:dyDescent="0.2">
      <c r="A128" s="20">
        <f>+Oversikt!A128</f>
        <v>21</v>
      </c>
      <c r="B128" s="16" t="str">
        <f>IF('Final 2'!O128="", "",+Oversikt!B128)</f>
        <v/>
      </c>
      <c r="C128" s="16" t="str">
        <f>IF(Oversikt!E128="","",Oversikt!E128)</f>
        <v/>
      </c>
      <c r="D128" s="17" t="str">
        <f>IF('Final 2'!O128="","",IF(Oversikt!B128="","",VLOOKUP(Oversikt!#REF!,Mønster!$A$4:$B$21,2)))</f>
        <v/>
      </c>
      <c r="E128" s="32"/>
      <c r="F128" s="33"/>
      <c r="G128" s="33"/>
      <c r="H128" s="33"/>
      <c r="I128" s="33"/>
      <c r="J128" s="33"/>
      <c r="K128" s="34"/>
      <c r="L128" s="18">
        <f>IF(Dommere!$C$12&gt;4,ROUND(SUM(E128:K128)-N128-O128,1),(SUM(E128:K128)))</f>
        <v>0</v>
      </c>
      <c r="M128" s="18"/>
      <c r="N128" s="19">
        <f t="shared" si="21"/>
        <v>0</v>
      </c>
      <c r="O128" s="19">
        <f t="shared" si="22"/>
        <v>0</v>
      </c>
      <c r="P128" s="19">
        <f t="shared" si="23"/>
        <v>0</v>
      </c>
    </row>
    <row r="129" spans="1:16" x14ac:dyDescent="0.2">
      <c r="A129" s="20">
        <f>+Oversikt!A129</f>
        <v>22</v>
      </c>
      <c r="B129" s="16" t="str">
        <f>IF('Final 2'!O129="", "",+Oversikt!B129)</f>
        <v/>
      </c>
      <c r="C129" s="16" t="str">
        <f>IF(Oversikt!E129="","",Oversikt!E129)</f>
        <v/>
      </c>
      <c r="D129" s="17" t="str">
        <f>IF('Final 2'!O129="","",IF(Oversikt!B129="","",VLOOKUP(Oversikt!#REF!,Mønster!$A$4:$B$21,2)))</f>
        <v/>
      </c>
      <c r="E129" s="32"/>
      <c r="F129" s="33"/>
      <c r="G129" s="33"/>
      <c r="H129" s="33"/>
      <c r="I129" s="33"/>
      <c r="J129" s="33"/>
      <c r="K129" s="34"/>
      <c r="L129" s="18">
        <f>IF(Dommere!$C$12&gt;4,ROUND(SUM(E129:K129)-N129-O129,1),(SUM(E129:K129)))</f>
        <v>0</v>
      </c>
      <c r="M129" s="18"/>
      <c r="N129" s="19">
        <f t="shared" si="21"/>
        <v>0</v>
      </c>
      <c r="O129" s="19">
        <f t="shared" si="22"/>
        <v>0</v>
      </c>
      <c r="P129" s="19">
        <f t="shared" si="23"/>
        <v>0</v>
      </c>
    </row>
    <row r="130" spans="1:16" x14ac:dyDescent="0.2">
      <c r="A130" s="20">
        <f>+Oversikt!A130</f>
        <v>23</v>
      </c>
      <c r="B130" s="16" t="str">
        <f>IF('Final 2'!O130="", "",+Oversikt!B130)</f>
        <v/>
      </c>
      <c r="C130" s="16" t="str">
        <f>IF(Oversikt!E130="","",Oversikt!E130)</f>
        <v/>
      </c>
      <c r="D130" s="17" t="str">
        <f>IF('Final 2'!O130="","",IF(Oversikt!B130="","",VLOOKUP(Oversikt!#REF!,Mønster!$A$4:$B$21,2)))</f>
        <v/>
      </c>
      <c r="E130" s="32"/>
      <c r="F130" s="33"/>
      <c r="G130" s="33"/>
      <c r="H130" s="33"/>
      <c r="I130" s="33"/>
      <c r="J130" s="33"/>
      <c r="K130" s="34"/>
      <c r="L130" s="18">
        <f>IF(Dommere!$C$12&gt;4,ROUND(SUM(E130:K130)-N130-O130,1),(SUM(E130:K130)))</f>
        <v>0</v>
      </c>
      <c r="M130" s="18"/>
      <c r="N130" s="19">
        <f t="shared" si="21"/>
        <v>0</v>
      </c>
      <c r="O130" s="19">
        <f t="shared" si="22"/>
        <v>0</v>
      </c>
      <c r="P130" s="19">
        <f t="shared" si="23"/>
        <v>0</v>
      </c>
    </row>
    <row r="131" spans="1:16" x14ac:dyDescent="0.2">
      <c r="A131" s="20">
        <f>+Oversikt!A131</f>
        <v>24</v>
      </c>
      <c r="B131" s="16" t="str">
        <f>IF('Final 2'!O131="", "",+Oversikt!B131)</f>
        <v/>
      </c>
      <c r="C131" s="16" t="str">
        <f>IF(Oversikt!E131="","",Oversikt!E131)</f>
        <v/>
      </c>
      <c r="D131" s="17" t="str">
        <f>IF('Final 2'!O131="","",IF(Oversikt!B131="","",VLOOKUP(Oversikt!#REF!,Mønster!$A$4:$B$21,2)))</f>
        <v/>
      </c>
      <c r="E131" s="32"/>
      <c r="F131" s="33"/>
      <c r="G131" s="33"/>
      <c r="H131" s="33"/>
      <c r="I131" s="33"/>
      <c r="J131" s="33"/>
      <c r="K131" s="34"/>
      <c r="L131" s="18">
        <f>IF(Dommere!$C$12&gt;4,ROUND(SUM(E131:K131)-N131-O131,1),(SUM(E131:K131)))</f>
        <v>0</v>
      </c>
      <c r="M131" s="18"/>
      <c r="N131" s="19">
        <f t="shared" si="21"/>
        <v>0</v>
      </c>
      <c r="O131" s="19">
        <f t="shared" si="22"/>
        <v>0</v>
      </c>
      <c r="P131" s="19">
        <f t="shared" si="23"/>
        <v>0</v>
      </c>
    </row>
    <row r="132" spans="1:16" x14ac:dyDescent="0.2">
      <c r="A132" s="20">
        <f>+Oversikt!A132</f>
        <v>25</v>
      </c>
      <c r="B132" s="16" t="str">
        <f>IF('Final 2'!O132="", "",+Oversikt!B132)</f>
        <v/>
      </c>
      <c r="C132" s="16" t="str">
        <f>IF(Oversikt!E132="","",Oversikt!E132)</f>
        <v/>
      </c>
      <c r="D132" s="17" t="str">
        <f>IF('Final 2'!O132="","",IF(Oversikt!B132="","",VLOOKUP(Oversikt!#REF!,Mønster!$A$4:$B$21,2)))</f>
        <v/>
      </c>
      <c r="E132" s="32"/>
      <c r="F132" s="33"/>
      <c r="G132" s="33"/>
      <c r="H132" s="33"/>
      <c r="I132" s="33"/>
      <c r="J132" s="33"/>
      <c r="K132" s="34"/>
      <c r="L132" s="18">
        <f>IF(Dommere!$C$12&gt;4,ROUND(SUM(E132:K132)-N132-O132,1),(SUM(E132:K132)))</f>
        <v>0</v>
      </c>
      <c r="M132" s="18"/>
      <c r="N132" s="19">
        <f t="shared" si="21"/>
        <v>0</v>
      </c>
      <c r="O132" s="19">
        <f t="shared" si="22"/>
        <v>0</v>
      </c>
      <c r="P132" s="19">
        <f t="shared" si="23"/>
        <v>0</v>
      </c>
    </row>
    <row r="133" spans="1:16" ht="21" customHeight="1" x14ac:dyDescent="0.2">
      <c r="A133" s="21" t="str">
        <f>+Oversikt!A133</f>
        <v>Klasse 120 - Ungdom - Gutter cup høy</v>
      </c>
      <c r="B133" s="16"/>
      <c r="C133" s="16"/>
      <c r="D133" s="17"/>
      <c r="E133" s="42"/>
      <c r="F133" s="43"/>
      <c r="G133" s="43"/>
      <c r="H133" s="43"/>
      <c r="I133" s="43"/>
      <c r="J133" s="43"/>
      <c r="K133" s="44"/>
      <c r="L133" s="18"/>
      <c r="M133" s="18"/>
      <c r="N133" s="37"/>
      <c r="O133" s="37"/>
      <c r="P133" s="37"/>
    </row>
    <row r="134" spans="1:16" x14ac:dyDescent="0.2">
      <c r="A134" s="20">
        <f>+Oversikt!A134</f>
        <v>1</v>
      </c>
      <c r="B134" s="16" t="str">
        <f>IF('Final 2'!O134="", "",+Oversikt!B134)</f>
        <v/>
      </c>
      <c r="C134" s="16" t="str">
        <f>IF(Oversikt!E134="","",Oversikt!E134)</f>
        <v>Hwa Rang Team Drammen</v>
      </c>
      <c r="D134" s="17" t="str">
        <f>IF('Final 2'!O134="","",IF(Oversikt!B134="","",VLOOKUP(Oversikt!#REF!,Mønster!$A$4:$B$21,2)))</f>
        <v/>
      </c>
      <c r="E134" s="32"/>
      <c r="F134" s="33"/>
      <c r="G134" s="33"/>
      <c r="H134" s="33"/>
      <c r="I134" s="33"/>
      <c r="J134" s="33"/>
      <c r="K134" s="34"/>
      <c r="L134" s="18">
        <f>IF(Dommere!$C$12&gt;4,ROUND(SUM(E134:K134)-N134-O134,1),(SUM(E134:K134)))</f>
        <v>0</v>
      </c>
      <c r="M134" s="18"/>
      <c r="N134" s="19">
        <f t="shared" ref="N134:N158" si="24">MAX(E134:K134)</f>
        <v>0</v>
      </c>
      <c r="O134" s="19">
        <f t="shared" ref="O134:O158" si="25">MIN(E134:K134)</f>
        <v>0</v>
      </c>
      <c r="P134" s="19">
        <f t="shared" ref="P134:P158" si="26">SUM(E134:K134)</f>
        <v>0</v>
      </c>
    </row>
    <row r="135" spans="1:16" x14ac:dyDescent="0.2">
      <c r="A135" s="20">
        <f>+Oversikt!A135</f>
        <v>2</v>
      </c>
      <c r="B135" s="16" t="str">
        <f>IF('Final 2'!O135="", "",+Oversikt!B135)</f>
        <v/>
      </c>
      <c r="C135" s="16" t="str">
        <f>IF(Oversikt!E135="","",Oversikt!E135)</f>
        <v/>
      </c>
      <c r="D135" s="17" t="str">
        <f>IF('Final 2'!O135="","",IF(Oversikt!B135="","",VLOOKUP(Oversikt!#REF!,Mønster!$A$4:$B$21,2)))</f>
        <v/>
      </c>
      <c r="E135" s="32"/>
      <c r="F135" s="33"/>
      <c r="G135" s="33"/>
      <c r="H135" s="33"/>
      <c r="I135" s="33"/>
      <c r="J135" s="33"/>
      <c r="K135" s="34"/>
      <c r="L135" s="18">
        <f>IF(Dommere!$C$12&gt;4,ROUND(SUM(E135:K135)-N135-O135,1),(SUM(E135:K135)))</f>
        <v>0</v>
      </c>
      <c r="M135" s="18"/>
      <c r="N135" s="19">
        <f t="shared" si="24"/>
        <v>0</v>
      </c>
      <c r="O135" s="19">
        <f t="shared" si="25"/>
        <v>0</v>
      </c>
      <c r="P135" s="19">
        <f t="shared" si="26"/>
        <v>0</v>
      </c>
    </row>
    <row r="136" spans="1:16" x14ac:dyDescent="0.2">
      <c r="A136" s="20">
        <f>+Oversikt!A136</f>
        <v>3</v>
      </c>
      <c r="B136" s="16" t="str">
        <f>IF('Final 2'!O136="", "",+Oversikt!B136)</f>
        <v/>
      </c>
      <c r="C136" s="16" t="str">
        <f>IF(Oversikt!E136="","",Oversikt!E136)</f>
        <v/>
      </c>
      <c r="D136" s="17" t="str">
        <f>IF('Final 2'!O136="","",IF(Oversikt!B136="","",VLOOKUP(Oversikt!#REF!,Mønster!$A$4:$B$21,2)))</f>
        <v/>
      </c>
      <c r="E136" s="32"/>
      <c r="F136" s="33"/>
      <c r="G136" s="33"/>
      <c r="H136" s="33"/>
      <c r="I136" s="33"/>
      <c r="J136" s="33"/>
      <c r="K136" s="34"/>
      <c r="L136" s="18">
        <f>IF(Dommere!$C$12&gt;4,ROUND(SUM(E136:K136)-N136-O136,1),(SUM(E136:K136)))</f>
        <v>0</v>
      </c>
      <c r="M136" s="18"/>
      <c r="N136" s="19">
        <f t="shared" si="24"/>
        <v>0</v>
      </c>
      <c r="O136" s="19">
        <f t="shared" si="25"/>
        <v>0</v>
      </c>
      <c r="P136" s="19">
        <f t="shared" si="26"/>
        <v>0</v>
      </c>
    </row>
    <row r="137" spans="1:16" x14ac:dyDescent="0.2">
      <c r="A137" s="20">
        <f>+Oversikt!A137</f>
        <v>4</v>
      </c>
      <c r="B137" s="16" t="str">
        <f>IF('Final 2'!O137="", "",+Oversikt!B137)</f>
        <v/>
      </c>
      <c r="C137" s="16" t="str">
        <f>IF(Oversikt!E137="","",Oversikt!E137)</f>
        <v>Oslo Nord Taekwondo klubb</v>
      </c>
      <c r="D137" s="17" t="str">
        <f>IF('Final 2'!O137="","",IF(Oversikt!B137="","",VLOOKUP(Oversikt!#REF!,Mønster!$A$4:$B$21,2)))</f>
        <v/>
      </c>
      <c r="E137" s="32"/>
      <c r="F137" s="33"/>
      <c r="G137" s="33"/>
      <c r="H137" s="33"/>
      <c r="I137" s="33"/>
      <c r="J137" s="33"/>
      <c r="K137" s="34"/>
      <c r="L137" s="18">
        <f>IF(Dommere!$C$12&gt;4,ROUND(SUM(E137:K137)-N137-O137,1),(SUM(E137:K137)))</f>
        <v>0</v>
      </c>
      <c r="M137" s="18"/>
      <c r="N137" s="19">
        <f t="shared" si="24"/>
        <v>0</v>
      </c>
      <c r="O137" s="19">
        <f t="shared" si="25"/>
        <v>0</v>
      </c>
      <c r="P137" s="19">
        <f t="shared" si="26"/>
        <v>0</v>
      </c>
    </row>
    <row r="138" spans="1:16" x14ac:dyDescent="0.2">
      <c r="A138" s="20">
        <f>+Oversikt!A138</f>
        <v>5</v>
      </c>
      <c r="B138" s="16" t="str">
        <f>IF('Final 2'!O138="", "",+Oversikt!B138)</f>
        <v/>
      </c>
      <c r="C138" s="16" t="str">
        <f>IF(Oversikt!E138="","",Oversikt!E138)</f>
        <v>Solør Tae Kwondoklubb</v>
      </c>
      <c r="D138" s="17" t="str">
        <f>IF('Final 2'!O138="","",IF(Oversikt!B138="","",VLOOKUP(Oversikt!#REF!,Mønster!$A$4:$B$21,2)))</f>
        <v/>
      </c>
      <c r="E138" s="32"/>
      <c r="F138" s="33"/>
      <c r="G138" s="33"/>
      <c r="H138" s="33"/>
      <c r="I138" s="33"/>
      <c r="J138" s="33"/>
      <c r="K138" s="34"/>
      <c r="L138" s="18">
        <f>IF(Dommere!$C$12&gt;4,ROUND(SUM(E138:K138)-N138-O138,1),(SUM(E138:K138)))</f>
        <v>0</v>
      </c>
      <c r="M138" s="18"/>
      <c r="N138" s="19">
        <f t="shared" si="24"/>
        <v>0</v>
      </c>
      <c r="O138" s="19">
        <f t="shared" si="25"/>
        <v>0</v>
      </c>
      <c r="P138" s="19">
        <f t="shared" si="26"/>
        <v>0</v>
      </c>
    </row>
    <row r="139" spans="1:16" x14ac:dyDescent="0.2">
      <c r="A139" s="20">
        <f>+Oversikt!A139</f>
        <v>6</v>
      </c>
      <c r="B139" s="16" t="str">
        <f>IF('Final 2'!O139="", "",+Oversikt!B139)</f>
        <v/>
      </c>
      <c r="C139" s="16" t="str">
        <f>IF(Oversikt!E139="","",Oversikt!E139)</f>
        <v>Oslo Nord Taekwondo klubb</v>
      </c>
      <c r="D139" s="17" t="str">
        <f>IF('Final 2'!O139="","",IF(Oversikt!B139="","",VLOOKUP(Oversikt!#REF!,Mønster!$A$4:$B$21,2)))</f>
        <v/>
      </c>
      <c r="E139" s="32"/>
      <c r="F139" s="33"/>
      <c r="G139" s="33"/>
      <c r="H139" s="33"/>
      <c r="I139" s="33"/>
      <c r="J139" s="33"/>
      <c r="K139" s="34"/>
      <c r="L139" s="18">
        <f>IF(Dommere!$C$12&gt;4,ROUND(SUM(E139:K139)-N139-O139,1),(SUM(E139:K139)))</f>
        <v>0</v>
      </c>
      <c r="M139" s="18"/>
      <c r="N139" s="19">
        <f t="shared" si="24"/>
        <v>0</v>
      </c>
      <c r="O139" s="19">
        <f t="shared" si="25"/>
        <v>0</v>
      </c>
      <c r="P139" s="19">
        <f t="shared" si="26"/>
        <v>0</v>
      </c>
    </row>
    <row r="140" spans="1:16" x14ac:dyDescent="0.2">
      <c r="A140" s="20">
        <f>+Oversikt!A140</f>
        <v>7</v>
      </c>
      <c r="B140" s="16" t="str">
        <f>IF('Final 2'!O140="", "",+Oversikt!B140)</f>
        <v/>
      </c>
      <c r="C140" s="16" t="str">
        <f>IF(Oversikt!E140="","",Oversikt!E140)</f>
        <v>Chonkwon Vestli Taekwondo Klubb</v>
      </c>
      <c r="D140" s="17" t="str">
        <f>IF('Final 2'!O140="","",IF(Oversikt!B140="","",VLOOKUP(Oversikt!#REF!,Mønster!$A$4:$B$21,2)))</f>
        <v/>
      </c>
      <c r="E140" s="32"/>
      <c r="F140" s="33"/>
      <c r="G140" s="33"/>
      <c r="H140" s="33"/>
      <c r="I140" s="33"/>
      <c r="J140" s="33"/>
      <c r="K140" s="34"/>
      <c r="L140" s="18">
        <f>IF(Dommere!$C$12&gt;4,ROUND(SUM(E140:K140)-N140-O140,1),(SUM(E140:K140)))</f>
        <v>0</v>
      </c>
      <c r="M140" s="18"/>
      <c r="N140" s="19">
        <f t="shared" si="24"/>
        <v>0</v>
      </c>
      <c r="O140" s="19">
        <f t="shared" si="25"/>
        <v>0</v>
      </c>
      <c r="P140" s="19">
        <f t="shared" si="26"/>
        <v>0</v>
      </c>
    </row>
    <row r="141" spans="1:16" x14ac:dyDescent="0.2">
      <c r="A141" s="20">
        <f>+Oversikt!A141</f>
        <v>8</v>
      </c>
      <c r="B141" s="16" t="str">
        <f>IF('Final 2'!O141="", "",+Oversikt!B141)</f>
        <v/>
      </c>
      <c r="C141" s="16" t="str">
        <f>IF(Oversikt!E141="","",Oversikt!E141)</f>
        <v>Chonkwon Vestli Taekwondo Klubb</v>
      </c>
      <c r="D141" s="17" t="str">
        <f>IF('Final 2'!O141="","",IF(Oversikt!B141="","",VLOOKUP(Oversikt!#REF!,Mønster!$A$4:$B$21,2)))</f>
        <v/>
      </c>
      <c r="E141" s="32"/>
      <c r="F141" s="33"/>
      <c r="G141" s="33"/>
      <c r="H141" s="33"/>
      <c r="I141" s="33"/>
      <c r="J141" s="33"/>
      <c r="K141" s="34"/>
      <c r="L141" s="18">
        <f>IF(Dommere!$C$12&gt;4,ROUND(SUM(E141:K141)-N141-O141,1),(SUM(E141:K141)))</f>
        <v>0</v>
      </c>
      <c r="M141" s="18"/>
      <c r="N141" s="19">
        <f t="shared" si="24"/>
        <v>0</v>
      </c>
      <c r="O141" s="19">
        <f t="shared" si="25"/>
        <v>0</v>
      </c>
      <c r="P141" s="19">
        <f t="shared" si="26"/>
        <v>0</v>
      </c>
    </row>
    <row r="142" spans="1:16" x14ac:dyDescent="0.2">
      <c r="A142" s="20">
        <f>+Oversikt!A142</f>
        <v>9</v>
      </c>
      <c r="B142" s="16" t="str">
        <f>IF('Final 2'!O142="", "",+Oversikt!B142)</f>
        <v/>
      </c>
      <c r="C142" s="16" t="str">
        <f>IF(Oversikt!E142="","",Oversikt!E142)</f>
        <v/>
      </c>
      <c r="D142" s="17" t="str">
        <f>IF('Final 2'!O142="","",IF(Oversikt!B142="","",VLOOKUP(Oversikt!#REF!,Mønster!$A$4:$B$21,2)))</f>
        <v/>
      </c>
      <c r="E142" s="32"/>
      <c r="F142" s="33"/>
      <c r="G142" s="33"/>
      <c r="H142" s="33"/>
      <c r="I142" s="33"/>
      <c r="J142" s="33"/>
      <c r="K142" s="34"/>
      <c r="L142" s="18">
        <f>IF(Dommere!$C$12&gt;4,ROUND(SUM(E142:K142)-N142-O142,1),(SUM(E142:K142)))</f>
        <v>0</v>
      </c>
      <c r="M142" s="18"/>
      <c r="N142" s="19">
        <f t="shared" si="24"/>
        <v>0</v>
      </c>
      <c r="O142" s="19">
        <f t="shared" si="25"/>
        <v>0</v>
      </c>
      <c r="P142" s="19">
        <f t="shared" si="26"/>
        <v>0</v>
      </c>
    </row>
    <row r="143" spans="1:16" x14ac:dyDescent="0.2">
      <c r="A143" s="20">
        <f>+Oversikt!A143</f>
        <v>10</v>
      </c>
      <c r="B143" s="16" t="str">
        <f>IF('Final 2'!O143="", "",+Oversikt!B143)</f>
        <v/>
      </c>
      <c r="C143" s="16" t="str">
        <f>IF(Oversikt!E143="","",Oversikt!E143)</f>
        <v/>
      </c>
      <c r="D143" s="17" t="str">
        <f>IF('Final 2'!O143="","",IF(Oversikt!B143="","",VLOOKUP(Oversikt!#REF!,Mønster!$A$4:$B$21,2)))</f>
        <v/>
      </c>
      <c r="E143" s="32"/>
      <c r="F143" s="33"/>
      <c r="G143" s="33"/>
      <c r="H143" s="33"/>
      <c r="I143" s="33"/>
      <c r="J143" s="33"/>
      <c r="K143" s="34"/>
      <c r="L143" s="18">
        <f>IF(Dommere!$C$12&gt;4,ROUND(SUM(E143:K143)-N143-O143,1),(SUM(E143:K143)))</f>
        <v>0</v>
      </c>
      <c r="M143" s="18"/>
      <c r="N143" s="19">
        <f t="shared" si="24"/>
        <v>0</v>
      </c>
      <c r="O143" s="19">
        <f t="shared" si="25"/>
        <v>0</v>
      </c>
      <c r="P143" s="19">
        <f t="shared" si="26"/>
        <v>0</v>
      </c>
    </row>
    <row r="144" spans="1:16" x14ac:dyDescent="0.2">
      <c r="A144" s="20">
        <f>+Oversikt!A144</f>
        <v>11</v>
      </c>
      <c r="B144" s="16" t="str">
        <f>IF('Final 2'!O144="", "",+Oversikt!B144)</f>
        <v/>
      </c>
      <c r="C144" s="16" t="str">
        <f>IF(Oversikt!E144="","",Oversikt!E144)</f>
        <v/>
      </c>
      <c r="D144" s="17" t="str">
        <f>IF('Final 2'!O144="","",IF(Oversikt!B144="","",VLOOKUP(Oversikt!#REF!,Mønster!$A$4:$B$21,2)))</f>
        <v/>
      </c>
      <c r="E144" s="32"/>
      <c r="F144" s="33"/>
      <c r="G144" s="33"/>
      <c r="H144" s="33"/>
      <c r="I144" s="33"/>
      <c r="J144" s="33"/>
      <c r="K144" s="34"/>
      <c r="L144" s="18">
        <f>IF(Dommere!$C$12&gt;4,ROUND(SUM(E144:K144)-N144-O144,1),(SUM(E144:K144)))</f>
        <v>0</v>
      </c>
      <c r="M144" s="18"/>
      <c r="N144" s="19">
        <f t="shared" si="24"/>
        <v>0</v>
      </c>
      <c r="O144" s="19">
        <f t="shared" si="25"/>
        <v>0</v>
      </c>
      <c r="P144" s="19">
        <f t="shared" si="26"/>
        <v>0</v>
      </c>
    </row>
    <row r="145" spans="1:16" x14ac:dyDescent="0.2">
      <c r="A145" s="20">
        <f>+Oversikt!A145</f>
        <v>12</v>
      </c>
      <c r="B145" s="16" t="str">
        <f>IF('Final 2'!O145="", "",+Oversikt!B145)</f>
        <v/>
      </c>
      <c r="C145" s="16" t="str">
        <f>IF(Oversikt!E145="","",Oversikt!E145)</f>
        <v/>
      </c>
      <c r="D145" s="17" t="str">
        <f>IF('Final 2'!O145="","",IF(Oversikt!B145="","",VLOOKUP(Oversikt!#REF!,Mønster!$A$4:$B$21,2)))</f>
        <v/>
      </c>
      <c r="E145" s="32"/>
      <c r="F145" s="33"/>
      <c r="G145" s="33"/>
      <c r="H145" s="33"/>
      <c r="I145" s="33"/>
      <c r="J145" s="33"/>
      <c r="K145" s="34"/>
      <c r="L145" s="18">
        <f>IF(Dommere!$C$12&gt;4,ROUND(SUM(E145:K145)-N145-O145,1),(SUM(E145:K145)))</f>
        <v>0</v>
      </c>
      <c r="M145" s="18"/>
      <c r="N145" s="19">
        <f t="shared" si="24"/>
        <v>0</v>
      </c>
      <c r="O145" s="19">
        <f t="shared" si="25"/>
        <v>0</v>
      </c>
      <c r="P145" s="19">
        <f t="shared" si="26"/>
        <v>0</v>
      </c>
    </row>
    <row r="146" spans="1:16" x14ac:dyDescent="0.2">
      <c r="A146" s="20">
        <f>+Oversikt!A146</f>
        <v>13</v>
      </c>
      <c r="B146" s="16" t="str">
        <f>IF('Final 2'!O146="", "",+Oversikt!B146)</f>
        <v/>
      </c>
      <c r="C146" s="16" t="str">
        <f>IF(Oversikt!E146="","",Oversikt!E146)</f>
        <v/>
      </c>
      <c r="D146" s="17" t="str">
        <f>IF('Final 2'!O146="","",IF(Oversikt!B146="","",VLOOKUP(Oversikt!#REF!,Mønster!$A$4:$B$21,2)))</f>
        <v/>
      </c>
      <c r="E146" s="32"/>
      <c r="F146" s="33"/>
      <c r="G146" s="33"/>
      <c r="H146" s="33"/>
      <c r="I146" s="33"/>
      <c r="J146" s="33"/>
      <c r="K146" s="34"/>
      <c r="L146" s="18">
        <f>IF(Dommere!$C$12&gt;4,ROUND(SUM(E146:K146)-N146-O146,1),(SUM(E146:K146)))</f>
        <v>0</v>
      </c>
      <c r="M146" s="18"/>
      <c r="N146" s="19">
        <f t="shared" si="24"/>
        <v>0</v>
      </c>
      <c r="O146" s="19">
        <f t="shared" si="25"/>
        <v>0</v>
      </c>
      <c r="P146" s="19">
        <f t="shared" si="26"/>
        <v>0</v>
      </c>
    </row>
    <row r="147" spans="1:16" x14ac:dyDescent="0.2">
      <c r="A147" s="20">
        <f>+Oversikt!A147</f>
        <v>14</v>
      </c>
      <c r="B147" s="16" t="str">
        <f>IF('Final 2'!O147="", "",+Oversikt!B147)</f>
        <v/>
      </c>
      <c r="C147" s="16" t="str">
        <f>IF(Oversikt!E147="","",Oversikt!E147)</f>
        <v/>
      </c>
      <c r="D147" s="17" t="str">
        <f>IF('Final 2'!O147="","",IF(Oversikt!B147="","",VLOOKUP(Oversikt!#REF!,Mønster!$A$4:$B$21,2)))</f>
        <v/>
      </c>
      <c r="E147" s="32"/>
      <c r="F147" s="33"/>
      <c r="G147" s="33"/>
      <c r="H147" s="33"/>
      <c r="I147" s="33"/>
      <c r="J147" s="33"/>
      <c r="K147" s="34"/>
      <c r="L147" s="18">
        <f>IF(Dommere!$C$12&gt;4,ROUND(SUM(E147:K147)-N147-O147,1),(SUM(E147:K147)))</f>
        <v>0</v>
      </c>
      <c r="M147" s="18"/>
      <c r="N147" s="19">
        <f t="shared" si="24"/>
        <v>0</v>
      </c>
      <c r="O147" s="19">
        <f t="shared" si="25"/>
        <v>0</v>
      </c>
      <c r="P147" s="19">
        <f t="shared" si="26"/>
        <v>0</v>
      </c>
    </row>
    <row r="148" spans="1:16" x14ac:dyDescent="0.2">
      <c r="A148" s="20">
        <f>+Oversikt!A148</f>
        <v>15</v>
      </c>
      <c r="B148" s="16" t="str">
        <f>IF('Final 2'!O148="", "",+Oversikt!B148)</f>
        <v/>
      </c>
      <c r="C148" s="16" t="str">
        <f>IF(Oversikt!E148="","",Oversikt!E148)</f>
        <v/>
      </c>
      <c r="D148" s="17" t="str">
        <f>IF('Final 2'!O148="","",IF(Oversikt!B148="","",VLOOKUP(Oversikt!#REF!,Mønster!$A$4:$B$21,2)))</f>
        <v/>
      </c>
      <c r="E148" s="32"/>
      <c r="F148" s="33"/>
      <c r="G148" s="33"/>
      <c r="H148" s="33"/>
      <c r="I148" s="33"/>
      <c r="J148" s="33"/>
      <c r="K148" s="34"/>
      <c r="L148" s="18">
        <f>IF(Dommere!$C$12&gt;4,ROUND(SUM(E148:K148)-N148-O148,1),(SUM(E148:K148)))</f>
        <v>0</v>
      </c>
      <c r="M148" s="18"/>
      <c r="N148" s="19">
        <f t="shared" si="24"/>
        <v>0</v>
      </c>
      <c r="O148" s="19">
        <f t="shared" si="25"/>
        <v>0</v>
      </c>
      <c r="P148" s="19">
        <f t="shared" si="26"/>
        <v>0</v>
      </c>
    </row>
    <row r="149" spans="1:16" x14ac:dyDescent="0.2">
      <c r="A149" s="20">
        <f>+Oversikt!A149</f>
        <v>16</v>
      </c>
      <c r="B149" s="16" t="str">
        <f>IF('Final 2'!O149="", "",+Oversikt!B149)</f>
        <v/>
      </c>
      <c r="C149" s="16" t="str">
        <f>IF(Oversikt!E149="","",Oversikt!E149)</f>
        <v/>
      </c>
      <c r="D149" s="17" t="str">
        <f>IF('Final 2'!O149="","",IF(Oversikt!B149="","",VLOOKUP(Oversikt!#REF!,Mønster!$A$4:$B$21,2)))</f>
        <v/>
      </c>
      <c r="E149" s="32"/>
      <c r="F149" s="33"/>
      <c r="G149" s="33"/>
      <c r="H149" s="33"/>
      <c r="I149" s="33"/>
      <c r="J149" s="33"/>
      <c r="K149" s="34"/>
      <c r="L149" s="18">
        <f>IF(Dommere!$C$12&gt;4,ROUND(SUM(E149:K149)-N149-O149,1),(SUM(E149:K149)))</f>
        <v>0</v>
      </c>
      <c r="M149" s="18"/>
      <c r="N149" s="19">
        <f t="shared" si="24"/>
        <v>0</v>
      </c>
      <c r="O149" s="19">
        <f t="shared" si="25"/>
        <v>0</v>
      </c>
      <c r="P149" s="19">
        <f t="shared" si="26"/>
        <v>0</v>
      </c>
    </row>
    <row r="150" spans="1:16" x14ac:dyDescent="0.2">
      <c r="A150" s="20">
        <f>+Oversikt!A150</f>
        <v>17</v>
      </c>
      <c r="B150" s="16" t="str">
        <f>IF('Final 2'!O150="", "",+Oversikt!B150)</f>
        <v/>
      </c>
      <c r="C150" s="16" t="str">
        <f>IF(Oversikt!E150="","",Oversikt!E150)</f>
        <v/>
      </c>
      <c r="D150" s="17" t="str">
        <f>IF('Final 2'!O150="","",IF(Oversikt!B150="","",VLOOKUP(Oversikt!#REF!,Mønster!$A$4:$B$21,2)))</f>
        <v/>
      </c>
      <c r="E150" s="32"/>
      <c r="F150" s="33"/>
      <c r="G150" s="33"/>
      <c r="H150" s="33"/>
      <c r="I150" s="33"/>
      <c r="J150" s="33"/>
      <c r="K150" s="34"/>
      <c r="L150" s="18">
        <f>IF(Dommere!$C$12&gt;4,ROUND(SUM(E150:K150)-N150-O150,1),(SUM(E150:K150)))</f>
        <v>0</v>
      </c>
      <c r="M150" s="18"/>
      <c r="N150" s="19">
        <f t="shared" si="24"/>
        <v>0</v>
      </c>
      <c r="O150" s="19">
        <f t="shared" si="25"/>
        <v>0</v>
      </c>
      <c r="P150" s="19">
        <f t="shared" si="26"/>
        <v>0</v>
      </c>
    </row>
    <row r="151" spans="1:16" x14ac:dyDescent="0.2">
      <c r="A151" s="20">
        <f>+Oversikt!A151</f>
        <v>18</v>
      </c>
      <c r="B151" s="16" t="str">
        <f>IF('Final 2'!O151="", "",+Oversikt!B151)</f>
        <v/>
      </c>
      <c r="C151" s="16" t="str">
        <f>IF(Oversikt!E151="","",Oversikt!E151)</f>
        <v/>
      </c>
      <c r="D151" s="17" t="str">
        <f>IF('Final 2'!O151="","",IF(Oversikt!B151="","",VLOOKUP(Oversikt!#REF!,Mønster!$A$4:$B$21,2)))</f>
        <v/>
      </c>
      <c r="E151" s="32"/>
      <c r="F151" s="33"/>
      <c r="G151" s="33"/>
      <c r="H151" s="33"/>
      <c r="I151" s="33"/>
      <c r="J151" s="33"/>
      <c r="K151" s="34"/>
      <c r="L151" s="18">
        <f>IF(Dommere!$C$12&gt;4,ROUND(SUM(E151:K151)-N151-O151,1),(SUM(E151:K151)))</f>
        <v>0</v>
      </c>
      <c r="M151" s="18"/>
      <c r="N151" s="19">
        <f t="shared" si="24"/>
        <v>0</v>
      </c>
      <c r="O151" s="19">
        <f t="shared" si="25"/>
        <v>0</v>
      </c>
      <c r="P151" s="19">
        <f t="shared" si="26"/>
        <v>0</v>
      </c>
    </row>
    <row r="152" spans="1:16" x14ac:dyDescent="0.2">
      <c r="A152" s="20">
        <f>+Oversikt!A152</f>
        <v>19</v>
      </c>
      <c r="B152" s="16" t="str">
        <f>IF('Final 2'!O152="", "",+Oversikt!B152)</f>
        <v/>
      </c>
      <c r="C152" s="16" t="str">
        <f>IF(Oversikt!E152="","",Oversikt!E152)</f>
        <v/>
      </c>
      <c r="D152" s="17" t="str">
        <f>IF('Final 2'!O152="","",IF(Oversikt!B152="","",VLOOKUP(Oversikt!#REF!,Mønster!$A$4:$B$21,2)))</f>
        <v/>
      </c>
      <c r="E152" s="32"/>
      <c r="F152" s="33"/>
      <c r="G152" s="33"/>
      <c r="H152" s="33"/>
      <c r="I152" s="33"/>
      <c r="J152" s="33"/>
      <c r="K152" s="34"/>
      <c r="L152" s="18">
        <f>IF(Dommere!$C$12&gt;4,ROUND(SUM(E152:K152)-N152-O152,1),(SUM(E152:K152)))</f>
        <v>0</v>
      </c>
      <c r="M152" s="18"/>
      <c r="N152" s="19">
        <f t="shared" si="24"/>
        <v>0</v>
      </c>
      <c r="O152" s="19">
        <f t="shared" si="25"/>
        <v>0</v>
      </c>
      <c r="P152" s="19">
        <f t="shared" si="26"/>
        <v>0</v>
      </c>
    </row>
    <row r="153" spans="1:16" x14ac:dyDescent="0.2">
      <c r="A153" s="20">
        <f>+Oversikt!A153</f>
        <v>20</v>
      </c>
      <c r="B153" s="16" t="str">
        <f>IF('Final 2'!O153="", "",+Oversikt!B153)</f>
        <v/>
      </c>
      <c r="C153" s="16" t="str">
        <f>IF(Oversikt!E153="","",Oversikt!E153)</f>
        <v/>
      </c>
      <c r="D153" s="17" t="str">
        <f>IF('Final 2'!O153="","",IF(Oversikt!B153="","",VLOOKUP(Oversikt!#REF!,Mønster!$A$4:$B$21,2)))</f>
        <v/>
      </c>
      <c r="E153" s="32"/>
      <c r="F153" s="33"/>
      <c r="G153" s="33"/>
      <c r="H153" s="33"/>
      <c r="I153" s="33"/>
      <c r="J153" s="33"/>
      <c r="K153" s="34"/>
      <c r="L153" s="18">
        <f>IF(Dommere!$C$12&gt;4,ROUND(SUM(E153:K153)-N153-O153,1),(SUM(E153:K153)))</f>
        <v>0</v>
      </c>
      <c r="M153" s="18"/>
      <c r="N153" s="19">
        <f t="shared" si="24"/>
        <v>0</v>
      </c>
      <c r="O153" s="19">
        <f t="shared" si="25"/>
        <v>0</v>
      </c>
      <c r="P153" s="19">
        <f t="shared" si="26"/>
        <v>0</v>
      </c>
    </row>
    <row r="154" spans="1:16" x14ac:dyDescent="0.2">
      <c r="A154" s="20">
        <f>+Oversikt!A154</f>
        <v>21</v>
      </c>
      <c r="B154" s="16" t="str">
        <f>IF('Final 2'!O154="", "",+Oversikt!B154)</f>
        <v/>
      </c>
      <c r="C154" s="16" t="str">
        <f>IF(Oversikt!E154="","",Oversikt!E154)</f>
        <v/>
      </c>
      <c r="D154" s="17" t="str">
        <f>IF('Final 2'!O154="","",IF(Oversikt!B154="","",VLOOKUP(Oversikt!#REF!,Mønster!$A$4:$B$21,2)))</f>
        <v/>
      </c>
      <c r="E154" s="32"/>
      <c r="F154" s="33"/>
      <c r="G154" s="33"/>
      <c r="H154" s="33"/>
      <c r="I154" s="33"/>
      <c r="J154" s="33"/>
      <c r="K154" s="34"/>
      <c r="L154" s="18">
        <f>IF(Dommere!$C$12&gt;4,ROUND(SUM(E154:K154)-N154-O154,1),(SUM(E154:K154)))</f>
        <v>0</v>
      </c>
      <c r="M154" s="18"/>
      <c r="N154" s="19">
        <f t="shared" si="24"/>
        <v>0</v>
      </c>
      <c r="O154" s="19">
        <f t="shared" si="25"/>
        <v>0</v>
      </c>
      <c r="P154" s="19">
        <f t="shared" si="26"/>
        <v>0</v>
      </c>
    </row>
    <row r="155" spans="1:16" x14ac:dyDescent="0.2">
      <c r="A155" s="20">
        <f>+Oversikt!A155</f>
        <v>22</v>
      </c>
      <c r="B155" s="16" t="str">
        <f>IF('Final 2'!O155="", "",+Oversikt!B155)</f>
        <v/>
      </c>
      <c r="C155" s="16" t="str">
        <f>IF(Oversikt!E155="","",Oversikt!E155)</f>
        <v/>
      </c>
      <c r="D155" s="17" t="str">
        <f>IF('Final 2'!O155="","",IF(Oversikt!B155="","",VLOOKUP(Oversikt!#REF!,Mønster!$A$4:$B$21,2)))</f>
        <v/>
      </c>
      <c r="E155" s="32"/>
      <c r="F155" s="33"/>
      <c r="G155" s="33"/>
      <c r="H155" s="33"/>
      <c r="I155" s="33"/>
      <c r="J155" s="33"/>
      <c r="K155" s="34"/>
      <c r="L155" s="18">
        <f>IF(Dommere!$C$12&gt;4,ROUND(SUM(E155:K155)-N155-O155,1),(SUM(E155:K155)))</f>
        <v>0</v>
      </c>
      <c r="M155" s="18"/>
      <c r="N155" s="19">
        <f t="shared" si="24"/>
        <v>0</v>
      </c>
      <c r="O155" s="19">
        <f t="shared" si="25"/>
        <v>0</v>
      </c>
      <c r="P155" s="19">
        <f t="shared" si="26"/>
        <v>0</v>
      </c>
    </row>
    <row r="156" spans="1:16" x14ac:dyDescent="0.2">
      <c r="A156" s="20">
        <f>+Oversikt!A156</f>
        <v>23</v>
      </c>
      <c r="B156" s="16" t="str">
        <f>IF('Final 2'!O156="", "",+Oversikt!B156)</f>
        <v/>
      </c>
      <c r="C156" s="16" t="str">
        <f>IF(Oversikt!E156="","",Oversikt!E156)</f>
        <v/>
      </c>
      <c r="D156" s="17" t="str">
        <f>IF('Final 2'!O156="","",IF(Oversikt!B156="","",VLOOKUP(Oversikt!#REF!,Mønster!$A$4:$B$21,2)))</f>
        <v/>
      </c>
      <c r="E156" s="32"/>
      <c r="F156" s="33"/>
      <c r="G156" s="33"/>
      <c r="H156" s="33"/>
      <c r="I156" s="33"/>
      <c r="J156" s="33"/>
      <c r="K156" s="34"/>
      <c r="L156" s="18">
        <f>IF(Dommere!$C$12&gt;4,ROUND(SUM(E156:K156)-N156-O156,1),(SUM(E156:K156)))</f>
        <v>0</v>
      </c>
      <c r="M156" s="18"/>
      <c r="N156" s="19">
        <f t="shared" si="24"/>
        <v>0</v>
      </c>
      <c r="O156" s="19">
        <f t="shared" si="25"/>
        <v>0</v>
      </c>
      <c r="P156" s="19">
        <f t="shared" si="26"/>
        <v>0</v>
      </c>
    </row>
    <row r="157" spans="1:16" x14ac:dyDescent="0.2">
      <c r="A157" s="20">
        <f>+Oversikt!A157</f>
        <v>24</v>
      </c>
      <c r="B157" s="16" t="str">
        <f>IF('Final 2'!O157="", "",+Oversikt!B157)</f>
        <v/>
      </c>
      <c r="C157" s="16" t="str">
        <f>IF(Oversikt!E157="","",Oversikt!E157)</f>
        <v/>
      </c>
      <c r="D157" s="17" t="str">
        <f>IF('Final 2'!O157="","",IF(Oversikt!B157="","",VLOOKUP(Oversikt!#REF!,Mønster!$A$4:$B$21,2)))</f>
        <v/>
      </c>
      <c r="E157" s="32"/>
      <c r="F157" s="33"/>
      <c r="G157" s="33"/>
      <c r="H157" s="33"/>
      <c r="I157" s="33"/>
      <c r="J157" s="33"/>
      <c r="K157" s="34"/>
      <c r="L157" s="18">
        <f>IF(Dommere!$C$12&gt;4,ROUND(SUM(E157:K157)-N157-O157,1),(SUM(E157:K157)))</f>
        <v>0</v>
      </c>
      <c r="M157" s="18"/>
      <c r="N157" s="19">
        <f t="shared" si="24"/>
        <v>0</v>
      </c>
      <c r="O157" s="19">
        <f t="shared" si="25"/>
        <v>0</v>
      </c>
      <c r="P157" s="19">
        <f t="shared" si="26"/>
        <v>0</v>
      </c>
    </row>
    <row r="158" spans="1:16" x14ac:dyDescent="0.2">
      <c r="A158" s="20">
        <f>+Oversikt!A158</f>
        <v>25</v>
      </c>
      <c r="B158" s="16" t="str">
        <f>IF('Final 2'!O158="", "",+Oversikt!B158)</f>
        <v/>
      </c>
      <c r="C158" s="16" t="str">
        <f>IF(Oversikt!E158="","",Oversikt!E158)</f>
        <v/>
      </c>
      <c r="D158" s="17" t="str">
        <f>IF('Final 2'!O158="","",IF(Oversikt!B158="","",VLOOKUP(Oversikt!#REF!,Mønster!$A$4:$B$21,2)))</f>
        <v/>
      </c>
      <c r="E158" s="32"/>
      <c r="F158" s="33"/>
      <c r="G158" s="33"/>
      <c r="H158" s="33"/>
      <c r="I158" s="33"/>
      <c r="J158" s="33"/>
      <c r="K158" s="34"/>
      <c r="L158" s="18">
        <f>IF(Dommere!$C$12&gt;4,ROUND(SUM(E158:K158)-N158-O158,1),(SUM(E158:K158)))</f>
        <v>0</v>
      </c>
      <c r="M158" s="18"/>
      <c r="N158" s="19">
        <f t="shared" si="24"/>
        <v>0</v>
      </c>
      <c r="O158" s="19">
        <f t="shared" si="25"/>
        <v>0</v>
      </c>
      <c r="P158" s="19">
        <f t="shared" si="26"/>
        <v>0</v>
      </c>
    </row>
    <row r="159" spans="1:16" ht="21" customHeight="1" x14ac:dyDescent="0.2">
      <c r="A159" s="21" t="str">
        <f>+Oversikt!A159</f>
        <v>Klasse 331 / 333 - Senior I og Senior III cupgraderte kvinner og menn</v>
      </c>
      <c r="B159" s="16"/>
      <c r="C159" s="16"/>
      <c r="D159" s="17"/>
      <c r="E159" s="42"/>
      <c r="F159" s="43"/>
      <c r="G159" s="43"/>
      <c r="H159" s="43"/>
      <c r="I159" s="43"/>
      <c r="J159" s="43"/>
      <c r="K159" s="44"/>
      <c r="L159" s="18"/>
      <c r="M159" s="18"/>
      <c r="N159" s="37"/>
      <c r="O159" s="37"/>
      <c r="P159" s="37"/>
    </row>
    <row r="160" spans="1:16" x14ac:dyDescent="0.2">
      <c r="A160" s="20">
        <f>+Oversikt!A160</f>
        <v>1</v>
      </c>
      <c r="B160" s="16" t="str">
        <f>IF('Final 2'!O160="", "",+Oversikt!B160)</f>
        <v/>
      </c>
      <c r="C160" s="16" t="str">
        <f>IF(Oversikt!E160="","",Oversikt!E160)</f>
        <v>Keum Gang Taekwondo - St.hanshaugen</v>
      </c>
      <c r="D160" s="17" t="str">
        <f>IF('Final 2'!O160="","",IF(Oversikt!B160="","",VLOOKUP(Oversikt!#REF!,Mønster!$A$4:$B$21,2)))</f>
        <v/>
      </c>
      <c r="E160" s="32"/>
      <c r="F160" s="33"/>
      <c r="G160" s="33"/>
      <c r="H160" s="33"/>
      <c r="I160" s="33"/>
      <c r="J160" s="33"/>
      <c r="K160" s="34"/>
      <c r="L160" s="18">
        <f>IF(Dommere!$C$12&gt;4,ROUND(SUM(E160:K160)-N160-O160,1),(SUM(E160:K160)))</f>
        <v>0</v>
      </c>
      <c r="M160" s="18"/>
      <c r="N160" s="19">
        <f t="shared" ref="N160:N184" si="27">MAX(E160:K160)</f>
        <v>0</v>
      </c>
      <c r="O160" s="19">
        <f t="shared" ref="O160:O184" si="28">MIN(E160:K160)</f>
        <v>0</v>
      </c>
      <c r="P160" s="19">
        <f t="shared" ref="P160:P184" si="29">SUM(E160:K160)</f>
        <v>0</v>
      </c>
    </row>
    <row r="161" spans="1:16" x14ac:dyDescent="0.2">
      <c r="A161" s="20">
        <f>+Oversikt!A161</f>
        <v>2</v>
      </c>
      <c r="B161" s="16" t="str">
        <f>IF('Final 2'!O161="", "",+Oversikt!B161)</f>
        <v/>
      </c>
      <c r="C161" s="16" t="str">
        <f>IF(Oversikt!E161="","",Oversikt!E161)</f>
        <v>Nesodden Tae Kwon-Do Klubb</v>
      </c>
      <c r="D161" s="17" t="str">
        <f>IF('Final 2'!O161="","",IF(Oversikt!B161="","",VLOOKUP(Oversikt!#REF!,Mønster!$A$4:$B$21,2)))</f>
        <v/>
      </c>
      <c r="E161" s="32"/>
      <c r="F161" s="33"/>
      <c r="G161" s="33"/>
      <c r="H161" s="33"/>
      <c r="I161" s="33"/>
      <c r="J161" s="33"/>
      <c r="K161" s="34"/>
      <c r="L161" s="18">
        <f>IF(Dommere!$C$12&gt;4,ROUND(SUM(E161:K161)-N161-O161,1),(SUM(E161:K161)))</f>
        <v>0</v>
      </c>
      <c r="M161" s="18"/>
      <c r="N161" s="19">
        <f t="shared" si="27"/>
        <v>0</v>
      </c>
      <c r="O161" s="19">
        <f t="shared" si="28"/>
        <v>0</v>
      </c>
      <c r="P161" s="19">
        <f t="shared" si="29"/>
        <v>0</v>
      </c>
    </row>
    <row r="162" spans="1:16" x14ac:dyDescent="0.2">
      <c r="A162" s="20">
        <f>+Oversikt!A162</f>
        <v>3</v>
      </c>
      <c r="B162" s="16" t="str">
        <f>IF('Final 2'!O162="", "",+Oversikt!B162)</f>
        <v/>
      </c>
      <c r="C162" s="16" t="str">
        <f>IF(Oversikt!E162="","",Oversikt!E162)</f>
        <v>Mudo</v>
      </c>
      <c r="D162" s="17" t="str">
        <f>IF('Final 2'!O162="","",IF(Oversikt!B162="","",VLOOKUP(Oversikt!#REF!,Mønster!$A$4:$B$21,2)))</f>
        <v/>
      </c>
      <c r="E162" s="32"/>
      <c r="F162" s="33"/>
      <c r="G162" s="33"/>
      <c r="H162" s="33"/>
      <c r="I162" s="33"/>
      <c r="J162" s="33"/>
      <c r="K162" s="34"/>
      <c r="L162" s="18">
        <f>IF(Dommere!$C$12&gt;4,ROUND(SUM(E162:K162)-N162-O162,1),(SUM(E162:K162)))</f>
        <v>0</v>
      </c>
      <c r="M162" s="18"/>
      <c r="N162" s="19">
        <f t="shared" si="27"/>
        <v>0</v>
      </c>
      <c r="O162" s="19">
        <f t="shared" si="28"/>
        <v>0</v>
      </c>
      <c r="P162" s="19">
        <f t="shared" si="29"/>
        <v>0</v>
      </c>
    </row>
    <row r="163" spans="1:16" x14ac:dyDescent="0.2">
      <c r="A163" s="20">
        <f>+Oversikt!A163</f>
        <v>4</v>
      </c>
      <c r="B163" s="16" t="str">
        <f>IF('Final 2'!O163="", "",+Oversikt!B163)</f>
        <v/>
      </c>
      <c r="C163" s="16" t="str">
        <f>IF(Oversikt!E163="","",Oversikt!E163)</f>
        <v/>
      </c>
      <c r="D163" s="17" t="str">
        <f>IF('Final 2'!O163="","",IF(Oversikt!B163="","",VLOOKUP(Oversikt!#REF!,Mønster!$A$4:$B$21,2)))</f>
        <v/>
      </c>
      <c r="E163" s="32"/>
      <c r="F163" s="33"/>
      <c r="G163" s="33"/>
      <c r="H163" s="33"/>
      <c r="I163" s="33"/>
      <c r="J163" s="33"/>
      <c r="K163" s="34"/>
      <c r="L163" s="18">
        <f>IF(Dommere!$C$12&gt;4,ROUND(SUM(E163:K163)-N163-O163,1),(SUM(E163:K163)))</f>
        <v>0</v>
      </c>
      <c r="M163" s="18"/>
      <c r="N163" s="19">
        <f t="shared" si="27"/>
        <v>0</v>
      </c>
      <c r="O163" s="19">
        <f t="shared" si="28"/>
        <v>0</v>
      </c>
      <c r="P163" s="19">
        <f t="shared" si="29"/>
        <v>0</v>
      </c>
    </row>
    <row r="164" spans="1:16" x14ac:dyDescent="0.2">
      <c r="A164" s="20">
        <f>+Oversikt!A164</f>
        <v>5</v>
      </c>
      <c r="B164" s="16" t="str">
        <f>IF('Final 2'!O164="", "",+Oversikt!B164)</f>
        <v/>
      </c>
      <c r="C164" s="16" t="str">
        <f>IF(Oversikt!E164="","",Oversikt!E164)</f>
        <v/>
      </c>
      <c r="D164" s="17" t="str">
        <f>IF('Final 2'!O164="","",IF(Oversikt!B164="","",VLOOKUP(Oversikt!#REF!,Mønster!$A$4:$B$21,2)))</f>
        <v/>
      </c>
      <c r="E164" s="32"/>
      <c r="F164" s="33"/>
      <c r="G164" s="33"/>
      <c r="H164" s="33"/>
      <c r="I164" s="33"/>
      <c r="J164" s="33"/>
      <c r="K164" s="34"/>
      <c r="L164" s="18">
        <f>IF(Dommere!$C$12&gt;4,ROUND(SUM(E164:K164)-N164-O164,1),(SUM(E164:K164)))</f>
        <v>0</v>
      </c>
      <c r="M164" s="18"/>
      <c r="N164" s="19">
        <f t="shared" si="27"/>
        <v>0</v>
      </c>
      <c r="O164" s="19">
        <f t="shared" si="28"/>
        <v>0</v>
      </c>
      <c r="P164" s="19">
        <f t="shared" si="29"/>
        <v>0</v>
      </c>
    </row>
    <row r="165" spans="1:16" x14ac:dyDescent="0.2">
      <c r="A165" s="20">
        <f>+Oversikt!A165</f>
        <v>6</v>
      </c>
      <c r="B165" s="16" t="str">
        <f>IF('Final 2'!O165="", "",+Oversikt!B165)</f>
        <v/>
      </c>
      <c r="C165" s="16" t="str">
        <f>IF(Oversikt!E165="","",Oversikt!E165)</f>
        <v/>
      </c>
      <c r="D165" s="17" t="str">
        <f>IF('Final 2'!O165="","",IF(Oversikt!B165="","",VLOOKUP(Oversikt!#REF!,Mønster!$A$4:$B$21,2)))</f>
        <v/>
      </c>
      <c r="E165" s="32"/>
      <c r="F165" s="33"/>
      <c r="G165" s="33"/>
      <c r="H165" s="33"/>
      <c r="I165" s="33"/>
      <c r="J165" s="33"/>
      <c r="K165" s="34"/>
      <c r="L165" s="18">
        <f>IF(Dommere!$C$12&gt;4,ROUND(SUM(E165:K165)-N165-O165,1),(SUM(E165:K165)))</f>
        <v>0</v>
      </c>
      <c r="M165" s="18"/>
      <c r="N165" s="19">
        <f t="shared" si="27"/>
        <v>0</v>
      </c>
      <c r="O165" s="19">
        <f t="shared" si="28"/>
        <v>0</v>
      </c>
      <c r="P165" s="19">
        <f t="shared" si="29"/>
        <v>0</v>
      </c>
    </row>
    <row r="166" spans="1:16" x14ac:dyDescent="0.2">
      <c r="A166" s="20">
        <f>+Oversikt!A166</f>
        <v>7</v>
      </c>
      <c r="B166" s="16" t="str">
        <f>IF('Final 2'!O166="", "",+Oversikt!B166)</f>
        <v/>
      </c>
      <c r="C166" s="16" t="str">
        <f>IF(Oversikt!E166="","",Oversikt!E166)</f>
        <v/>
      </c>
      <c r="D166" s="17" t="str">
        <f>IF('Final 2'!O166="","",IF(Oversikt!B166="","",VLOOKUP(Oversikt!#REF!,Mønster!$A$4:$B$21,2)))</f>
        <v/>
      </c>
      <c r="E166" s="32"/>
      <c r="F166" s="33"/>
      <c r="G166" s="33"/>
      <c r="H166" s="33"/>
      <c r="I166" s="33"/>
      <c r="J166" s="33"/>
      <c r="K166" s="34"/>
      <c r="L166" s="18">
        <f>IF(Dommere!$C$12&gt;4,ROUND(SUM(E166:K166)-N166-O166,1),(SUM(E166:K166)))</f>
        <v>0</v>
      </c>
      <c r="M166" s="18"/>
      <c r="N166" s="19">
        <f t="shared" si="27"/>
        <v>0</v>
      </c>
      <c r="O166" s="19">
        <f t="shared" si="28"/>
        <v>0</v>
      </c>
      <c r="P166" s="19">
        <f t="shared" si="29"/>
        <v>0</v>
      </c>
    </row>
    <row r="167" spans="1:16" x14ac:dyDescent="0.2">
      <c r="A167" s="20">
        <f>+Oversikt!A167</f>
        <v>8</v>
      </c>
      <c r="B167" s="16" t="str">
        <f>IF('Final 2'!O167="", "",+Oversikt!B167)</f>
        <v/>
      </c>
      <c r="C167" s="16" t="str">
        <f>IF(Oversikt!E167="","",Oversikt!E167)</f>
        <v/>
      </c>
      <c r="D167" s="17" t="str">
        <f>IF('Final 2'!O167="","",IF(Oversikt!B167="","",VLOOKUP(Oversikt!#REF!,Mønster!$A$4:$B$21,2)))</f>
        <v/>
      </c>
      <c r="E167" s="32"/>
      <c r="F167" s="33"/>
      <c r="G167" s="33"/>
      <c r="H167" s="33"/>
      <c r="I167" s="33"/>
      <c r="J167" s="33"/>
      <c r="K167" s="34"/>
      <c r="L167" s="18">
        <f>IF(Dommere!$C$12&gt;4,ROUND(SUM(E167:K167)-N167-O167,1),(SUM(E167:K167)))</f>
        <v>0</v>
      </c>
      <c r="M167" s="18"/>
      <c r="N167" s="19">
        <f t="shared" si="27"/>
        <v>0</v>
      </c>
      <c r="O167" s="19">
        <f t="shared" si="28"/>
        <v>0</v>
      </c>
      <c r="P167" s="19">
        <f t="shared" si="29"/>
        <v>0</v>
      </c>
    </row>
    <row r="168" spans="1:16" x14ac:dyDescent="0.2">
      <c r="A168" s="20">
        <f>+Oversikt!A168</f>
        <v>9</v>
      </c>
      <c r="B168" s="16" t="str">
        <f>IF('Final 2'!O168="", "",+Oversikt!B168)</f>
        <v/>
      </c>
      <c r="C168" s="16" t="str">
        <f>IF(Oversikt!E168="","",Oversikt!E168)</f>
        <v/>
      </c>
      <c r="D168" s="17" t="str">
        <f>IF('Final 2'!O168="","",IF(Oversikt!B168="","",VLOOKUP(Oversikt!#REF!,Mønster!$A$4:$B$21,2)))</f>
        <v/>
      </c>
      <c r="E168" s="32"/>
      <c r="F168" s="33"/>
      <c r="G168" s="33"/>
      <c r="H168" s="33"/>
      <c r="I168" s="33"/>
      <c r="J168" s="33"/>
      <c r="K168" s="34"/>
      <c r="L168" s="18">
        <f>IF(Dommere!$C$12&gt;4,ROUND(SUM(E168:K168)-N168-O168,1),(SUM(E168:K168)))</f>
        <v>0</v>
      </c>
      <c r="M168" s="18"/>
      <c r="N168" s="19">
        <f t="shared" si="27"/>
        <v>0</v>
      </c>
      <c r="O168" s="19">
        <f t="shared" si="28"/>
        <v>0</v>
      </c>
      <c r="P168" s="19">
        <f t="shared" si="29"/>
        <v>0</v>
      </c>
    </row>
    <row r="169" spans="1:16" x14ac:dyDescent="0.2">
      <c r="A169" s="20">
        <f>+Oversikt!A169</f>
        <v>10</v>
      </c>
      <c r="B169" s="16" t="str">
        <f>IF('Final 2'!O169="", "",+Oversikt!B169)</f>
        <v/>
      </c>
      <c r="C169" s="16" t="str">
        <f>IF(Oversikt!E169="","",Oversikt!E169)</f>
        <v/>
      </c>
      <c r="D169" s="17" t="str">
        <f>IF('Final 2'!O169="","",IF(Oversikt!B169="","",VLOOKUP(Oversikt!#REF!,Mønster!$A$4:$B$21,2)))</f>
        <v/>
      </c>
      <c r="E169" s="32"/>
      <c r="F169" s="33"/>
      <c r="G169" s="33"/>
      <c r="H169" s="33"/>
      <c r="I169" s="33"/>
      <c r="J169" s="33"/>
      <c r="K169" s="34"/>
      <c r="L169" s="18">
        <f>IF(Dommere!$C$12&gt;4,ROUND(SUM(E169:K169)-N169-O169,1),(SUM(E169:K169)))</f>
        <v>0</v>
      </c>
      <c r="M169" s="18"/>
      <c r="N169" s="19">
        <f t="shared" si="27"/>
        <v>0</v>
      </c>
      <c r="O169" s="19">
        <f t="shared" si="28"/>
        <v>0</v>
      </c>
      <c r="P169" s="19">
        <f t="shared" si="29"/>
        <v>0</v>
      </c>
    </row>
    <row r="170" spans="1:16" x14ac:dyDescent="0.2">
      <c r="A170" s="20">
        <f>+Oversikt!A170</f>
        <v>11</v>
      </c>
      <c r="B170" s="16" t="str">
        <f>IF('Final 2'!O170="", "",+Oversikt!B170)</f>
        <v/>
      </c>
      <c r="C170" s="16" t="str">
        <f>IF(Oversikt!E170="","",Oversikt!E170)</f>
        <v/>
      </c>
      <c r="D170" s="17" t="str">
        <f>IF('Final 2'!O170="","",IF(Oversikt!B170="","",VLOOKUP(Oversikt!#REF!,Mønster!$A$4:$B$21,2)))</f>
        <v/>
      </c>
      <c r="E170" s="32"/>
      <c r="F170" s="33"/>
      <c r="G170" s="33"/>
      <c r="H170" s="33"/>
      <c r="I170" s="33"/>
      <c r="J170" s="33"/>
      <c r="K170" s="34"/>
      <c r="L170" s="18">
        <f>IF(Dommere!$C$12&gt;4,ROUND(SUM(E170:K170)-N170-O170,1),(SUM(E170:K170)))</f>
        <v>0</v>
      </c>
      <c r="M170" s="18"/>
      <c r="N170" s="19">
        <f t="shared" si="27"/>
        <v>0</v>
      </c>
      <c r="O170" s="19">
        <f t="shared" si="28"/>
        <v>0</v>
      </c>
      <c r="P170" s="19">
        <f t="shared" si="29"/>
        <v>0</v>
      </c>
    </row>
    <row r="171" spans="1:16" x14ac:dyDescent="0.2">
      <c r="A171" s="20">
        <f>+Oversikt!A171</f>
        <v>12</v>
      </c>
      <c r="B171" s="16" t="str">
        <f>IF('Final 2'!O171="", "",+Oversikt!B171)</f>
        <v/>
      </c>
      <c r="C171" s="16" t="str">
        <f>IF(Oversikt!E171="","",Oversikt!E171)</f>
        <v/>
      </c>
      <c r="D171" s="17" t="str">
        <f>IF('Final 2'!O171="","",IF(Oversikt!B171="","",VLOOKUP(Oversikt!#REF!,Mønster!$A$4:$B$21,2)))</f>
        <v/>
      </c>
      <c r="E171" s="32"/>
      <c r="F171" s="33"/>
      <c r="G171" s="33"/>
      <c r="H171" s="33"/>
      <c r="I171" s="33"/>
      <c r="J171" s="33"/>
      <c r="K171" s="34"/>
      <c r="L171" s="18">
        <f>IF(Dommere!$C$12&gt;4,ROUND(SUM(E171:K171)-N171-O171,1),(SUM(E171:K171)))</f>
        <v>0</v>
      </c>
      <c r="M171" s="18"/>
      <c r="N171" s="19">
        <f t="shared" si="27"/>
        <v>0</v>
      </c>
      <c r="O171" s="19">
        <f t="shared" si="28"/>
        <v>0</v>
      </c>
      <c r="P171" s="19">
        <f t="shared" si="29"/>
        <v>0</v>
      </c>
    </row>
    <row r="172" spans="1:16" x14ac:dyDescent="0.2">
      <c r="A172" s="20">
        <f>+Oversikt!A172</f>
        <v>13</v>
      </c>
      <c r="B172" s="16" t="str">
        <f>IF('Final 2'!O172="", "",+Oversikt!B172)</f>
        <v/>
      </c>
      <c r="C172" s="16" t="str">
        <f>IF(Oversikt!E172="","",Oversikt!E172)</f>
        <v/>
      </c>
      <c r="D172" s="17" t="str">
        <f>IF('Final 2'!O172="","",IF(Oversikt!B172="","",VLOOKUP(Oversikt!#REF!,Mønster!$A$4:$B$21,2)))</f>
        <v/>
      </c>
      <c r="E172" s="32"/>
      <c r="F172" s="33"/>
      <c r="G172" s="33"/>
      <c r="H172" s="33"/>
      <c r="I172" s="33"/>
      <c r="J172" s="33"/>
      <c r="K172" s="34"/>
      <c r="L172" s="18">
        <f>IF(Dommere!$C$12&gt;4,ROUND(SUM(E172:K172)-N172-O172,1),(SUM(E172:K172)))</f>
        <v>0</v>
      </c>
      <c r="M172" s="18"/>
      <c r="N172" s="19">
        <f t="shared" si="27"/>
        <v>0</v>
      </c>
      <c r="O172" s="19">
        <f t="shared" si="28"/>
        <v>0</v>
      </c>
      <c r="P172" s="19">
        <f t="shared" si="29"/>
        <v>0</v>
      </c>
    </row>
    <row r="173" spans="1:16" x14ac:dyDescent="0.2">
      <c r="A173" s="20">
        <f>+Oversikt!A173</f>
        <v>14</v>
      </c>
      <c r="B173" s="16" t="str">
        <f>IF('Final 2'!O173="", "",+Oversikt!B173)</f>
        <v/>
      </c>
      <c r="C173" s="16" t="str">
        <f>IF(Oversikt!E173="","",Oversikt!E173)</f>
        <v/>
      </c>
      <c r="D173" s="17" t="str">
        <f>IF('Final 2'!O173="","",IF(Oversikt!B173="","",VLOOKUP(Oversikt!#REF!,Mønster!$A$4:$B$21,2)))</f>
        <v/>
      </c>
      <c r="E173" s="32"/>
      <c r="F173" s="33"/>
      <c r="G173" s="33"/>
      <c r="H173" s="33"/>
      <c r="I173" s="33"/>
      <c r="J173" s="33"/>
      <c r="K173" s="34"/>
      <c r="L173" s="18">
        <f>IF(Dommere!$C$12&gt;4,ROUND(SUM(E173:K173)-N173-O173,1),(SUM(E173:K173)))</f>
        <v>0</v>
      </c>
      <c r="M173" s="18"/>
      <c r="N173" s="19">
        <f t="shared" si="27"/>
        <v>0</v>
      </c>
      <c r="O173" s="19">
        <f t="shared" si="28"/>
        <v>0</v>
      </c>
      <c r="P173" s="19">
        <f t="shared" si="29"/>
        <v>0</v>
      </c>
    </row>
    <row r="174" spans="1:16" x14ac:dyDescent="0.2">
      <c r="A174" s="20">
        <f>+Oversikt!A174</f>
        <v>15</v>
      </c>
      <c r="B174" s="16" t="str">
        <f>IF('Final 2'!O174="", "",+Oversikt!B174)</f>
        <v/>
      </c>
      <c r="C174" s="16" t="str">
        <f>IF(Oversikt!E174="","",Oversikt!E174)</f>
        <v/>
      </c>
      <c r="D174" s="17" t="str">
        <f>IF('Final 2'!O174="","",IF(Oversikt!B174="","",VLOOKUP(Oversikt!#REF!,Mønster!$A$4:$B$21,2)))</f>
        <v/>
      </c>
      <c r="E174" s="32"/>
      <c r="F174" s="33"/>
      <c r="G174" s="33"/>
      <c r="H174" s="33"/>
      <c r="I174" s="33"/>
      <c r="J174" s="33"/>
      <c r="K174" s="34"/>
      <c r="L174" s="18">
        <f>IF(Dommere!$C$12&gt;4,ROUND(SUM(E174:K174)-N174-O174,1),(SUM(E174:K174)))</f>
        <v>0</v>
      </c>
      <c r="M174" s="18"/>
      <c r="N174" s="19">
        <f t="shared" si="27"/>
        <v>0</v>
      </c>
      <c r="O174" s="19">
        <f t="shared" si="28"/>
        <v>0</v>
      </c>
      <c r="P174" s="19">
        <f t="shared" si="29"/>
        <v>0</v>
      </c>
    </row>
    <row r="175" spans="1:16" x14ac:dyDescent="0.2">
      <c r="A175" s="20">
        <f>+Oversikt!A175</f>
        <v>16</v>
      </c>
      <c r="B175" s="16" t="str">
        <f>IF('Final 2'!O175="", "",+Oversikt!B175)</f>
        <v/>
      </c>
      <c r="C175" s="16" t="str">
        <f>IF(Oversikt!E175="","",Oversikt!E175)</f>
        <v/>
      </c>
      <c r="D175" s="17" t="str">
        <f>IF('Final 2'!O175="","",IF(Oversikt!B175="","",VLOOKUP(Oversikt!#REF!,Mønster!$A$4:$B$21,2)))</f>
        <v/>
      </c>
      <c r="E175" s="32"/>
      <c r="F175" s="33"/>
      <c r="G175" s="33"/>
      <c r="H175" s="33"/>
      <c r="I175" s="33"/>
      <c r="J175" s="33"/>
      <c r="K175" s="34"/>
      <c r="L175" s="18">
        <f>IF(Dommere!$C$12&gt;4,ROUND(SUM(E175:K175)-N175-O175,1),(SUM(E175:K175)))</f>
        <v>0</v>
      </c>
      <c r="M175" s="18"/>
      <c r="N175" s="19">
        <f t="shared" si="27"/>
        <v>0</v>
      </c>
      <c r="O175" s="19">
        <f t="shared" si="28"/>
        <v>0</v>
      </c>
      <c r="P175" s="19">
        <f t="shared" si="29"/>
        <v>0</v>
      </c>
    </row>
    <row r="176" spans="1:16" x14ac:dyDescent="0.2">
      <c r="A176" s="20">
        <f>+Oversikt!A176</f>
        <v>17</v>
      </c>
      <c r="B176" s="16" t="str">
        <f>IF('Final 2'!O176="", "",+Oversikt!B176)</f>
        <v/>
      </c>
      <c r="C176" s="16" t="str">
        <f>IF(Oversikt!E176="","",Oversikt!E176)</f>
        <v/>
      </c>
      <c r="D176" s="17" t="str">
        <f>IF('Final 2'!O176="","",IF(Oversikt!B176="","",VLOOKUP(Oversikt!#REF!,Mønster!$A$4:$B$21,2)))</f>
        <v/>
      </c>
      <c r="E176" s="32"/>
      <c r="F176" s="33"/>
      <c r="G176" s="33"/>
      <c r="H176" s="33"/>
      <c r="I176" s="33"/>
      <c r="J176" s="33"/>
      <c r="K176" s="34"/>
      <c r="L176" s="18">
        <f>IF(Dommere!$C$12&gt;4,ROUND(SUM(E176:K176)-N176-O176,1),(SUM(E176:K176)))</f>
        <v>0</v>
      </c>
      <c r="M176" s="18"/>
      <c r="N176" s="19">
        <f t="shared" si="27"/>
        <v>0</v>
      </c>
      <c r="O176" s="19">
        <f t="shared" si="28"/>
        <v>0</v>
      </c>
      <c r="P176" s="19">
        <f t="shared" si="29"/>
        <v>0</v>
      </c>
    </row>
    <row r="177" spans="1:16" x14ac:dyDescent="0.2">
      <c r="A177" s="20">
        <f>+Oversikt!A177</f>
        <v>18</v>
      </c>
      <c r="B177" s="16" t="str">
        <f>IF('Final 2'!O177="", "",+Oversikt!B177)</f>
        <v/>
      </c>
      <c r="C177" s="16" t="str">
        <f>IF(Oversikt!E177="","",Oversikt!E177)</f>
        <v/>
      </c>
      <c r="D177" s="17" t="str">
        <f>IF('Final 2'!O177="","",IF(Oversikt!B177="","",VLOOKUP(Oversikt!#REF!,Mønster!$A$4:$B$21,2)))</f>
        <v/>
      </c>
      <c r="E177" s="32"/>
      <c r="F177" s="33"/>
      <c r="G177" s="33"/>
      <c r="H177" s="33"/>
      <c r="I177" s="33"/>
      <c r="J177" s="33"/>
      <c r="K177" s="34"/>
      <c r="L177" s="18">
        <f>IF(Dommere!$C$12&gt;4,ROUND(SUM(E177:K177)-N177-O177,1),(SUM(E177:K177)))</f>
        <v>0</v>
      </c>
      <c r="M177" s="18"/>
      <c r="N177" s="19">
        <f t="shared" si="27"/>
        <v>0</v>
      </c>
      <c r="O177" s="19">
        <f t="shared" si="28"/>
        <v>0</v>
      </c>
      <c r="P177" s="19">
        <f t="shared" si="29"/>
        <v>0</v>
      </c>
    </row>
    <row r="178" spans="1:16" x14ac:dyDescent="0.2">
      <c r="A178" s="20">
        <f>+Oversikt!A178</f>
        <v>19</v>
      </c>
      <c r="B178" s="16" t="str">
        <f>IF('Final 2'!O178="", "",+Oversikt!B178)</f>
        <v/>
      </c>
      <c r="C178" s="16" t="str">
        <f>IF(Oversikt!E178="","",Oversikt!E178)</f>
        <v/>
      </c>
      <c r="D178" s="17" t="str">
        <f>IF('Final 2'!O178="","",IF(Oversikt!B178="","",VLOOKUP(Oversikt!#REF!,Mønster!$A$4:$B$21,2)))</f>
        <v/>
      </c>
      <c r="E178" s="32"/>
      <c r="F178" s="33"/>
      <c r="G178" s="33"/>
      <c r="H178" s="33"/>
      <c r="I178" s="33"/>
      <c r="J178" s="33"/>
      <c r="K178" s="34"/>
      <c r="L178" s="18">
        <f>IF(Dommere!$C$12&gt;4,ROUND(SUM(E178:K178)-N178-O178,1),(SUM(E178:K178)))</f>
        <v>0</v>
      </c>
      <c r="M178" s="18"/>
      <c r="N178" s="19">
        <f t="shared" si="27"/>
        <v>0</v>
      </c>
      <c r="O178" s="19">
        <f t="shared" si="28"/>
        <v>0</v>
      </c>
      <c r="P178" s="19">
        <f t="shared" si="29"/>
        <v>0</v>
      </c>
    </row>
    <row r="179" spans="1:16" x14ac:dyDescent="0.2">
      <c r="A179" s="20">
        <f>+Oversikt!A179</f>
        <v>20</v>
      </c>
      <c r="B179" s="16" t="str">
        <f>IF('Final 2'!O179="", "",+Oversikt!B179)</f>
        <v/>
      </c>
      <c r="C179" s="16" t="str">
        <f>IF(Oversikt!E179="","",Oversikt!E179)</f>
        <v/>
      </c>
      <c r="D179" s="17" t="str">
        <f>IF('Final 2'!O179="","",IF(Oversikt!B179="","",VLOOKUP(Oversikt!#REF!,Mønster!$A$4:$B$21,2)))</f>
        <v/>
      </c>
      <c r="E179" s="32"/>
      <c r="F179" s="33"/>
      <c r="G179" s="33"/>
      <c r="H179" s="33"/>
      <c r="I179" s="33"/>
      <c r="J179" s="33"/>
      <c r="K179" s="34"/>
      <c r="L179" s="18">
        <f>IF(Dommere!$C$12&gt;4,ROUND(SUM(E179:K179)-N179-O179,1),(SUM(E179:K179)))</f>
        <v>0</v>
      </c>
      <c r="M179" s="18"/>
      <c r="N179" s="19">
        <f t="shared" si="27"/>
        <v>0</v>
      </c>
      <c r="O179" s="19">
        <f t="shared" si="28"/>
        <v>0</v>
      </c>
      <c r="P179" s="19">
        <f t="shared" si="29"/>
        <v>0</v>
      </c>
    </row>
    <row r="180" spans="1:16" x14ac:dyDescent="0.2">
      <c r="A180" s="20">
        <f>+Oversikt!A180</f>
        <v>21</v>
      </c>
      <c r="B180" s="16" t="str">
        <f>IF('Final 2'!O180="", "",+Oversikt!B180)</f>
        <v/>
      </c>
      <c r="C180" s="16" t="str">
        <f>IF(Oversikt!E180="","",Oversikt!E180)</f>
        <v/>
      </c>
      <c r="D180" s="17" t="str">
        <f>IF('Final 2'!O180="","",IF(Oversikt!B180="","",VLOOKUP(Oversikt!#REF!,Mønster!$A$4:$B$21,2)))</f>
        <v/>
      </c>
      <c r="E180" s="32"/>
      <c r="F180" s="33"/>
      <c r="G180" s="33"/>
      <c r="H180" s="33"/>
      <c r="I180" s="33"/>
      <c r="J180" s="33"/>
      <c r="K180" s="34"/>
      <c r="L180" s="18">
        <f>IF(Dommere!$C$12&gt;4,ROUND(SUM(E180:K180)-N180-O180,1),(SUM(E180:K180)))</f>
        <v>0</v>
      </c>
      <c r="M180" s="18"/>
      <c r="N180" s="19">
        <f t="shared" si="27"/>
        <v>0</v>
      </c>
      <c r="O180" s="19">
        <f t="shared" si="28"/>
        <v>0</v>
      </c>
      <c r="P180" s="19">
        <f t="shared" si="29"/>
        <v>0</v>
      </c>
    </row>
    <row r="181" spans="1:16" x14ac:dyDescent="0.2">
      <c r="A181" s="20">
        <f>+Oversikt!A181</f>
        <v>22</v>
      </c>
      <c r="B181" s="16" t="str">
        <f>IF('Final 2'!O181="", "",+Oversikt!B181)</f>
        <v/>
      </c>
      <c r="C181" s="16" t="str">
        <f>IF(Oversikt!E181="","",Oversikt!E181)</f>
        <v/>
      </c>
      <c r="D181" s="17" t="str">
        <f>IF('Final 2'!O181="","",IF(Oversikt!B181="","",VLOOKUP(Oversikt!#REF!,Mønster!$A$4:$B$21,2)))</f>
        <v/>
      </c>
      <c r="E181" s="32"/>
      <c r="F181" s="33"/>
      <c r="G181" s="33"/>
      <c r="H181" s="33"/>
      <c r="I181" s="33"/>
      <c r="J181" s="33"/>
      <c r="K181" s="34"/>
      <c r="L181" s="18">
        <f>IF(Dommere!$C$12&gt;4,ROUND(SUM(E181:K181)-N181-O181,1),(SUM(E181:K181)))</f>
        <v>0</v>
      </c>
      <c r="M181" s="18"/>
      <c r="N181" s="19">
        <f t="shared" si="27"/>
        <v>0</v>
      </c>
      <c r="O181" s="19">
        <f t="shared" si="28"/>
        <v>0</v>
      </c>
      <c r="P181" s="19">
        <f t="shared" si="29"/>
        <v>0</v>
      </c>
    </row>
    <row r="182" spans="1:16" x14ac:dyDescent="0.2">
      <c r="A182" s="20">
        <f>+Oversikt!A182</f>
        <v>23</v>
      </c>
      <c r="B182" s="16" t="str">
        <f>IF('Final 2'!O182="", "",+Oversikt!B182)</f>
        <v/>
      </c>
      <c r="C182" s="16" t="str">
        <f>IF(Oversikt!E182="","",Oversikt!E182)</f>
        <v/>
      </c>
      <c r="D182" s="17" t="str">
        <f>IF('Final 2'!O182="","",IF(Oversikt!B182="","",VLOOKUP(Oversikt!#REF!,Mønster!$A$4:$B$21,2)))</f>
        <v/>
      </c>
      <c r="E182" s="32"/>
      <c r="F182" s="33"/>
      <c r="G182" s="33"/>
      <c r="H182" s="33"/>
      <c r="I182" s="33"/>
      <c r="J182" s="33"/>
      <c r="K182" s="34"/>
      <c r="L182" s="18">
        <f>IF(Dommere!$C$12&gt;4,ROUND(SUM(E182:K182)-N182-O182,1),(SUM(E182:K182)))</f>
        <v>0</v>
      </c>
      <c r="M182" s="18"/>
      <c r="N182" s="19">
        <f t="shared" si="27"/>
        <v>0</v>
      </c>
      <c r="O182" s="19">
        <f t="shared" si="28"/>
        <v>0</v>
      </c>
      <c r="P182" s="19">
        <f t="shared" si="29"/>
        <v>0</v>
      </c>
    </row>
    <row r="183" spans="1:16" x14ac:dyDescent="0.2">
      <c r="A183" s="20">
        <f>+Oversikt!A183</f>
        <v>24</v>
      </c>
      <c r="B183" s="16" t="str">
        <f>IF('Final 2'!O183="", "",+Oversikt!B183)</f>
        <v/>
      </c>
      <c r="C183" s="16" t="str">
        <f>IF(Oversikt!E183="","",Oversikt!E183)</f>
        <v/>
      </c>
      <c r="D183" s="17" t="str">
        <f>IF('Final 2'!O183="","",IF(Oversikt!B183="","",VLOOKUP(Oversikt!#REF!,Mønster!$A$4:$B$21,2)))</f>
        <v/>
      </c>
      <c r="E183" s="32"/>
      <c r="F183" s="33"/>
      <c r="G183" s="33"/>
      <c r="H183" s="33"/>
      <c r="I183" s="33"/>
      <c r="J183" s="33"/>
      <c r="K183" s="34"/>
      <c r="L183" s="18">
        <f>IF(Dommere!$C$12&gt;4,ROUND(SUM(E183:K183)-N183-O183,1),(SUM(E183:K183)))</f>
        <v>0</v>
      </c>
      <c r="M183" s="18"/>
      <c r="N183" s="19">
        <f t="shared" si="27"/>
        <v>0</v>
      </c>
      <c r="O183" s="19">
        <f t="shared" si="28"/>
        <v>0</v>
      </c>
      <c r="P183" s="19">
        <f t="shared" si="29"/>
        <v>0</v>
      </c>
    </row>
    <row r="184" spans="1:16" x14ac:dyDescent="0.2">
      <c r="A184" s="20">
        <f>+Oversikt!A184</f>
        <v>25</v>
      </c>
      <c r="B184" s="16" t="str">
        <f>IF('Final 2'!O184="", "",+Oversikt!B184)</f>
        <v/>
      </c>
      <c r="C184" s="16" t="str">
        <f>IF(Oversikt!E184="","",Oversikt!E184)</f>
        <v/>
      </c>
      <c r="D184" s="17" t="str">
        <f>IF('Final 2'!O184="","",IF(Oversikt!B184="","",VLOOKUP(Oversikt!#REF!,Mønster!$A$4:$B$21,2)))</f>
        <v/>
      </c>
      <c r="E184" s="32"/>
      <c r="F184" s="33"/>
      <c r="G184" s="33"/>
      <c r="H184" s="33"/>
      <c r="I184" s="33"/>
      <c r="J184" s="33"/>
      <c r="K184" s="34"/>
      <c r="L184" s="18">
        <f>IF(Dommere!$C$12&gt;4,ROUND(SUM(E184:K184)-N184-O184,1),(SUM(E184:K184)))</f>
        <v>0</v>
      </c>
      <c r="M184" s="18"/>
      <c r="N184" s="19">
        <f t="shared" si="27"/>
        <v>0</v>
      </c>
      <c r="O184" s="19">
        <f t="shared" si="28"/>
        <v>0</v>
      </c>
      <c r="P184" s="19">
        <f t="shared" si="29"/>
        <v>0</v>
      </c>
    </row>
    <row r="185" spans="1:16" ht="21" customHeight="1" x14ac:dyDescent="0.2">
      <c r="A185" s="21" t="str">
        <f>+Oversikt!A185</f>
        <v>Klasse 170/270 - Ungdom og Junior - dangraderte gutter</v>
      </c>
      <c r="B185" s="16"/>
      <c r="C185" s="16"/>
      <c r="D185" s="17"/>
      <c r="E185" s="42"/>
      <c r="F185" s="43"/>
      <c r="G185" s="43"/>
      <c r="H185" s="43"/>
      <c r="I185" s="43"/>
      <c r="J185" s="43"/>
      <c r="K185" s="44"/>
      <c r="L185" s="18"/>
      <c r="M185" s="18"/>
      <c r="N185" s="37"/>
      <c r="O185" s="37"/>
      <c r="P185" s="37"/>
    </row>
    <row r="186" spans="1:16" x14ac:dyDescent="0.2">
      <c r="A186" s="20">
        <f>+Oversikt!A186</f>
        <v>1</v>
      </c>
      <c r="B186" s="16" t="str">
        <f>IF('Final 2'!O186="", "",+Oversikt!B186)</f>
        <v/>
      </c>
      <c r="C186" s="16" t="str">
        <f>IF(Oversikt!E186="","",Oversikt!E186)</f>
        <v>Hwa Rang Team Drammen</v>
      </c>
      <c r="D186" s="17" t="str">
        <f>IF('Final 2'!O186="","",IF(Oversikt!B186="","",VLOOKUP(Oversikt!#REF!,Mønster!$A$4:$B$21,2)))</f>
        <v/>
      </c>
      <c r="E186" s="32"/>
      <c r="F186" s="33"/>
      <c r="G186" s="33"/>
      <c r="H186" s="33"/>
      <c r="I186" s="33"/>
      <c r="J186" s="33"/>
      <c r="K186" s="34"/>
      <c r="L186" s="18">
        <f>IF(Dommere!$C$12&gt;4,ROUND(SUM(E186:K186)-N186-O186,1),(SUM(E186:K186)))</f>
        <v>0</v>
      </c>
      <c r="M186" s="18"/>
      <c r="N186" s="19">
        <f t="shared" ref="N186:N210" si="30">MAX(E186:K186)</f>
        <v>0</v>
      </c>
      <c r="O186" s="19">
        <f t="shared" ref="O186:O210" si="31">MIN(E186:K186)</f>
        <v>0</v>
      </c>
      <c r="P186" s="19">
        <f t="shared" ref="P186:P210" si="32">SUM(E186:K186)</f>
        <v>0</v>
      </c>
    </row>
    <row r="187" spans="1:16" x14ac:dyDescent="0.2">
      <c r="A187" s="20">
        <f>+Oversikt!A187</f>
        <v>2</v>
      </c>
      <c r="B187" s="16" t="str">
        <f>IF('Final 2'!O187="", "",+Oversikt!B187)</f>
        <v/>
      </c>
      <c r="C187" s="16" t="str">
        <f>IF(Oversikt!E187="","",Oversikt!E187)</f>
        <v>Hwa Rang Team Drammen</v>
      </c>
      <c r="D187" s="17" t="str">
        <f>IF('Final 2'!O187="","",IF(Oversikt!B187="","",VLOOKUP(Oversikt!#REF!,Mønster!$A$4:$B$21,2)))</f>
        <v/>
      </c>
      <c r="E187" s="32"/>
      <c r="F187" s="33"/>
      <c r="G187" s="33"/>
      <c r="H187" s="33"/>
      <c r="I187" s="33"/>
      <c r="J187" s="33"/>
      <c r="K187" s="34"/>
      <c r="L187" s="18">
        <f>IF(Dommere!$C$12&gt;4,ROUND(SUM(E187:K187)-N187-O187,1),(SUM(E187:K187)))</f>
        <v>0</v>
      </c>
      <c r="M187" s="18"/>
      <c r="N187" s="19">
        <f t="shared" si="30"/>
        <v>0</v>
      </c>
      <c r="O187" s="19">
        <f t="shared" si="31"/>
        <v>0</v>
      </c>
      <c r="P187" s="19">
        <f t="shared" si="32"/>
        <v>0</v>
      </c>
    </row>
    <row r="188" spans="1:16" x14ac:dyDescent="0.2">
      <c r="A188" s="20">
        <f>+Oversikt!A188</f>
        <v>3</v>
      </c>
      <c r="B188" s="16" t="str">
        <f>IF('Final 2'!O188="", "",+Oversikt!B188)</f>
        <v/>
      </c>
      <c r="C188" s="16" t="str">
        <f>IF(Oversikt!E188="","",Oversikt!E188)</f>
        <v>Mudo</v>
      </c>
      <c r="D188" s="17" t="str">
        <f>IF('Final 2'!O188="","",IF(Oversikt!B188="","",VLOOKUP(Oversikt!#REF!,Mønster!$A$4:$B$21,2)))</f>
        <v/>
      </c>
      <c r="E188" s="32"/>
      <c r="F188" s="33"/>
      <c r="G188" s="33"/>
      <c r="H188" s="33"/>
      <c r="I188" s="33"/>
      <c r="J188" s="33"/>
      <c r="K188" s="34"/>
      <c r="L188" s="18">
        <f>IF(Dommere!$C$12&gt;4,ROUND(SUM(E188:K188)-N188-O188,1),(SUM(E188:K188)))</f>
        <v>0</v>
      </c>
      <c r="M188" s="18"/>
      <c r="N188" s="19">
        <f t="shared" si="30"/>
        <v>0</v>
      </c>
      <c r="O188" s="19">
        <f t="shared" si="31"/>
        <v>0</v>
      </c>
      <c r="P188" s="19">
        <f t="shared" si="32"/>
        <v>0</v>
      </c>
    </row>
    <row r="189" spans="1:16" x14ac:dyDescent="0.2">
      <c r="A189" s="20">
        <f>+Oversikt!A189</f>
        <v>4</v>
      </c>
      <c r="B189" s="16" t="str">
        <f>IF('Final 2'!O189="", "",+Oversikt!B189)</f>
        <v/>
      </c>
      <c r="C189" s="16" t="str">
        <f>IF(Oversikt!E189="","",Oversikt!E189)</f>
        <v>Oslo Nord Taekwondo klubb</v>
      </c>
      <c r="D189" s="17" t="str">
        <f>IF('Final 2'!O189="","",IF(Oversikt!B189="","",VLOOKUP(Oversikt!#REF!,Mønster!$A$4:$B$21,2)))</f>
        <v/>
      </c>
      <c r="E189" s="32"/>
      <c r="F189" s="33"/>
      <c r="G189" s="33"/>
      <c r="H189" s="33"/>
      <c r="I189" s="33"/>
      <c r="J189" s="33"/>
      <c r="K189" s="34"/>
      <c r="L189" s="18">
        <f>IF(Dommere!$C$12&gt;4,ROUND(SUM(E189:K189)-N189-O189,1),(SUM(E189:K189)))</f>
        <v>0</v>
      </c>
      <c r="M189" s="18"/>
      <c r="N189" s="19">
        <f t="shared" si="30"/>
        <v>0</v>
      </c>
      <c r="O189" s="19">
        <f t="shared" si="31"/>
        <v>0</v>
      </c>
      <c r="P189" s="19">
        <f t="shared" si="32"/>
        <v>0</v>
      </c>
    </row>
    <row r="190" spans="1:16" x14ac:dyDescent="0.2">
      <c r="A190" s="20">
        <f>+Oversikt!A190</f>
        <v>5</v>
      </c>
      <c r="B190" s="16" t="str">
        <f>IF('Final 2'!O190="", "",+Oversikt!B190)</f>
        <v/>
      </c>
      <c r="C190" s="16" t="str">
        <f>IF(Oversikt!E190="","",Oversikt!E190)</f>
        <v>Oslo Nord Taekwondo klubb</v>
      </c>
      <c r="D190" s="17" t="str">
        <f>IF('Final 2'!O190="","",IF(Oversikt!B190="","",VLOOKUP(Oversikt!#REF!,Mønster!$A$4:$B$21,2)))</f>
        <v/>
      </c>
      <c r="E190" s="32"/>
      <c r="F190" s="33"/>
      <c r="G190" s="33"/>
      <c r="H190" s="33"/>
      <c r="I190" s="33"/>
      <c r="J190" s="33"/>
      <c r="K190" s="34"/>
      <c r="L190" s="18">
        <f>IF(Dommere!$C$12&gt;4,ROUND(SUM(E190:K190)-N190-O190,1),(SUM(E190:K190)))</f>
        <v>0</v>
      </c>
      <c r="M190" s="18"/>
      <c r="N190" s="19">
        <f t="shared" si="30"/>
        <v>0</v>
      </c>
      <c r="O190" s="19">
        <f t="shared" si="31"/>
        <v>0</v>
      </c>
      <c r="P190" s="19">
        <f t="shared" si="32"/>
        <v>0</v>
      </c>
    </row>
    <row r="191" spans="1:16" x14ac:dyDescent="0.2">
      <c r="A191" s="20">
        <f>+Oversikt!A191</f>
        <v>6</v>
      </c>
      <c r="B191" s="16" t="str">
        <f>IF('Final 2'!O191="", "",+Oversikt!B191)</f>
        <v/>
      </c>
      <c r="C191" s="16" t="str">
        <f>IF(Oversikt!E191="","",Oversikt!E191)</f>
        <v>Mudo Lørenskog</v>
      </c>
      <c r="D191" s="17" t="str">
        <f>IF('Final 2'!O191="","",IF(Oversikt!B191="","",VLOOKUP(Oversikt!#REF!,Mønster!$A$4:$B$21,2)))</f>
        <v/>
      </c>
      <c r="E191" s="32"/>
      <c r="F191" s="33"/>
      <c r="G191" s="33"/>
      <c r="H191" s="33"/>
      <c r="I191" s="33"/>
      <c r="J191" s="33"/>
      <c r="K191" s="34"/>
      <c r="L191" s="18">
        <f>IF(Dommere!$C$12&gt;4,ROUND(SUM(E191:K191)-N191-O191,1),(SUM(E191:K191)))</f>
        <v>0</v>
      </c>
      <c r="M191" s="18"/>
      <c r="N191" s="19">
        <f t="shared" si="30"/>
        <v>0</v>
      </c>
      <c r="O191" s="19">
        <f t="shared" si="31"/>
        <v>0</v>
      </c>
      <c r="P191" s="19">
        <f t="shared" si="32"/>
        <v>0</v>
      </c>
    </row>
    <row r="192" spans="1:16" x14ac:dyDescent="0.2">
      <c r="A192" s="20">
        <f>+Oversikt!A192</f>
        <v>7</v>
      </c>
      <c r="B192" s="16" t="str">
        <f>IF('Final 2'!O192="", "",+Oversikt!B192)</f>
        <v/>
      </c>
      <c r="C192" s="16" t="str">
        <f>IF(Oversikt!E192="","",Oversikt!E192)</f>
        <v/>
      </c>
      <c r="D192" s="17" t="str">
        <f>IF('Final 2'!O192="","",IF(Oversikt!B192="","",VLOOKUP(Oversikt!#REF!,Mønster!$A$4:$B$21,2)))</f>
        <v/>
      </c>
      <c r="E192" s="32"/>
      <c r="F192" s="33"/>
      <c r="G192" s="33"/>
      <c r="H192" s="33"/>
      <c r="I192" s="33"/>
      <c r="J192" s="33"/>
      <c r="K192" s="34"/>
      <c r="L192" s="18">
        <f>IF(Dommere!$C$12&gt;4,ROUND(SUM(E192:K192)-N192-O192,1),(SUM(E192:K192)))</f>
        <v>0</v>
      </c>
      <c r="M192" s="18"/>
      <c r="N192" s="19">
        <f t="shared" si="30"/>
        <v>0</v>
      </c>
      <c r="O192" s="19">
        <f t="shared" si="31"/>
        <v>0</v>
      </c>
      <c r="P192" s="19">
        <f t="shared" si="32"/>
        <v>0</v>
      </c>
    </row>
    <row r="193" spans="1:16" x14ac:dyDescent="0.2">
      <c r="A193" s="20">
        <f>+Oversikt!A193</f>
        <v>8</v>
      </c>
      <c r="B193" s="16" t="str">
        <f>IF('Final 2'!O193="", "",+Oversikt!B193)</f>
        <v/>
      </c>
      <c r="C193" s="16" t="str">
        <f>IF(Oversikt!E193="","",Oversikt!E193)</f>
        <v/>
      </c>
      <c r="D193" s="17" t="str">
        <f>IF('Final 2'!O193="","",IF(Oversikt!B193="","",VLOOKUP(Oversikt!#REF!,Mønster!$A$4:$B$21,2)))</f>
        <v/>
      </c>
      <c r="E193" s="32"/>
      <c r="F193" s="33"/>
      <c r="G193" s="33"/>
      <c r="H193" s="33"/>
      <c r="I193" s="33"/>
      <c r="J193" s="33"/>
      <c r="K193" s="34"/>
      <c r="L193" s="18">
        <f>IF(Dommere!$C$12&gt;4,ROUND(SUM(E193:K193)-N193-O193,1),(SUM(E193:K193)))</f>
        <v>0</v>
      </c>
      <c r="M193" s="18"/>
      <c r="N193" s="19">
        <f t="shared" si="30"/>
        <v>0</v>
      </c>
      <c r="O193" s="19">
        <f t="shared" si="31"/>
        <v>0</v>
      </c>
      <c r="P193" s="19">
        <f t="shared" si="32"/>
        <v>0</v>
      </c>
    </row>
    <row r="194" spans="1:16" x14ac:dyDescent="0.2">
      <c r="A194" s="20">
        <f>+Oversikt!A194</f>
        <v>9</v>
      </c>
      <c r="B194" s="16" t="str">
        <f>IF('Final 2'!O194="", "",+Oversikt!B194)</f>
        <v/>
      </c>
      <c r="C194" s="16" t="str">
        <f>IF(Oversikt!E194="","",Oversikt!E194)</f>
        <v/>
      </c>
      <c r="D194" s="17" t="str">
        <f>IF('Final 2'!O194="","",IF(Oversikt!B194="","",VLOOKUP(Oversikt!#REF!,Mønster!$A$4:$B$21,2)))</f>
        <v/>
      </c>
      <c r="E194" s="32"/>
      <c r="F194" s="33"/>
      <c r="G194" s="33"/>
      <c r="H194" s="33"/>
      <c r="I194" s="33"/>
      <c r="J194" s="33"/>
      <c r="K194" s="34"/>
      <c r="L194" s="18">
        <f>IF(Dommere!$C$12&gt;4,ROUND(SUM(E194:K194)-N194-O194,1),(SUM(E194:K194)))</f>
        <v>0</v>
      </c>
      <c r="M194" s="18"/>
      <c r="N194" s="19">
        <f t="shared" si="30"/>
        <v>0</v>
      </c>
      <c r="O194" s="19">
        <f t="shared" si="31"/>
        <v>0</v>
      </c>
      <c r="P194" s="19">
        <f t="shared" si="32"/>
        <v>0</v>
      </c>
    </row>
    <row r="195" spans="1:16" x14ac:dyDescent="0.2">
      <c r="A195" s="20">
        <f>+Oversikt!A195</f>
        <v>10</v>
      </c>
      <c r="B195" s="16" t="str">
        <f>IF('Final 2'!O195="", "",+Oversikt!B195)</f>
        <v/>
      </c>
      <c r="C195" s="16" t="str">
        <f>IF(Oversikt!E195="","",Oversikt!E195)</f>
        <v/>
      </c>
      <c r="D195" s="17" t="str">
        <f>IF('Final 2'!O195="","",IF(Oversikt!B195="","",VLOOKUP(Oversikt!#REF!,Mønster!$A$4:$B$21,2)))</f>
        <v/>
      </c>
      <c r="E195" s="32"/>
      <c r="F195" s="33"/>
      <c r="G195" s="33"/>
      <c r="H195" s="33"/>
      <c r="I195" s="33"/>
      <c r="J195" s="33"/>
      <c r="K195" s="34"/>
      <c r="L195" s="18">
        <f>IF(Dommere!$C$12&gt;4,ROUND(SUM(E195:K195)-N195-O195,1),(SUM(E195:K195)))</f>
        <v>0</v>
      </c>
      <c r="M195" s="18"/>
      <c r="N195" s="19">
        <f t="shared" si="30"/>
        <v>0</v>
      </c>
      <c r="O195" s="19">
        <f t="shared" si="31"/>
        <v>0</v>
      </c>
      <c r="P195" s="19">
        <f t="shared" si="32"/>
        <v>0</v>
      </c>
    </row>
    <row r="196" spans="1:16" x14ac:dyDescent="0.2">
      <c r="A196" s="20">
        <f>+Oversikt!A196</f>
        <v>11</v>
      </c>
      <c r="B196" s="16" t="str">
        <f>IF('Final 2'!O196="", "",+Oversikt!B196)</f>
        <v/>
      </c>
      <c r="C196" s="16" t="str">
        <f>IF(Oversikt!E196="","",Oversikt!E196)</f>
        <v/>
      </c>
      <c r="D196" s="17" t="str">
        <f>IF('Final 2'!O196="","",IF(Oversikt!B196="","",VLOOKUP(Oversikt!#REF!,Mønster!$A$4:$B$21,2)))</f>
        <v/>
      </c>
      <c r="E196" s="32"/>
      <c r="F196" s="33"/>
      <c r="G196" s="33"/>
      <c r="H196" s="33"/>
      <c r="I196" s="33"/>
      <c r="J196" s="33"/>
      <c r="K196" s="34"/>
      <c r="L196" s="18">
        <f>IF(Dommere!$C$12&gt;4,ROUND(SUM(E196:K196)-N196-O196,1),(SUM(E196:K196)))</f>
        <v>0</v>
      </c>
      <c r="M196" s="18"/>
      <c r="N196" s="19">
        <f t="shared" si="30"/>
        <v>0</v>
      </c>
      <c r="O196" s="19">
        <f t="shared" si="31"/>
        <v>0</v>
      </c>
      <c r="P196" s="19">
        <f t="shared" si="32"/>
        <v>0</v>
      </c>
    </row>
    <row r="197" spans="1:16" x14ac:dyDescent="0.2">
      <c r="A197" s="20">
        <f>+Oversikt!A197</f>
        <v>12</v>
      </c>
      <c r="B197" s="16" t="str">
        <f>IF('Final 2'!O197="", "",+Oversikt!B197)</f>
        <v/>
      </c>
      <c r="C197" s="16" t="str">
        <f>IF(Oversikt!E197="","",Oversikt!E197)</f>
        <v/>
      </c>
      <c r="D197" s="17" t="str">
        <f>IF('Final 2'!O197="","",IF(Oversikt!B197="","",VLOOKUP(Oversikt!#REF!,Mønster!$A$4:$B$21,2)))</f>
        <v/>
      </c>
      <c r="E197" s="32"/>
      <c r="F197" s="33"/>
      <c r="G197" s="33"/>
      <c r="H197" s="33"/>
      <c r="I197" s="33"/>
      <c r="J197" s="33"/>
      <c r="K197" s="34"/>
      <c r="L197" s="18">
        <f>IF(Dommere!$C$12&gt;4,ROUND(SUM(E197:K197)-N197-O197,1),(SUM(E197:K197)))</f>
        <v>0</v>
      </c>
      <c r="M197" s="18"/>
      <c r="N197" s="19">
        <f t="shared" si="30"/>
        <v>0</v>
      </c>
      <c r="O197" s="19">
        <f t="shared" si="31"/>
        <v>0</v>
      </c>
      <c r="P197" s="19">
        <f t="shared" si="32"/>
        <v>0</v>
      </c>
    </row>
    <row r="198" spans="1:16" x14ac:dyDescent="0.2">
      <c r="A198" s="20">
        <f>+Oversikt!A198</f>
        <v>13</v>
      </c>
      <c r="B198" s="16" t="str">
        <f>IF('Final 2'!O198="", "",+Oversikt!B198)</f>
        <v/>
      </c>
      <c r="C198" s="16" t="str">
        <f>IF(Oversikt!E198="","",Oversikt!E198)</f>
        <v/>
      </c>
      <c r="D198" s="17" t="str">
        <f>IF('Final 2'!O198="","",IF(Oversikt!B198="","",VLOOKUP(Oversikt!#REF!,Mønster!$A$4:$B$21,2)))</f>
        <v/>
      </c>
      <c r="E198" s="32"/>
      <c r="F198" s="33"/>
      <c r="G198" s="33"/>
      <c r="H198" s="33"/>
      <c r="I198" s="33"/>
      <c r="J198" s="33"/>
      <c r="K198" s="34"/>
      <c r="L198" s="18">
        <f>IF(Dommere!$C$12&gt;4,ROUND(SUM(E198:K198)-N198-O198,1),(SUM(E198:K198)))</f>
        <v>0</v>
      </c>
      <c r="M198" s="18"/>
      <c r="N198" s="19">
        <f t="shared" si="30"/>
        <v>0</v>
      </c>
      <c r="O198" s="19">
        <f t="shared" si="31"/>
        <v>0</v>
      </c>
      <c r="P198" s="19">
        <f t="shared" si="32"/>
        <v>0</v>
      </c>
    </row>
    <row r="199" spans="1:16" x14ac:dyDescent="0.2">
      <c r="A199" s="20">
        <f>+Oversikt!A199</f>
        <v>14</v>
      </c>
      <c r="B199" s="16" t="str">
        <f>IF('Final 2'!O199="", "",+Oversikt!B199)</f>
        <v/>
      </c>
      <c r="C199" s="16" t="str">
        <f>IF(Oversikt!E199="","",Oversikt!E199)</f>
        <v/>
      </c>
      <c r="D199" s="17" t="str">
        <f>IF('Final 2'!O199="","",IF(Oversikt!B199="","",VLOOKUP(Oversikt!#REF!,Mønster!$A$4:$B$21,2)))</f>
        <v/>
      </c>
      <c r="E199" s="32"/>
      <c r="F199" s="33"/>
      <c r="G199" s="33"/>
      <c r="H199" s="33"/>
      <c r="I199" s="33"/>
      <c r="J199" s="33"/>
      <c r="K199" s="34"/>
      <c r="L199" s="18">
        <f>IF(Dommere!$C$12&gt;4,ROUND(SUM(E199:K199)-N199-O199,1),(SUM(E199:K199)))</f>
        <v>0</v>
      </c>
      <c r="M199" s="18"/>
      <c r="N199" s="19">
        <f t="shared" si="30"/>
        <v>0</v>
      </c>
      <c r="O199" s="19">
        <f t="shared" si="31"/>
        <v>0</v>
      </c>
      <c r="P199" s="19">
        <f t="shared" si="32"/>
        <v>0</v>
      </c>
    </row>
    <row r="200" spans="1:16" x14ac:dyDescent="0.2">
      <c r="A200" s="20">
        <f>+Oversikt!A200</f>
        <v>15</v>
      </c>
      <c r="B200" s="16" t="str">
        <f>IF('Final 2'!O200="", "",+Oversikt!B200)</f>
        <v/>
      </c>
      <c r="C200" s="16" t="str">
        <f>IF(Oversikt!E200="","",Oversikt!E200)</f>
        <v/>
      </c>
      <c r="D200" s="17" t="str">
        <f>IF('Final 2'!O200="","",IF(Oversikt!B200="","",VLOOKUP(Oversikt!#REF!,Mønster!$A$4:$B$21,2)))</f>
        <v/>
      </c>
      <c r="E200" s="32"/>
      <c r="F200" s="33"/>
      <c r="G200" s="33"/>
      <c r="H200" s="33"/>
      <c r="I200" s="33"/>
      <c r="J200" s="33"/>
      <c r="K200" s="34"/>
      <c r="L200" s="18">
        <f>IF(Dommere!$C$12&gt;4,ROUND(SUM(E200:K200)-N200-O200,1),(SUM(E200:K200)))</f>
        <v>0</v>
      </c>
      <c r="M200" s="18"/>
      <c r="N200" s="19">
        <f t="shared" si="30"/>
        <v>0</v>
      </c>
      <c r="O200" s="19">
        <f t="shared" si="31"/>
        <v>0</v>
      </c>
      <c r="P200" s="19">
        <f t="shared" si="32"/>
        <v>0</v>
      </c>
    </row>
    <row r="201" spans="1:16" x14ac:dyDescent="0.2">
      <c r="A201" s="20">
        <f>+Oversikt!A201</f>
        <v>16</v>
      </c>
      <c r="B201" s="16" t="str">
        <f>IF('Final 2'!O201="", "",+Oversikt!B201)</f>
        <v/>
      </c>
      <c r="C201" s="16" t="str">
        <f>IF(Oversikt!E201="","",Oversikt!E201)</f>
        <v/>
      </c>
      <c r="D201" s="17" t="str">
        <f>IF('Final 2'!O201="","",IF(Oversikt!B201="","",VLOOKUP(Oversikt!#REF!,Mønster!$A$4:$B$21,2)))</f>
        <v/>
      </c>
      <c r="E201" s="32"/>
      <c r="F201" s="33"/>
      <c r="G201" s="33"/>
      <c r="H201" s="33"/>
      <c r="I201" s="33"/>
      <c r="J201" s="33"/>
      <c r="K201" s="34"/>
      <c r="L201" s="18">
        <f>IF(Dommere!$C$12&gt;4,ROUND(SUM(E201:K201)-N201-O201,1),(SUM(E201:K201)))</f>
        <v>0</v>
      </c>
      <c r="M201" s="18"/>
      <c r="N201" s="19">
        <f t="shared" si="30"/>
        <v>0</v>
      </c>
      <c r="O201" s="19">
        <f t="shared" si="31"/>
        <v>0</v>
      </c>
      <c r="P201" s="19">
        <f t="shared" si="32"/>
        <v>0</v>
      </c>
    </row>
    <row r="202" spans="1:16" x14ac:dyDescent="0.2">
      <c r="A202" s="20">
        <f>+Oversikt!A202</f>
        <v>17</v>
      </c>
      <c r="B202" s="16" t="str">
        <f>IF('Final 2'!O202="", "",+Oversikt!B202)</f>
        <v/>
      </c>
      <c r="C202" s="16" t="str">
        <f>IF(Oversikt!E202="","",Oversikt!E202)</f>
        <v/>
      </c>
      <c r="D202" s="17" t="str">
        <f>IF('Final 2'!O202="","",IF(Oversikt!B202="","",VLOOKUP(Oversikt!#REF!,Mønster!$A$4:$B$21,2)))</f>
        <v/>
      </c>
      <c r="E202" s="32"/>
      <c r="F202" s="33"/>
      <c r="G202" s="33"/>
      <c r="H202" s="33"/>
      <c r="I202" s="33"/>
      <c r="J202" s="33"/>
      <c r="K202" s="34"/>
      <c r="L202" s="18">
        <f>IF(Dommere!$C$12&gt;4,ROUND(SUM(E202:K202)-N202-O202,1),(SUM(E202:K202)))</f>
        <v>0</v>
      </c>
      <c r="M202" s="18"/>
      <c r="N202" s="19">
        <f t="shared" si="30"/>
        <v>0</v>
      </c>
      <c r="O202" s="19">
        <f t="shared" si="31"/>
        <v>0</v>
      </c>
      <c r="P202" s="19">
        <f t="shared" si="32"/>
        <v>0</v>
      </c>
    </row>
    <row r="203" spans="1:16" x14ac:dyDescent="0.2">
      <c r="A203" s="20">
        <f>+Oversikt!A203</f>
        <v>18</v>
      </c>
      <c r="B203" s="16" t="str">
        <f>IF('Final 2'!O203="", "",+Oversikt!B203)</f>
        <v/>
      </c>
      <c r="C203" s="16" t="str">
        <f>IF(Oversikt!E203="","",Oversikt!E203)</f>
        <v/>
      </c>
      <c r="D203" s="17" t="str">
        <f>IF('Final 2'!O203="","",IF(Oversikt!B203="","",VLOOKUP(Oversikt!#REF!,Mønster!$A$4:$B$21,2)))</f>
        <v/>
      </c>
      <c r="E203" s="32"/>
      <c r="F203" s="33"/>
      <c r="G203" s="33"/>
      <c r="H203" s="33"/>
      <c r="I203" s="33"/>
      <c r="J203" s="33"/>
      <c r="K203" s="34"/>
      <c r="L203" s="18">
        <f>IF(Dommere!$C$12&gt;4,ROUND(SUM(E203:K203)-N203-O203,1),(SUM(E203:K203)))</f>
        <v>0</v>
      </c>
      <c r="M203" s="18"/>
      <c r="N203" s="19">
        <f t="shared" si="30"/>
        <v>0</v>
      </c>
      <c r="O203" s="19">
        <f t="shared" si="31"/>
        <v>0</v>
      </c>
      <c r="P203" s="19">
        <f t="shared" si="32"/>
        <v>0</v>
      </c>
    </row>
    <row r="204" spans="1:16" x14ac:dyDescent="0.2">
      <c r="A204" s="20">
        <f>+Oversikt!A204</f>
        <v>19</v>
      </c>
      <c r="B204" s="16" t="str">
        <f>IF('Final 2'!O204="", "",+Oversikt!B204)</f>
        <v/>
      </c>
      <c r="C204" s="16" t="str">
        <f>IF(Oversikt!E204="","",Oversikt!E204)</f>
        <v/>
      </c>
      <c r="D204" s="17" t="str">
        <f>IF('Final 2'!O204="","",IF(Oversikt!B204="","",VLOOKUP(Oversikt!#REF!,Mønster!$A$4:$B$21,2)))</f>
        <v/>
      </c>
      <c r="E204" s="32"/>
      <c r="F204" s="33"/>
      <c r="G204" s="33"/>
      <c r="H204" s="33"/>
      <c r="I204" s="33"/>
      <c r="J204" s="33"/>
      <c r="K204" s="34"/>
      <c r="L204" s="18">
        <f>IF(Dommere!$C$12&gt;4,ROUND(SUM(E204:K204)-N204-O204,1),(SUM(E204:K204)))</f>
        <v>0</v>
      </c>
      <c r="M204" s="18"/>
      <c r="N204" s="19">
        <f t="shared" si="30"/>
        <v>0</v>
      </c>
      <c r="O204" s="19">
        <f t="shared" si="31"/>
        <v>0</v>
      </c>
      <c r="P204" s="19">
        <f t="shared" si="32"/>
        <v>0</v>
      </c>
    </row>
    <row r="205" spans="1:16" x14ac:dyDescent="0.2">
      <c r="A205" s="20">
        <f>+Oversikt!A205</f>
        <v>20</v>
      </c>
      <c r="B205" s="16" t="str">
        <f>IF('Final 2'!O205="", "",+Oversikt!B205)</f>
        <v/>
      </c>
      <c r="C205" s="16" t="str">
        <f>IF(Oversikt!E205="","",Oversikt!E205)</f>
        <v/>
      </c>
      <c r="D205" s="17" t="str">
        <f>IF('Final 2'!O205="","",IF(Oversikt!B205="","",VLOOKUP(Oversikt!#REF!,Mønster!$A$4:$B$21,2)))</f>
        <v/>
      </c>
      <c r="E205" s="32"/>
      <c r="F205" s="33"/>
      <c r="G205" s="33"/>
      <c r="H205" s="33"/>
      <c r="I205" s="33"/>
      <c r="J205" s="33"/>
      <c r="K205" s="34"/>
      <c r="L205" s="18">
        <f>IF(Dommere!$C$12&gt;4,ROUND(SUM(E205:K205)-N205-O205,1),(SUM(E205:K205)))</f>
        <v>0</v>
      </c>
      <c r="M205" s="18"/>
      <c r="N205" s="19">
        <f t="shared" si="30"/>
        <v>0</v>
      </c>
      <c r="O205" s="19">
        <f t="shared" si="31"/>
        <v>0</v>
      </c>
      <c r="P205" s="19">
        <f t="shared" si="32"/>
        <v>0</v>
      </c>
    </row>
    <row r="206" spans="1:16" x14ac:dyDescent="0.2">
      <c r="A206" s="20">
        <f>+Oversikt!A206</f>
        <v>21</v>
      </c>
      <c r="B206" s="16" t="str">
        <f>IF('Final 2'!O206="", "",+Oversikt!B206)</f>
        <v/>
      </c>
      <c r="C206" s="16" t="str">
        <f>IF(Oversikt!E206="","",Oversikt!E206)</f>
        <v/>
      </c>
      <c r="D206" s="17" t="str">
        <f>IF('Final 2'!O206="","",IF(Oversikt!B206="","",VLOOKUP(Oversikt!#REF!,Mønster!$A$4:$B$21,2)))</f>
        <v/>
      </c>
      <c r="E206" s="32"/>
      <c r="F206" s="33"/>
      <c r="G206" s="33"/>
      <c r="H206" s="33"/>
      <c r="I206" s="33"/>
      <c r="J206" s="33"/>
      <c r="K206" s="34"/>
      <c r="L206" s="18">
        <f>IF(Dommere!$C$12&gt;4,ROUND(SUM(E206:K206)-N206-O206,1),(SUM(E206:K206)))</f>
        <v>0</v>
      </c>
      <c r="M206" s="18"/>
      <c r="N206" s="19">
        <f t="shared" si="30"/>
        <v>0</v>
      </c>
      <c r="O206" s="19">
        <f t="shared" si="31"/>
        <v>0</v>
      </c>
      <c r="P206" s="19">
        <f t="shared" si="32"/>
        <v>0</v>
      </c>
    </row>
    <row r="207" spans="1:16" x14ac:dyDescent="0.2">
      <c r="A207" s="20">
        <f>+Oversikt!A207</f>
        <v>22</v>
      </c>
      <c r="B207" s="16" t="str">
        <f>IF('Final 2'!O207="", "",+Oversikt!B207)</f>
        <v/>
      </c>
      <c r="C207" s="16" t="str">
        <f>IF(Oversikt!E207="","",Oversikt!E207)</f>
        <v/>
      </c>
      <c r="D207" s="17" t="str">
        <f>IF('Final 2'!O207="","",IF(Oversikt!B207="","",VLOOKUP(Oversikt!#REF!,Mønster!$A$4:$B$21,2)))</f>
        <v/>
      </c>
      <c r="E207" s="32"/>
      <c r="F207" s="33"/>
      <c r="G207" s="33"/>
      <c r="H207" s="33"/>
      <c r="I207" s="33"/>
      <c r="J207" s="33"/>
      <c r="K207" s="34"/>
      <c r="L207" s="18">
        <f>IF(Dommere!$C$12&gt;4,ROUND(SUM(E207:K207)-N207-O207,1),(SUM(E207:K207)))</f>
        <v>0</v>
      </c>
      <c r="M207" s="18"/>
      <c r="N207" s="19">
        <f t="shared" si="30"/>
        <v>0</v>
      </c>
      <c r="O207" s="19">
        <f t="shared" si="31"/>
        <v>0</v>
      </c>
      <c r="P207" s="19">
        <f t="shared" si="32"/>
        <v>0</v>
      </c>
    </row>
    <row r="208" spans="1:16" x14ac:dyDescent="0.2">
      <c r="A208" s="20">
        <f>+Oversikt!A208</f>
        <v>23</v>
      </c>
      <c r="B208" s="16" t="str">
        <f>IF('Final 2'!O208="", "",+Oversikt!B208)</f>
        <v/>
      </c>
      <c r="C208" s="16" t="str">
        <f>IF(Oversikt!E208="","",Oversikt!E208)</f>
        <v/>
      </c>
      <c r="D208" s="17" t="str">
        <f>IF('Final 2'!O208="","",IF(Oversikt!B208="","",VLOOKUP(Oversikt!#REF!,Mønster!$A$4:$B$21,2)))</f>
        <v/>
      </c>
      <c r="E208" s="32"/>
      <c r="F208" s="33"/>
      <c r="G208" s="33"/>
      <c r="H208" s="33"/>
      <c r="I208" s="33"/>
      <c r="J208" s="33"/>
      <c r="K208" s="34"/>
      <c r="L208" s="18">
        <f>IF(Dommere!$C$12&gt;4,ROUND(SUM(E208:K208)-N208-O208,1),(SUM(E208:K208)))</f>
        <v>0</v>
      </c>
      <c r="M208" s="18"/>
      <c r="N208" s="19">
        <f t="shared" si="30"/>
        <v>0</v>
      </c>
      <c r="O208" s="19">
        <f t="shared" si="31"/>
        <v>0</v>
      </c>
      <c r="P208" s="19">
        <f t="shared" si="32"/>
        <v>0</v>
      </c>
    </row>
    <row r="209" spans="1:16" x14ac:dyDescent="0.2">
      <c r="A209" s="20">
        <f>+Oversikt!A209</f>
        <v>24</v>
      </c>
      <c r="B209" s="16" t="str">
        <f>IF('Final 2'!O209="", "",+Oversikt!B209)</f>
        <v/>
      </c>
      <c r="C209" s="16" t="str">
        <f>IF(Oversikt!E209="","",Oversikt!E209)</f>
        <v/>
      </c>
      <c r="D209" s="17" t="str">
        <f>IF('Final 2'!O209="","",IF(Oversikt!B209="","",VLOOKUP(Oversikt!#REF!,Mønster!$A$4:$B$21,2)))</f>
        <v/>
      </c>
      <c r="E209" s="32"/>
      <c r="F209" s="33"/>
      <c r="G209" s="33"/>
      <c r="H209" s="33"/>
      <c r="I209" s="33"/>
      <c r="J209" s="33"/>
      <c r="K209" s="34"/>
      <c r="L209" s="18">
        <f>IF(Dommere!$C$12&gt;4,ROUND(SUM(E209:K209)-N209-O209,1),(SUM(E209:K209)))</f>
        <v>0</v>
      </c>
      <c r="M209" s="18"/>
      <c r="N209" s="19">
        <f t="shared" si="30"/>
        <v>0</v>
      </c>
      <c r="O209" s="19">
        <f t="shared" si="31"/>
        <v>0</v>
      </c>
      <c r="P209" s="19">
        <f t="shared" si="32"/>
        <v>0</v>
      </c>
    </row>
    <row r="210" spans="1:16" x14ac:dyDescent="0.2">
      <c r="A210" s="20">
        <f>+Oversikt!A210</f>
        <v>25</v>
      </c>
      <c r="B210" s="16" t="str">
        <f>IF('Final 2'!O210="", "",+Oversikt!B210)</f>
        <v/>
      </c>
      <c r="C210" s="16" t="str">
        <f>IF(Oversikt!E210="","",Oversikt!E210)</f>
        <v/>
      </c>
      <c r="D210" s="17" t="str">
        <f>IF('Final 2'!O210="","",IF(Oversikt!B210="","",VLOOKUP(Oversikt!#REF!,Mønster!$A$4:$B$21,2)))</f>
        <v/>
      </c>
      <c r="E210" s="32"/>
      <c r="F210" s="33"/>
      <c r="G210" s="33"/>
      <c r="H210" s="33"/>
      <c r="I210" s="33"/>
      <c r="J210" s="33"/>
      <c r="K210" s="34"/>
      <c r="L210" s="18">
        <f>IF(Dommere!$C$12&gt;4,ROUND(SUM(E210:K210)-N210-O210,1),(SUM(E210:K210)))</f>
        <v>0</v>
      </c>
      <c r="M210" s="18"/>
      <c r="N210" s="19">
        <f t="shared" si="30"/>
        <v>0</v>
      </c>
      <c r="O210" s="19">
        <f t="shared" si="31"/>
        <v>0</v>
      </c>
      <c r="P210" s="19">
        <f t="shared" si="32"/>
        <v>0</v>
      </c>
    </row>
    <row r="211" spans="1:16" ht="21" customHeight="1" x14ac:dyDescent="0.2">
      <c r="A211" s="21" t="str">
        <f>+Oversikt!A211</f>
        <v>Klasse 340/360 -  Senior I og Senior III - Kvinner dan</v>
      </c>
      <c r="B211" s="16"/>
      <c r="C211" s="16"/>
      <c r="D211" s="17"/>
      <c r="E211" s="42"/>
      <c r="F211" s="43"/>
      <c r="G211" s="43"/>
      <c r="H211" s="43"/>
      <c r="I211" s="43"/>
      <c r="J211" s="43"/>
      <c r="K211" s="44"/>
      <c r="L211" s="18"/>
      <c r="M211" s="18"/>
      <c r="N211" s="37"/>
      <c r="O211" s="37"/>
      <c r="P211" s="37"/>
    </row>
    <row r="212" spans="1:16" x14ac:dyDescent="0.2">
      <c r="A212" s="20">
        <f>+Oversikt!A212</f>
        <v>1</v>
      </c>
      <c r="B212" s="16" t="str">
        <f>IF('Final 2'!O212="", "",+Oversikt!B212)</f>
        <v/>
      </c>
      <c r="C212" s="16" t="str">
        <f>IF(Oversikt!E212="","",Oversikt!E212)</f>
        <v/>
      </c>
      <c r="D212" s="17" t="str">
        <f>IF('Final 2'!O212="","",IF(Oversikt!B212="","",VLOOKUP(Oversikt!#REF!,Mønster!$A$4:$B$21,2)))</f>
        <v/>
      </c>
      <c r="E212" s="32"/>
      <c r="F212" s="33"/>
      <c r="G212" s="33"/>
      <c r="H212" s="33"/>
      <c r="I212" s="33"/>
      <c r="J212" s="33"/>
      <c r="K212" s="34"/>
      <c r="L212" s="18">
        <f>IF(Dommere!$C$12&gt;4,ROUND(SUM(E212:K212)-N212-O212,1),(SUM(E212:K212)))</f>
        <v>0</v>
      </c>
      <c r="M212" s="18"/>
      <c r="N212" s="19">
        <f t="shared" ref="N212:N236" si="33">MAX(E212:K212)</f>
        <v>0</v>
      </c>
      <c r="O212" s="19">
        <f t="shared" ref="O212:O236" si="34">MIN(E212:K212)</f>
        <v>0</v>
      </c>
      <c r="P212" s="19">
        <f t="shared" ref="P212:P236" si="35">SUM(E212:K212)</f>
        <v>0</v>
      </c>
    </row>
    <row r="213" spans="1:16" x14ac:dyDescent="0.2">
      <c r="A213" s="20">
        <f>+Oversikt!A213</f>
        <v>2</v>
      </c>
      <c r="B213" s="16" t="str">
        <f>IF('Final 2'!O213="", "",+Oversikt!B213)</f>
        <v/>
      </c>
      <c r="C213" s="16" t="str">
        <f>IF(Oversikt!E213="","",Oversikt!E213)</f>
        <v>Oslo Mudo Klubb - hovedkontor</v>
      </c>
      <c r="D213" s="17" t="str">
        <f>IF('Final 2'!O213="","",IF(Oversikt!B213="","",VLOOKUP(Oversikt!#REF!,Mønster!$A$4:$B$21,2)))</f>
        <v/>
      </c>
      <c r="E213" s="32"/>
      <c r="F213" s="33"/>
      <c r="G213" s="33"/>
      <c r="H213" s="33"/>
      <c r="I213" s="33"/>
      <c r="J213" s="33"/>
      <c r="K213" s="34"/>
      <c r="L213" s="18">
        <f>IF(Dommere!$C$12&gt;4,ROUND(SUM(E213:K213)-N213-O213,1),(SUM(E213:K213)))</f>
        <v>0</v>
      </c>
      <c r="M213" s="18"/>
      <c r="N213" s="19">
        <f t="shared" si="33"/>
        <v>0</v>
      </c>
      <c r="O213" s="19">
        <f t="shared" si="34"/>
        <v>0</v>
      </c>
      <c r="P213" s="19">
        <f t="shared" si="35"/>
        <v>0</v>
      </c>
    </row>
    <row r="214" spans="1:16" x14ac:dyDescent="0.2">
      <c r="A214" s="20">
        <f>+Oversikt!A214</f>
        <v>3</v>
      </c>
      <c r="B214" s="16" t="str">
        <f>IF('Final 2'!O214="", "",+Oversikt!B214)</f>
        <v/>
      </c>
      <c r="C214" s="16" t="str">
        <f>IF(Oversikt!E214="","",Oversikt!E214)</f>
        <v>Ski Tae Kwon-Do Klubb</v>
      </c>
      <c r="D214" s="17" t="str">
        <f>IF('Final 2'!O214="","",IF(Oversikt!B214="","",VLOOKUP(Oversikt!#REF!,Mønster!$A$4:$B$21,2)))</f>
        <v/>
      </c>
      <c r="E214" s="32"/>
      <c r="F214" s="33"/>
      <c r="G214" s="33"/>
      <c r="H214" s="33"/>
      <c r="I214" s="33"/>
      <c r="J214" s="33"/>
      <c r="K214" s="34"/>
      <c r="L214" s="18">
        <f>IF(Dommere!$C$12&gt;4,ROUND(SUM(E214:K214)-N214-O214,1),(SUM(E214:K214)))</f>
        <v>0</v>
      </c>
      <c r="M214" s="18"/>
      <c r="N214" s="19">
        <f t="shared" si="33"/>
        <v>0</v>
      </c>
      <c r="O214" s="19">
        <f t="shared" si="34"/>
        <v>0</v>
      </c>
      <c r="P214" s="19">
        <f t="shared" si="35"/>
        <v>0</v>
      </c>
    </row>
    <row r="215" spans="1:16" x14ac:dyDescent="0.2">
      <c r="A215" s="20">
        <f>+Oversikt!A215</f>
        <v>4</v>
      </c>
      <c r="B215" s="16" t="str">
        <f>IF('Final 2'!O215="", "",+Oversikt!B215)</f>
        <v/>
      </c>
      <c r="C215" s="16" t="str">
        <f>IF(Oversikt!E215="","",Oversikt!E215)</f>
        <v>Hwa Rang Team Drammen</v>
      </c>
      <c r="D215" s="17" t="str">
        <f>IF('Final 2'!O215="","",IF(Oversikt!B215="","",VLOOKUP(Oversikt!#REF!,Mønster!$A$4:$B$21,2)))</f>
        <v/>
      </c>
      <c r="E215" s="32"/>
      <c r="F215" s="33"/>
      <c r="G215" s="33"/>
      <c r="H215" s="33"/>
      <c r="I215" s="33"/>
      <c r="J215" s="33"/>
      <c r="K215" s="34"/>
      <c r="L215" s="18">
        <f>IF(Dommere!$C$12&gt;4,ROUND(SUM(E215:K215)-N215-O215,1),(SUM(E215:K215)))</f>
        <v>0</v>
      </c>
      <c r="M215" s="18"/>
      <c r="N215" s="19">
        <f t="shared" si="33"/>
        <v>0</v>
      </c>
      <c r="O215" s="19">
        <f t="shared" si="34"/>
        <v>0</v>
      </c>
      <c r="P215" s="19">
        <f t="shared" si="35"/>
        <v>0</v>
      </c>
    </row>
    <row r="216" spans="1:16" x14ac:dyDescent="0.2">
      <c r="A216" s="20">
        <f>+Oversikt!A216</f>
        <v>5</v>
      </c>
      <c r="B216" s="16" t="str">
        <f>IF('Final 2'!O216="", "",+Oversikt!B216)</f>
        <v/>
      </c>
      <c r="C216" s="16" t="str">
        <f>IF(Oversikt!E216="","",Oversikt!E216)</f>
        <v/>
      </c>
      <c r="D216" s="17" t="str">
        <f>IF('Final 2'!O216="","",IF(Oversikt!B216="","",VLOOKUP(Oversikt!#REF!,Mønster!$A$4:$B$21,2)))</f>
        <v/>
      </c>
      <c r="E216" s="32"/>
      <c r="F216" s="33"/>
      <c r="G216" s="33"/>
      <c r="H216" s="33"/>
      <c r="I216" s="33"/>
      <c r="J216" s="33"/>
      <c r="K216" s="34"/>
      <c r="L216" s="18">
        <f>IF(Dommere!$C$12&gt;4,ROUND(SUM(E216:K216)-N216-O216,1),(SUM(E216:K216)))</f>
        <v>0</v>
      </c>
      <c r="M216" s="18"/>
      <c r="N216" s="19">
        <f t="shared" si="33"/>
        <v>0</v>
      </c>
      <c r="O216" s="19">
        <f t="shared" si="34"/>
        <v>0</v>
      </c>
      <c r="P216" s="19">
        <f t="shared" si="35"/>
        <v>0</v>
      </c>
    </row>
    <row r="217" spans="1:16" x14ac:dyDescent="0.2">
      <c r="A217" s="20">
        <f>+Oversikt!A217</f>
        <v>6</v>
      </c>
      <c r="B217" s="16" t="str">
        <f>IF('Final 2'!O217="", "",+Oversikt!B217)</f>
        <v/>
      </c>
      <c r="C217" s="16" t="str">
        <f>IF(Oversikt!E217="","",Oversikt!E217)</f>
        <v/>
      </c>
      <c r="D217" s="17" t="str">
        <f>IF('Final 2'!O217="","",IF(Oversikt!B217="","",VLOOKUP(Oversikt!#REF!,Mønster!$A$4:$B$21,2)))</f>
        <v/>
      </c>
      <c r="E217" s="32"/>
      <c r="F217" s="33"/>
      <c r="G217" s="33"/>
      <c r="H217" s="33"/>
      <c r="I217" s="33"/>
      <c r="J217" s="33"/>
      <c r="K217" s="34"/>
      <c r="L217" s="18">
        <f>IF(Dommere!$C$12&gt;4,ROUND(SUM(E217:K217)-N217-O217,1),(SUM(E217:K217)))</f>
        <v>0</v>
      </c>
      <c r="M217" s="18"/>
      <c r="N217" s="19">
        <f t="shared" si="33"/>
        <v>0</v>
      </c>
      <c r="O217" s="19">
        <f t="shared" si="34"/>
        <v>0</v>
      </c>
      <c r="P217" s="19">
        <f t="shared" si="35"/>
        <v>0</v>
      </c>
    </row>
    <row r="218" spans="1:16" x14ac:dyDescent="0.2">
      <c r="A218" s="20">
        <f>+Oversikt!A218</f>
        <v>7</v>
      </c>
      <c r="B218" s="16" t="str">
        <f>IF('Final 2'!O218="", "",+Oversikt!B218)</f>
        <v/>
      </c>
      <c r="C218" s="16" t="str">
        <f>IF(Oversikt!E218="","",Oversikt!E218)</f>
        <v/>
      </c>
      <c r="D218" s="17" t="str">
        <f>IF('Final 2'!O218="","",IF(Oversikt!B218="","",VLOOKUP(Oversikt!#REF!,Mønster!$A$4:$B$21,2)))</f>
        <v/>
      </c>
      <c r="E218" s="32"/>
      <c r="F218" s="33"/>
      <c r="G218" s="33"/>
      <c r="H218" s="33"/>
      <c r="I218" s="33"/>
      <c r="J218" s="33"/>
      <c r="K218" s="34"/>
      <c r="L218" s="18">
        <f>IF(Dommere!$C$12&gt;4,ROUND(SUM(E218:K218)-N218-O218,1),(SUM(E218:K218)))</f>
        <v>0</v>
      </c>
      <c r="M218" s="18"/>
      <c r="N218" s="19">
        <f t="shared" si="33"/>
        <v>0</v>
      </c>
      <c r="O218" s="19">
        <f t="shared" si="34"/>
        <v>0</v>
      </c>
      <c r="P218" s="19">
        <f t="shared" si="35"/>
        <v>0</v>
      </c>
    </row>
    <row r="219" spans="1:16" x14ac:dyDescent="0.2">
      <c r="A219" s="20">
        <f>+Oversikt!A219</f>
        <v>8</v>
      </c>
      <c r="B219" s="16" t="str">
        <f>IF('Final 2'!O219="", "",+Oversikt!B219)</f>
        <v/>
      </c>
      <c r="C219" s="16" t="str">
        <f>IF(Oversikt!E219="","",Oversikt!E219)</f>
        <v/>
      </c>
      <c r="D219" s="17" t="str">
        <f>IF('Final 2'!O219="","",IF(Oversikt!B219="","",VLOOKUP(Oversikt!#REF!,Mønster!$A$4:$B$21,2)))</f>
        <v/>
      </c>
      <c r="E219" s="32"/>
      <c r="F219" s="33"/>
      <c r="G219" s="33"/>
      <c r="H219" s="33"/>
      <c r="I219" s="33"/>
      <c r="J219" s="33"/>
      <c r="K219" s="34"/>
      <c r="L219" s="18">
        <f>IF(Dommere!$C$12&gt;4,ROUND(SUM(E219:K219)-N219-O219,1),(SUM(E219:K219)))</f>
        <v>0</v>
      </c>
      <c r="M219" s="18"/>
      <c r="N219" s="19">
        <f t="shared" si="33"/>
        <v>0</v>
      </c>
      <c r="O219" s="19">
        <f t="shared" si="34"/>
        <v>0</v>
      </c>
      <c r="P219" s="19">
        <f t="shared" si="35"/>
        <v>0</v>
      </c>
    </row>
    <row r="220" spans="1:16" x14ac:dyDescent="0.2">
      <c r="A220" s="20">
        <f>+Oversikt!A220</f>
        <v>9</v>
      </c>
      <c r="B220" s="16" t="str">
        <f>IF('Final 2'!O220="", "",+Oversikt!B220)</f>
        <v/>
      </c>
      <c r="C220" s="16" t="str">
        <f>IF(Oversikt!E220="","",Oversikt!E220)</f>
        <v/>
      </c>
      <c r="D220" s="17" t="str">
        <f>IF('Final 2'!O220="","",IF(Oversikt!B220="","",VLOOKUP(Oversikt!#REF!,Mønster!$A$4:$B$21,2)))</f>
        <v/>
      </c>
      <c r="E220" s="32"/>
      <c r="F220" s="33"/>
      <c r="G220" s="33"/>
      <c r="H220" s="33"/>
      <c r="I220" s="33"/>
      <c r="J220" s="33"/>
      <c r="K220" s="34"/>
      <c r="L220" s="18">
        <f>IF(Dommere!$C$12&gt;4,ROUND(SUM(E220:K220)-N220-O220,1),(SUM(E220:K220)))</f>
        <v>0</v>
      </c>
      <c r="M220" s="18"/>
      <c r="N220" s="19">
        <f t="shared" si="33"/>
        <v>0</v>
      </c>
      <c r="O220" s="19">
        <f t="shared" si="34"/>
        <v>0</v>
      </c>
      <c r="P220" s="19">
        <f t="shared" si="35"/>
        <v>0</v>
      </c>
    </row>
    <row r="221" spans="1:16" x14ac:dyDescent="0.2">
      <c r="A221" s="20">
        <f>+Oversikt!A221</f>
        <v>10</v>
      </c>
      <c r="B221" s="16" t="str">
        <f>IF('Final 2'!O221="", "",+Oversikt!B221)</f>
        <v/>
      </c>
      <c r="C221" s="16" t="str">
        <f>IF(Oversikt!E221="","",Oversikt!E221)</f>
        <v/>
      </c>
      <c r="D221" s="17" t="str">
        <f>IF('Final 2'!O221="","",IF(Oversikt!B221="","",VLOOKUP(Oversikt!#REF!,Mønster!$A$4:$B$21,2)))</f>
        <v/>
      </c>
      <c r="E221" s="32"/>
      <c r="F221" s="33"/>
      <c r="G221" s="33"/>
      <c r="H221" s="33"/>
      <c r="I221" s="33"/>
      <c r="J221" s="33"/>
      <c r="K221" s="34"/>
      <c r="L221" s="18">
        <f>IF(Dommere!$C$12&gt;4,ROUND(SUM(E221:K221)-N221-O221,1),(SUM(E221:K221)))</f>
        <v>0</v>
      </c>
      <c r="M221" s="18"/>
      <c r="N221" s="19">
        <f t="shared" si="33"/>
        <v>0</v>
      </c>
      <c r="O221" s="19">
        <f t="shared" si="34"/>
        <v>0</v>
      </c>
      <c r="P221" s="19">
        <f t="shared" si="35"/>
        <v>0</v>
      </c>
    </row>
    <row r="222" spans="1:16" x14ac:dyDescent="0.2">
      <c r="A222" s="20">
        <f>+Oversikt!A222</f>
        <v>11</v>
      </c>
      <c r="B222" s="16" t="str">
        <f>IF('Final 2'!O222="", "",+Oversikt!B222)</f>
        <v/>
      </c>
      <c r="C222" s="16" t="str">
        <f>IF(Oversikt!E222="","",Oversikt!E222)</f>
        <v/>
      </c>
      <c r="D222" s="17" t="str">
        <f>IF('Final 2'!O222="","",IF(Oversikt!B222="","",VLOOKUP(Oversikt!#REF!,Mønster!$A$4:$B$21,2)))</f>
        <v/>
      </c>
      <c r="E222" s="32"/>
      <c r="F222" s="33"/>
      <c r="G222" s="33"/>
      <c r="H222" s="33"/>
      <c r="I222" s="33"/>
      <c r="J222" s="33"/>
      <c r="K222" s="34"/>
      <c r="L222" s="18">
        <f>IF(Dommere!$C$12&gt;4,ROUND(SUM(E222:K222)-N222-O222,1),(SUM(E222:K222)))</f>
        <v>0</v>
      </c>
      <c r="M222" s="18"/>
      <c r="N222" s="19">
        <f t="shared" si="33"/>
        <v>0</v>
      </c>
      <c r="O222" s="19">
        <f t="shared" si="34"/>
        <v>0</v>
      </c>
      <c r="P222" s="19">
        <f t="shared" si="35"/>
        <v>0</v>
      </c>
    </row>
    <row r="223" spans="1:16" x14ac:dyDescent="0.2">
      <c r="A223" s="20">
        <f>+Oversikt!A223</f>
        <v>12</v>
      </c>
      <c r="B223" s="16" t="str">
        <f>IF('Final 2'!O223="", "",+Oversikt!B223)</f>
        <v/>
      </c>
      <c r="C223" s="16" t="str">
        <f>IF(Oversikt!E223="","",Oversikt!E223)</f>
        <v/>
      </c>
      <c r="D223" s="17" t="str">
        <f>IF('Final 2'!O223="","",IF(Oversikt!B223="","",VLOOKUP(Oversikt!#REF!,Mønster!$A$4:$B$21,2)))</f>
        <v/>
      </c>
      <c r="E223" s="32"/>
      <c r="F223" s="33"/>
      <c r="G223" s="33"/>
      <c r="H223" s="33"/>
      <c r="I223" s="33"/>
      <c r="J223" s="33"/>
      <c r="K223" s="34"/>
      <c r="L223" s="18">
        <f>IF(Dommere!$C$12&gt;4,ROUND(SUM(E223:K223)-N223-O223,1),(SUM(E223:K223)))</f>
        <v>0</v>
      </c>
      <c r="M223" s="18"/>
      <c r="N223" s="19">
        <f t="shared" si="33"/>
        <v>0</v>
      </c>
      <c r="O223" s="19">
        <f t="shared" si="34"/>
        <v>0</v>
      </c>
      <c r="P223" s="19">
        <f t="shared" si="35"/>
        <v>0</v>
      </c>
    </row>
    <row r="224" spans="1:16" x14ac:dyDescent="0.2">
      <c r="A224" s="20">
        <f>+Oversikt!A224</f>
        <v>13</v>
      </c>
      <c r="B224" s="16" t="str">
        <f>IF('Final 2'!O224="", "",+Oversikt!B224)</f>
        <v/>
      </c>
      <c r="C224" s="16" t="str">
        <f>IF(Oversikt!E224="","",Oversikt!E224)</f>
        <v/>
      </c>
      <c r="D224" s="17" t="str">
        <f>IF('Final 2'!O224="","",IF(Oversikt!B224="","",VLOOKUP(Oversikt!#REF!,Mønster!$A$4:$B$21,2)))</f>
        <v/>
      </c>
      <c r="E224" s="32"/>
      <c r="F224" s="33"/>
      <c r="G224" s="33"/>
      <c r="H224" s="33"/>
      <c r="I224" s="33"/>
      <c r="J224" s="33"/>
      <c r="K224" s="34"/>
      <c r="L224" s="18">
        <f>IF(Dommere!$C$12&gt;4,ROUND(SUM(E224:K224)-N224-O224,1),(SUM(E224:K224)))</f>
        <v>0</v>
      </c>
      <c r="M224" s="18"/>
      <c r="N224" s="19">
        <f t="shared" si="33"/>
        <v>0</v>
      </c>
      <c r="O224" s="19">
        <f t="shared" si="34"/>
        <v>0</v>
      </c>
      <c r="P224" s="19">
        <f t="shared" si="35"/>
        <v>0</v>
      </c>
    </row>
    <row r="225" spans="1:16" x14ac:dyDescent="0.2">
      <c r="A225" s="20">
        <f>+Oversikt!A225</f>
        <v>14</v>
      </c>
      <c r="B225" s="16" t="str">
        <f>IF('Final 2'!O225="", "",+Oversikt!B225)</f>
        <v/>
      </c>
      <c r="C225" s="16" t="str">
        <f>IF(Oversikt!E225="","",Oversikt!E225)</f>
        <v/>
      </c>
      <c r="D225" s="17" t="str">
        <f>IF('Final 2'!O225="","",IF(Oversikt!B225="","",VLOOKUP(Oversikt!#REF!,Mønster!$A$4:$B$21,2)))</f>
        <v/>
      </c>
      <c r="E225" s="32"/>
      <c r="F225" s="33"/>
      <c r="G225" s="33"/>
      <c r="H225" s="33"/>
      <c r="I225" s="33"/>
      <c r="J225" s="33"/>
      <c r="K225" s="34"/>
      <c r="L225" s="18">
        <f>IF(Dommere!$C$12&gt;4,ROUND(SUM(E225:K225)-N225-O225,1),(SUM(E225:K225)))</f>
        <v>0</v>
      </c>
      <c r="M225" s="18"/>
      <c r="N225" s="19">
        <f t="shared" si="33"/>
        <v>0</v>
      </c>
      <c r="O225" s="19">
        <f t="shared" si="34"/>
        <v>0</v>
      </c>
      <c r="P225" s="19">
        <f t="shared" si="35"/>
        <v>0</v>
      </c>
    </row>
    <row r="226" spans="1:16" x14ac:dyDescent="0.2">
      <c r="A226" s="20">
        <f>+Oversikt!A226</f>
        <v>15</v>
      </c>
      <c r="B226" s="16" t="str">
        <f>IF('Final 2'!O226="", "",+Oversikt!B226)</f>
        <v/>
      </c>
      <c r="C226" s="16" t="str">
        <f>IF(Oversikt!E226="","",Oversikt!E226)</f>
        <v/>
      </c>
      <c r="D226" s="17" t="str">
        <f>IF('Final 2'!O226="","",IF(Oversikt!B226="","",VLOOKUP(Oversikt!#REF!,Mønster!$A$4:$B$21,2)))</f>
        <v/>
      </c>
      <c r="E226" s="32"/>
      <c r="F226" s="33"/>
      <c r="G226" s="33"/>
      <c r="H226" s="33"/>
      <c r="I226" s="33"/>
      <c r="J226" s="33"/>
      <c r="K226" s="34"/>
      <c r="L226" s="18">
        <f>IF(Dommere!$C$12&gt;4,ROUND(SUM(E226:K226)-N226-O226,1),(SUM(E226:K226)))</f>
        <v>0</v>
      </c>
      <c r="M226" s="18"/>
      <c r="N226" s="19">
        <f t="shared" si="33"/>
        <v>0</v>
      </c>
      <c r="O226" s="19">
        <f t="shared" si="34"/>
        <v>0</v>
      </c>
      <c r="P226" s="19">
        <f t="shared" si="35"/>
        <v>0</v>
      </c>
    </row>
    <row r="227" spans="1:16" x14ac:dyDescent="0.2">
      <c r="A227" s="20">
        <f>+Oversikt!A227</f>
        <v>16</v>
      </c>
      <c r="B227" s="16" t="str">
        <f>IF('Final 2'!O227="", "",+Oversikt!B227)</f>
        <v/>
      </c>
      <c r="C227" s="16" t="str">
        <f>IF(Oversikt!E227="","",Oversikt!E227)</f>
        <v/>
      </c>
      <c r="D227" s="17" t="str">
        <f>IF('Final 2'!O227="","",IF(Oversikt!B227="","",VLOOKUP(Oversikt!#REF!,Mønster!$A$4:$B$21,2)))</f>
        <v/>
      </c>
      <c r="E227" s="32"/>
      <c r="F227" s="33"/>
      <c r="G227" s="33"/>
      <c r="H227" s="33"/>
      <c r="I227" s="33"/>
      <c r="J227" s="33"/>
      <c r="K227" s="34"/>
      <c r="L227" s="18">
        <f>IF(Dommere!$C$12&gt;4,ROUND(SUM(E227:K227)-N227-O227,1),(SUM(E227:K227)))</f>
        <v>0</v>
      </c>
      <c r="M227" s="18"/>
      <c r="N227" s="19">
        <f t="shared" si="33"/>
        <v>0</v>
      </c>
      <c r="O227" s="19">
        <f t="shared" si="34"/>
        <v>0</v>
      </c>
      <c r="P227" s="19">
        <f t="shared" si="35"/>
        <v>0</v>
      </c>
    </row>
    <row r="228" spans="1:16" x14ac:dyDescent="0.2">
      <c r="A228" s="20">
        <f>+Oversikt!A228</f>
        <v>17</v>
      </c>
      <c r="B228" s="16" t="str">
        <f>IF('Final 2'!O228="", "",+Oversikt!B228)</f>
        <v/>
      </c>
      <c r="C228" s="16" t="str">
        <f>IF(Oversikt!E228="","",Oversikt!E228)</f>
        <v/>
      </c>
      <c r="D228" s="17" t="str">
        <f>IF('Final 2'!O228="","",IF(Oversikt!B228="","",VLOOKUP(Oversikt!#REF!,Mønster!$A$4:$B$21,2)))</f>
        <v/>
      </c>
      <c r="E228" s="32"/>
      <c r="F228" s="33"/>
      <c r="G228" s="33"/>
      <c r="H228" s="33"/>
      <c r="I228" s="33"/>
      <c r="J228" s="33"/>
      <c r="K228" s="34"/>
      <c r="L228" s="18">
        <f>IF(Dommere!$C$12&gt;4,ROUND(SUM(E228:K228)-N228-O228,1),(SUM(E228:K228)))</f>
        <v>0</v>
      </c>
      <c r="M228" s="18"/>
      <c r="N228" s="19">
        <f t="shared" si="33"/>
        <v>0</v>
      </c>
      <c r="O228" s="19">
        <f t="shared" si="34"/>
        <v>0</v>
      </c>
      <c r="P228" s="19">
        <f t="shared" si="35"/>
        <v>0</v>
      </c>
    </row>
    <row r="229" spans="1:16" x14ac:dyDescent="0.2">
      <c r="A229" s="20">
        <f>+Oversikt!A229</f>
        <v>18</v>
      </c>
      <c r="B229" s="16" t="str">
        <f>IF('Final 2'!O229="", "",+Oversikt!B229)</f>
        <v/>
      </c>
      <c r="C229" s="16" t="str">
        <f>IF(Oversikt!E229="","",Oversikt!E229)</f>
        <v/>
      </c>
      <c r="D229" s="17" t="str">
        <f>IF('Final 2'!O229="","",IF(Oversikt!B229="","",VLOOKUP(Oversikt!#REF!,Mønster!$A$4:$B$21,2)))</f>
        <v/>
      </c>
      <c r="E229" s="32"/>
      <c r="F229" s="33"/>
      <c r="G229" s="33"/>
      <c r="H229" s="33"/>
      <c r="I229" s="33"/>
      <c r="J229" s="33"/>
      <c r="K229" s="34"/>
      <c r="L229" s="18">
        <f>IF(Dommere!$C$12&gt;4,ROUND(SUM(E229:K229)-N229-O229,1),(SUM(E229:K229)))</f>
        <v>0</v>
      </c>
      <c r="M229" s="18"/>
      <c r="N229" s="19">
        <f t="shared" si="33"/>
        <v>0</v>
      </c>
      <c r="O229" s="19">
        <f t="shared" si="34"/>
        <v>0</v>
      </c>
      <c r="P229" s="19">
        <f t="shared" si="35"/>
        <v>0</v>
      </c>
    </row>
    <row r="230" spans="1:16" x14ac:dyDescent="0.2">
      <c r="A230" s="20">
        <f>+Oversikt!A230</f>
        <v>19</v>
      </c>
      <c r="B230" s="16" t="str">
        <f>IF('Final 2'!O230="", "",+Oversikt!B230)</f>
        <v/>
      </c>
      <c r="C230" s="16" t="str">
        <f>IF(Oversikt!E230="","",Oversikt!E230)</f>
        <v/>
      </c>
      <c r="D230" s="17" t="str">
        <f>IF('Final 2'!O230="","",IF(Oversikt!B230="","",VLOOKUP(Oversikt!#REF!,Mønster!$A$4:$B$21,2)))</f>
        <v/>
      </c>
      <c r="E230" s="32"/>
      <c r="F230" s="33"/>
      <c r="G230" s="33"/>
      <c r="H230" s="33"/>
      <c r="I230" s="33"/>
      <c r="J230" s="33"/>
      <c r="K230" s="34"/>
      <c r="L230" s="18">
        <f>IF(Dommere!$C$12&gt;4,ROUND(SUM(E230:K230)-N230-O230,1),(SUM(E230:K230)))</f>
        <v>0</v>
      </c>
      <c r="M230" s="18"/>
      <c r="N230" s="19">
        <f t="shared" si="33"/>
        <v>0</v>
      </c>
      <c r="O230" s="19">
        <f t="shared" si="34"/>
        <v>0</v>
      </c>
      <c r="P230" s="19">
        <f t="shared" si="35"/>
        <v>0</v>
      </c>
    </row>
    <row r="231" spans="1:16" x14ac:dyDescent="0.2">
      <c r="A231" s="20">
        <f>+Oversikt!A231</f>
        <v>20</v>
      </c>
      <c r="B231" s="16" t="str">
        <f>IF('Final 2'!O231="", "",+Oversikt!B231)</f>
        <v/>
      </c>
      <c r="C231" s="16" t="str">
        <f>IF(Oversikt!E231="","",Oversikt!E231)</f>
        <v/>
      </c>
      <c r="D231" s="17" t="str">
        <f>IF('Final 2'!O231="","",IF(Oversikt!B231="","",VLOOKUP(Oversikt!#REF!,Mønster!$A$4:$B$21,2)))</f>
        <v/>
      </c>
      <c r="E231" s="32"/>
      <c r="F231" s="33"/>
      <c r="G231" s="33"/>
      <c r="H231" s="33"/>
      <c r="I231" s="33"/>
      <c r="J231" s="33"/>
      <c r="K231" s="34"/>
      <c r="L231" s="18">
        <f>IF(Dommere!$C$12&gt;4,ROUND(SUM(E231:K231)-N231-O231,1),(SUM(E231:K231)))</f>
        <v>0</v>
      </c>
      <c r="M231" s="18"/>
      <c r="N231" s="19">
        <f t="shared" si="33"/>
        <v>0</v>
      </c>
      <c r="O231" s="19">
        <f t="shared" si="34"/>
        <v>0</v>
      </c>
      <c r="P231" s="19">
        <f t="shared" si="35"/>
        <v>0</v>
      </c>
    </row>
    <row r="232" spans="1:16" x14ac:dyDescent="0.2">
      <c r="A232" s="20">
        <f>+Oversikt!A232</f>
        <v>21</v>
      </c>
      <c r="B232" s="16" t="str">
        <f>IF('Final 2'!O232="", "",+Oversikt!B232)</f>
        <v/>
      </c>
      <c r="C232" s="16" t="str">
        <f>IF(Oversikt!E232="","",Oversikt!E232)</f>
        <v/>
      </c>
      <c r="D232" s="17" t="str">
        <f>IF('Final 2'!O232="","",IF(Oversikt!B232="","",VLOOKUP(Oversikt!#REF!,Mønster!$A$4:$B$21,2)))</f>
        <v/>
      </c>
      <c r="E232" s="32"/>
      <c r="F232" s="33"/>
      <c r="G232" s="33"/>
      <c r="H232" s="33"/>
      <c r="I232" s="33"/>
      <c r="J232" s="33"/>
      <c r="K232" s="34"/>
      <c r="L232" s="18">
        <f>IF(Dommere!$C$12&gt;4,ROUND(SUM(E232:K232)-N232-O232,1),(SUM(E232:K232)))</f>
        <v>0</v>
      </c>
      <c r="M232" s="18"/>
      <c r="N232" s="19">
        <f t="shared" si="33"/>
        <v>0</v>
      </c>
      <c r="O232" s="19">
        <f t="shared" si="34"/>
        <v>0</v>
      </c>
      <c r="P232" s="19">
        <f t="shared" si="35"/>
        <v>0</v>
      </c>
    </row>
    <row r="233" spans="1:16" x14ac:dyDescent="0.2">
      <c r="A233" s="20">
        <f>+Oversikt!A233</f>
        <v>22</v>
      </c>
      <c r="B233" s="16" t="str">
        <f>IF('Final 2'!O233="", "",+Oversikt!B233)</f>
        <v/>
      </c>
      <c r="C233" s="16" t="str">
        <f>IF(Oversikt!E233="","",Oversikt!E233)</f>
        <v/>
      </c>
      <c r="D233" s="17" t="str">
        <f>IF('Final 2'!O233="","",IF(Oversikt!B233="","",VLOOKUP(Oversikt!#REF!,Mønster!$A$4:$B$21,2)))</f>
        <v/>
      </c>
      <c r="E233" s="32"/>
      <c r="F233" s="33"/>
      <c r="G233" s="33"/>
      <c r="H233" s="33"/>
      <c r="I233" s="33"/>
      <c r="J233" s="33"/>
      <c r="K233" s="34"/>
      <c r="L233" s="18">
        <f>IF(Dommere!$C$12&gt;4,ROUND(SUM(E233:K233)-N233-O233,1),(SUM(E233:K233)))</f>
        <v>0</v>
      </c>
      <c r="M233" s="18"/>
      <c r="N233" s="19">
        <f t="shared" si="33"/>
        <v>0</v>
      </c>
      <c r="O233" s="19">
        <f t="shared" si="34"/>
        <v>0</v>
      </c>
      <c r="P233" s="19">
        <f t="shared" si="35"/>
        <v>0</v>
      </c>
    </row>
    <row r="234" spans="1:16" x14ac:dyDescent="0.2">
      <c r="A234" s="20">
        <f>+Oversikt!A234</f>
        <v>23</v>
      </c>
      <c r="B234" s="16" t="str">
        <f>IF('Final 2'!O234="", "",+Oversikt!B234)</f>
        <v/>
      </c>
      <c r="C234" s="16" t="str">
        <f>IF(Oversikt!E234="","",Oversikt!E234)</f>
        <v/>
      </c>
      <c r="D234" s="17" t="str">
        <f>IF('Final 2'!O234="","",IF(Oversikt!B234="","",VLOOKUP(Oversikt!#REF!,Mønster!$A$4:$B$21,2)))</f>
        <v/>
      </c>
      <c r="E234" s="32"/>
      <c r="F234" s="33"/>
      <c r="G234" s="33"/>
      <c r="H234" s="33"/>
      <c r="I234" s="33"/>
      <c r="J234" s="33"/>
      <c r="K234" s="34"/>
      <c r="L234" s="18">
        <f>IF(Dommere!$C$12&gt;4,ROUND(SUM(E234:K234)-N234-O234,1),(SUM(E234:K234)))</f>
        <v>0</v>
      </c>
      <c r="M234" s="18"/>
      <c r="N234" s="19">
        <f t="shared" si="33"/>
        <v>0</v>
      </c>
      <c r="O234" s="19">
        <f t="shared" si="34"/>
        <v>0</v>
      </c>
      <c r="P234" s="19">
        <f t="shared" si="35"/>
        <v>0</v>
      </c>
    </row>
    <row r="235" spans="1:16" x14ac:dyDescent="0.2">
      <c r="A235" s="20">
        <f>+Oversikt!A235</f>
        <v>24</v>
      </c>
      <c r="B235" s="16" t="str">
        <f>IF('Final 2'!O235="", "",+Oversikt!B235)</f>
        <v/>
      </c>
      <c r="C235" s="16" t="str">
        <f>IF(Oversikt!E235="","",Oversikt!E235)</f>
        <v/>
      </c>
      <c r="D235" s="17" t="str">
        <f>IF('Final 2'!O235="","",IF(Oversikt!B235="","",VLOOKUP(Oversikt!#REF!,Mønster!$A$4:$B$21,2)))</f>
        <v/>
      </c>
      <c r="E235" s="32"/>
      <c r="F235" s="33"/>
      <c r="G235" s="33"/>
      <c r="H235" s="33"/>
      <c r="I235" s="33"/>
      <c r="J235" s="33"/>
      <c r="K235" s="34"/>
      <c r="L235" s="18">
        <f>IF(Dommere!$C$12&gt;4,ROUND(SUM(E235:K235)-N235-O235,1),(SUM(E235:K235)))</f>
        <v>0</v>
      </c>
      <c r="M235" s="18"/>
      <c r="N235" s="19">
        <f t="shared" si="33"/>
        <v>0</v>
      </c>
      <c r="O235" s="19">
        <f t="shared" si="34"/>
        <v>0</v>
      </c>
      <c r="P235" s="19">
        <f t="shared" si="35"/>
        <v>0</v>
      </c>
    </row>
    <row r="236" spans="1:16" x14ac:dyDescent="0.2">
      <c r="A236" s="20">
        <f>+Oversikt!A236</f>
        <v>25</v>
      </c>
      <c r="B236" s="16" t="str">
        <f>IF('Final 2'!O236="", "",+Oversikt!B236)</f>
        <v/>
      </c>
      <c r="C236" s="16" t="str">
        <f>IF(Oversikt!E236="","",Oversikt!E236)</f>
        <v/>
      </c>
      <c r="D236" s="17" t="str">
        <f>IF('Final 2'!O236="","",IF(Oversikt!B236="","",VLOOKUP(Oversikt!#REF!,Mønster!$A$4:$B$21,2)))</f>
        <v/>
      </c>
      <c r="E236" s="32"/>
      <c r="F236" s="33"/>
      <c r="G236" s="33"/>
      <c r="H236" s="33"/>
      <c r="I236" s="33"/>
      <c r="J236" s="33"/>
      <c r="K236" s="34"/>
      <c r="L236" s="18">
        <f>IF(Dommere!$C$12&gt;4,ROUND(SUM(E236:K236)-N236-O236,1),(SUM(E236:K236)))</f>
        <v>0</v>
      </c>
      <c r="M236" s="18"/>
      <c r="N236" s="19">
        <f t="shared" si="33"/>
        <v>0</v>
      </c>
      <c r="O236" s="19">
        <f t="shared" si="34"/>
        <v>0</v>
      </c>
      <c r="P236" s="19">
        <f t="shared" si="35"/>
        <v>0</v>
      </c>
    </row>
    <row r="237" spans="1:16" ht="21" customHeight="1" x14ac:dyDescent="0.2">
      <c r="A237" s="21" t="str">
        <f>+Oversikt!A237</f>
        <v>Klasse 370 / 380 / 390 - Senior I, II og III - Menn dan</v>
      </c>
      <c r="B237" s="16"/>
      <c r="C237" s="16"/>
      <c r="D237" s="17"/>
      <c r="E237" s="42"/>
      <c r="F237" s="43"/>
      <c r="G237" s="43"/>
      <c r="H237" s="43"/>
      <c r="I237" s="43"/>
      <c r="J237" s="43"/>
      <c r="K237" s="44"/>
      <c r="L237" s="18"/>
      <c r="M237" s="18"/>
      <c r="N237" s="37"/>
      <c r="O237" s="37"/>
      <c r="P237" s="37"/>
    </row>
    <row r="238" spans="1:16" x14ac:dyDescent="0.2">
      <c r="A238" s="20">
        <f>+Oversikt!A238</f>
        <v>1</v>
      </c>
      <c r="B238" s="16" t="str">
        <f>IF('Final 2'!O238="", "",+Oversikt!B238)</f>
        <v/>
      </c>
      <c r="C238" s="16" t="str">
        <f>IF(Oversikt!E238="","",Oversikt!E238)</f>
        <v>Hwa Rang Team Drammen</v>
      </c>
      <c r="D238" s="17" t="str">
        <f>IF('Final 2'!O238="","",IF(Oversikt!B238="","",VLOOKUP(Oversikt!#REF!,Mønster!$A$4:$B$21,2)))</f>
        <v/>
      </c>
      <c r="E238" s="32"/>
      <c r="F238" s="33"/>
      <c r="G238" s="33"/>
      <c r="H238" s="33"/>
      <c r="I238" s="33"/>
      <c r="J238" s="33"/>
      <c r="K238" s="34"/>
      <c r="L238" s="18">
        <f>IF(Dommere!$C$12&gt;4,ROUND(SUM(E238:K238)-N238-O238,1),(SUM(E238:K238)))</f>
        <v>0</v>
      </c>
      <c r="M238" s="18"/>
      <c r="N238" s="19">
        <f t="shared" ref="N238:N262" si="36">MAX(E238:K238)</f>
        <v>0</v>
      </c>
      <c r="O238" s="19">
        <f t="shared" ref="O238:O262" si="37">MIN(E238:K238)</f>
        <v>0</v>
      </c>
      <c r="P238" s="19">
        <f t="shared" ref="P238:P262" si="38">SUM(E238:K238)</f>
        <v>0</v>
      </c>
    </row>
    <row r="239" spans="1:16" x14ac:dyDescent="0.2">
      <c r="A239" s="20">
        <f>+Oversikt!A239</f>
        <v>2</v>
      </c>
      <c r="B239" s="16" t="str">
        <f>IF('Final 2'!O239="", "",+Oversikt!B239)</f>
        <v/>
      </c>
      <c r="C239" s="16" t="str">
        <f>IF(Oversikt!E239="","",Oversikt!E239)</f>
        <v>Hwa Rang Team Drammen</v>
      </c>
      <c r="D239" s="17" t="str">
        <f>IF('Final 2'!O239="","",IF(Oversikt!B239="","",VLOOKUP(Oversikt!#REF!,Mønster!$A$4:$B$21,2)))</f>
        <v/>
      </c>
      <c r="E239" s="32"/>
      <c r="F239" s="33"/>
      <c r="G239" s="33"/>
      <c r="H239" s="33"/>
      <c r="I239" s="33"/>
      <c r="J239" s="33"/>
      <c r="K239" s="34"/>
      <c r="L239" s="18">
        <f>IF(Dommere!$C$12&gt;4,ROUND(SUM(E239:K239)-N239-O239,1),(SUM(E239:K239)))</f>
        <v>0</v>
      </c>
      <c r="M239" s="18"/>
      <c r="N239" s="19">
        <f t="shared" si="36"/>
        <v>0</v>
      </c>
      <c r="O239" s="19">
        <f t="shared" si="37"/>
        <v>0</v>
      </c>
      <c r="P239" s="19">
        <f t="shared" si="38"/>
        <v>0</v>
      </c>
    </row>
    <row r="240" spans="1:16" x14ac:dyDescent="0.2">
      <c r="A240" s="20">
        <f>+Oversikt!A240</f>
        <v>3</v>
      </c>
      <c r="B240" s="16" t="str">
        <f>IF('Final 2'!O240="", "",+Oversikt!B240)</f>
        <v/>
      </c>
      <c r="C240" s="16" t="str">
        <f>IF(Oversikt!E240="","",Oversikt!E240)</f>
        <v>Chonkwon Vestli Taekwondo Klubb</v>
      </c>
      <c r="D240" s="17" t="str">
        <f>IF('Final 2'!O240="","",IF(Oversikt!B240="","",VLOOKUP(Oversikt!#REF!,Mønster!$A$4:$B$21,2)))</f>
        <v/>
      </c>
      <c r="E240" s="32"/>
      <c r="F240" s="33"/>
      <c r="G240" s="33"/>
      <c r="H240" s="33"/>
      <c r="I240" s="33"/>
      <c r="J240" s="33"/>
      <c r="K240" s="34"/>
      <c r="L240" s="18">
        <f>IF(Dommere!$C$12&gt;4,ROUND(SUM(E240:K240)-N240-O240,1),(SUM(E240:K240)))</f>
        <v>0</v>
      </c>
      <c r="M240" s="18"/>
      <c r="N240" s="19">
        <f t="shared" si="36"/>
        <v>0</v>
      </c>
      <c r="O240" s="19">
        <f t="shared" si="37"/>
        <v>0</v>
      </c>
      <c r="P240" s="19">
        <f t="shared" si="38"/>
        <v>0</v>
      </c>
    </row>
    <row r="241" spans="1:16" x14ac:dyDescent="0.2">
      <c r="A241" s="20">
        <f>+Oversikt!A241</f>
        <v>4</v>
      </c>
      <c r="B241" s="16" t="str">
        <f>IF('Final 2'!O241="", "",+Oversikt!B241)</f>
        <v/>
      </c>
      <c r="C241" s="16" t="str">
        <f>IF(Oversikt!E241="","",Oversikt!E241)</f>
        <v>Oslo Nord Taekwondo klubb</v>
      </c>
      <c r="D241" s="17" t="str">
        <f>IF('Final 2'!O241="","",IF(Oversikt!B241="","",VLOOKUP(Oversikt!#REF!,Mønster!$A$4:$B$21,2)))</f>
        <v/>
      </c>
      <c r="E241" s="32"/>
      <c r="F241" s="33"/>
      <c r="G241" s="33"/>
      <c r="H241" s="33"/>
      <c r="I241" s="33"/>
      <c r="J241" s="33"/>
      <c r="K241" s="34"/>
      <c r="L241" s="18">
        <f>IF(Dommere!$C$12&gt;4,ROUND(SUM(E241:K241)-N241-O241,1),(SUM(E241:K241)))</f>
        <v>0</v>
      </c>
      <c r="M241" s="18"/>
      <c r="N241" s="19">
        <f t="shared" si="36"/>
        <v>0</v>
      </c>
      <c r="O241" s="19">
        <f t="shared" si="37"/>
        <v>0</v>
      </c>
      <c r="P241" s="19">
        <f t="shared" si="38"/>
        <v>0</v>
      </c>
    </row>
    <row r="242" spans="1:16" x14ac:dyDescent="0.2">
      <c r="A242" s="20">
        <f>+Oversikt!A242</f>
        <v>5</v>
      </c>
      <c r="B242" s="16" t="str">
        <f>IF('Final 2'!O242="", "",+Oversikt!B242)</f>
        <v/>
      </c>
      <c r="C242" s="16" t="str">
        <f>IF(Oversikt!E242="","",Oversikt!E242)</f>
        <v>Chonkwon Vestli Taekwondo Klubb</v>
      </c>
      <c r="D242" s="17" t="str">
        <f>IF('Final 2'!O242="","",IF(Oversikt!B242="","",VLOOKUP(Oversikt!#REF!,Mønster!$A$4:$B$21,2)))</f>
        <v/>
      </c>
      <c r="E242" s="32"/>
      <c r="F242" s="33"/>
      <c r="G242" s="33"/>
      <c r="H242" s="33"/>
      <c r="I242" s="33"/>
      <c r="J242" s="33"/>
      <c r="K242" s="34"/>
      <c r="L242" s="18">
        <f>IF(Dommere!$C$12&gt;4,ROUND(SUM(E242:K242)-N242-O242,1),(SUM(E242:K242)))</f>
        <v>0</v>
      </c>
      <c r="M242" s="18"/>
      <c r="N242" s="19">
        <f t="shared" si="36"/>
        <v>0</v>
      </c>
      <c r="O242" s="19">
        <f t="shared" si="37"/>
        <v>0</v>
      </c>
      <c r="P242" s="19">
        <f t="shared" si="38"/>
        <v>0</v>
      </c>
    </row>
    <row r="243" spans="1:16" x14ac:dyDescent="0.2">
      <c r="A243" s="20">
        <f>+Oversikt!A243</f>
        <v>6</v>
      </c>
      <c r="B243" s="16" t="str">
        <f>IF('Final 2'!O243="", "",+Oversikt!B243)</f>
        <v/>
      </c>
      <c r="C243" s="16" t="str">
        <f>IF(Oversikt!E243="","",Oversikt!E243)</f>
        <v>Solør Tae Kwondoklubb</v>
      </c>
      <c r="D243" s="17" t="str">
        <f>IF('Final 2'!O243="","",IF(Oversikt!B243="","",VLOOKUP(Oversikt!#REF!,Mønster!$A$4:$B$21,2)))</f>
        <v/>
      </c>
      <c r="E243" s="32"/>
      <c r="F243" s="33"/>
      <c r="G243" s="33"/>
      <c r="H243" s="33"/>
      <c r="I243" s="33"/>
      <c r="J243" s="33"/>
      <c r="K243" s="34"/>
      <c r="L243" s="18">
        <f>IF(Dommere!$C$12&gt;4,ROUND(SUM(E243:K243)-N243-O243,1),(SUM(E243:K243)))</f>
        <v>0</v>
      </c>
      <c r="M243" s="18"/>
      <c r="N243" s="19">
        <f t="shared" si="36"/>
        <v>0</v>
      </c>
      <c r="O243" s="19">
        <f t="shared" si="37"/>
        <v>0</v>
      </c>
      <c r="P243" s="19">
        <f t="shared" si="38"/>
        <v>0</v>
      </c>
    </row>
    <row r="244" spans="1:16" x14ac:dyDescent="0.2">
      <c r="A244" s="20">
        <f>+Oversikt!A244</f>
        <v>7</v>
      </c>
      <c r="B244" s="16" t="str">
        <f>IF('Final 2'!O244="", "",+Oversikt!B244)</f>
        <v/>
      </c>
      <c r="C244" s="16" t="str">
        <f>IF(Oversikt!E244="","",Oversikt!E244)</f>
        <v/>
      </c>
      <c r="D244" s="17" t="str">
        <f>IF('Final 2'!O244="","",IF(Oversikt!B244="","",VLOOKUP(Oversikt!#REF!,Mønster!$A$4:$B$21,2)))</f>
        <v/>
      </c>
      <c r="E244" s="32"/>
      <c r="F244" s="33"/>
      <c r="G244" s="33"/>
      <c r="H244" s="33"/>
      <c r="I244" s="33"/>
      <c r="J244" s="33"/>
      <c r="K244" s="34"/>
      <c r="L244" s="18">
        <f>IF(Dommere!$C$12&gt;4,ROUND(SUM(E244:K244)-N244-O244,1),(SUM(E244:K244)))</f>
        <v>0</v>
      </c>
      <c r="M244" s="18"/>
      <c r="N244" s="19">
        <f t="shared" si="36"/>
        <v>0</v>
      </c>
      <c r="O244" s="19">
        <f t="shared" si="37"/>
        <v>0</v>
      </c>
      <c r="P244" s="19">
        <f t="shared" si="38"/>
        <v>0</v>
      </c>
    </row>
    <row r="245" spans="1:16" x14ac:dyDescent="0.2">
      <c r="A245" s="20">
        <f>+Oversikt!A245</f>
        <v>8</v>
      </c>
      <c r="B245" s="16" t="str">
        <f>IF('Final 2'!O245="", "",+Oversikt!B245)</f>
        <v/>
      </c>
      <c r="C245" s="16" t="str">
        <f>IF(Oversikt!E245="","",Oversikt!E245)</f>
        <v/>
      </c>
      <c r="D245" s="17" t="str">
        <f>IF('Final 2'!O245="","",IF(Oversikt!B245="","",VLOOKUP(Oversikt!#REF!,Mønster!$A$4:$B$21,2)))</f>
        <v/>
      </c>
      <c r="E245" s="32"/>
      <c r="F245" s="33"/>
      <c r="G245" s="33"/>
      <c r="H245" s="33"/>
      <c r="I245" s="33"/>
      <c r="J245" s="33"/>
      <c r="K245" s="34"/>
      <c r="L245" s="18">
        <f>IF(Dommere!$C$12&gt;4,ROUND(SUM(E245:K245)-N245-O245,1),(SUM(E245:K245)))</f>
        <v>0</v>
      </c>
      <c r="M245" s="18"/>
      <c r="N245" s="19">
        <f t="shared" si="36"/>
        <v>0</v>
      </c>
      <c r="O245" s="19">
        <f t="shared" si="37"/>
        <v>0</v>
      </c>
      <c r="P245" s="19">
        <f t="shared" si="38"/>
        <v>0</v>
      </c>
    </row>
    <row r="246" spans="1:16" x14ac:dyDescent="0.2">
      <c r="A246" s="20">
        <f>+Oversikt!A246</f>
        <v>9</v>
      </c>
      <c r="B246" s="16" t="str">
        <f>IF('Final 2'!O246="", "",+Oversikt!B246)</f>
        <v/>
      </c>
      <c r="C246" s="16" t="str">
        <f>IF(Oversikt!E246="","",Oversikt!E246)</f>
        <v/>
      </c>
      <c r="D246" s="17" t="str">
        <f>IF('Final 2'!O246="","",IF(Oversikt!B246="","",VLOOKUP(Oversikt!#REF!,Mønster!$A$4:$B$21,2)))</f>
        <v/>
      </c>
      <c r="E246" s="32"/>
      <c r="F246" s="33"/>
      <c r="G246" s="33"/>
      <c r="H246" s="33"/>
      <c r="I246" s="33"/>
      <c r="J246" s="33"/>
      <c r="K246" s="34"/>
      <c r="L246" s="18">
        <f>IF(Dommere!$C$12&gt;4,ROUND(SUM(E246:K246)-N246-O246,1),(SUM(E246:K246)))</f>
        <v>0</v>
      </c>
      <c r="M246" s="18"/>
      <c r="N246" s="19">
        <f t="shared" si="36"/>
        <v>0</v>
      </c>
      <c r="O246" s="19">
        <f t="shared" si="37"/>
        <v>0</v>
      </c>
      <c r="P246" s="19">
        <f t="shared" si="38"/>
        <v>0</v>
      </c>
    </row>
    <row r="247" spans="1:16" x14ac:dyDescent="0.2">
      <c r="A247" s="20">
        <f>+Oversikt!A247</f>
        <v>10</v>
      </c>
      <c r="B247" s="16" t="str">
        <f>IF('Final 2'!O247="", "",+Oversikt!B247)</f>
        <v/>
      </c>
      <c r="C247" s="16" t="str">
        <f>IF(Oversikt!E247="","",Oversikt!E247)</f>
        <v/>
      </c>
      <c r="D247" s="17" t="str">
        <f>IF('Final 2'!O247="","",IF(Oversikt!B247="","",VLOOKUP(Oversikt!#REF!,Mønster!$A$4:$B$21,2)))</f>
        <v/>
      </c>
      <c r="E247" s="32"/>
      <c r="F247" s="33"/>
      <c r="G247" s="33"/>
      <c r="H247" s="33"/>
      <c r="I247" s="33"/>
      <c r="J247" s="33"/>
      <c r="K247" s="34"/>
      <c r="L247" s="18">
        <f>IF(Dommere!$C$12&gt;4,ROUND(SUM(E247:K247)-N247-O247,1),(SUM(E247:K247)))</f>
        <v>0</v>
      </c>
      <c r="M247" s="18"/>
      <c r="N247" s="19">
        <f t="shared" si="36"/>
        <v>0</v>
      </c>
      <c r="O247" s="19">
        <f t="shared" si="37"/>
        <v>0</v>
      </c>
      <c r="P247" s="19">
        <f t="shared" si="38"/>
        <v>0</v>
      </c>
    </row>
    <row r="248" spans="1:16" x14ac:dyDescent="0.2">
      <c r="A248" s="20">
        <f>+Oversikt!A248</f>
        <v>11</v>
      </c>
      <c r="B248" s="16" t="str">
        <f>IF('Final 2'!O248="", "",+Oversikt!B248)</f>
        <v/>
      </c>
      <c r="C248" s="16" t="str">
        <f>IF(Oversikt!E248="","",Oversikt!E248)</f>
        <v/>
      </c>
      <c r="D248" s="17" t="str">
        <f>IF('Final 2'!O248="","",IF(Oversikt!B248="","",VLOOKUP(Oversikt!#REF!,Mønster!$A$4:$B$21,2)))</f>
        <v/>
      </c>
      <c r="E248" s="32"/>
      <c r="F248" s="33"/>
      <c r="G248" s="33"/>
      <c r="H248" s="33"/>
      <c r="I248" s="33"/>
      <c r="J248" s="33"/>
      <c r="K248" s="34"/>
      <c r="L248" s="18">
        <f>IF(Dommere!$C$12&gt;4,ROUND(SUM(E248:K248)-N248-O248,1),(SUM(E248:K248)))</f>
        <v>0</v>
      </c>
      <c r="M248" s="18"/>
      <c r="N248" s="19">
        <f t="shared" si="36"/>
        <v>0</v>
      </c>
      <c r="O248" s="19">
        <f t="shared" si="37"/>
        <v>0</v>
      </c>
      <c r="P248" s="19">
        <f t="shared" si="38"/>
        <v>0</v>
      </c>
    </row>
    <row r="249" spans="1:16" x14ac:dyDescent="0.2">
      <c r="A249" s="20">
        <f>+Oversikt!A249</f>
        <v>12</v>
      </c>
      <c r="B249" s="16" t="str">
        <f>IF('Final 2'!O249="", "",+Oversikt!B249)</f>
        <v/>
      </c>
      <c r="C249" s="16" t="str">
        <f>IF(Oversikt!E249="","",Oversikt!E249)</f>
        <v/>
      </c>
      <c r="D249" s="17" t="str">
        <f>IF('Final 2'!O249="","",IF(Oversikt!B249="","",VLOOKUP(Oversikt!#REF!,Mønster!$A$4:$B$21,2)))</f>
        <v/>
      </c>
      <c r="E249" s="32"/>
      <c r="F249" s="33"/>
      <c r="G249" s="33"/>
      <c r="H249" s="33"/>
      <c r="I249" s="33"/>
      <c r="J249" s="33"/>
      <c r="K249" s="34"/>
      <c r="L249" s="18">
        <f>IF(Dommere!$C$12&gt;4,ROUND(SUM(E249:K249)-N249-O249,1),(SUM(E249:K249)))</f>
        <v>0</v>
      </c>
      <c r="M249" s="18"/>
      <c r="N249" s="19">
        <f t="shared" si="36"/>
        <v>0</v>
      </c>
      <c r="O249" s="19">
        <f t="shared" si="37"/>
        <v>0</v>
      </c>
      <c r="P249" s="19">
        <f t="shared" si="38"/>
        <v>0</v>
      </c>
    </row>
    <row r="250" spans="1:16" x14ac:dyDescent="0.2">
      <c r="A250" s="20">
        <f>+Oversikt!A250</f>
        <v>13</v>
      </c>
      <c r="B250" s="16" t="str">
        <f>IF('Final 2'!O250="", "",+Oversikt!B250)</f>
        <v/>
      </c>
      <c r="C250" s="16" t="str">
        <f>IF(Oversikt!E250="","",Oversikt!E250)</f>
        <v/>
      </c>
      <c r="D250" s="17" t="str">
        <f>IF('Final 2'!O250="","",IF(Oversikt!B250="","",VLOOKUP(Oversikt!#REF!,Mønster!$A$4:$B$21,2)))</f>
        <v/>
      </c>
      <c r="E250" s="32"/>
      <c r="F250" s="33"/>
      <c r="G250" s="33"/>
      <c r="H250" s="33"/>
      <c r="I250" s="33"/>
      <c r="J250" s="33"/>
      <c r="K250" s="34"/>
      <c r="L250" s="18">
        <f>IF(Dommere!$C$12&gt;4,ROUND(SUM(E250:K250)-N250-O250,1),(SUM(E250:K250)))</f>
        <v>0</v>
      </c>
      <c r="M250" s="18"/>
      <c r="N250" s="19">
        <f t="shared" si="36"/>
        <v>0</v>
      </c>
      <c r="O250" s="19">
        <f t="shared" si="37"/>
        <v>0</v>
      </c>
      <c r="P250" s="19">
        <f t="shared" si="38"/>
        <v>0</v>
      </c>
    </row>
    <row r="251" spans="1:16" x14ac:dyDescent="0.2">
      <c r="A251" s="20">
        <f>+Oversikt!A251</f>
        <v>14</v>
      </c>
      <c r="B251" s="16" t="str">
        <f>IF('Final 2'!O251="", "",+Oversikt!B251)</f>
        <v/>
      </c>
      <c r="C251" s="16" t="str">
        <f>IF(Oversikt!E251="","",Oversikt!E251)</f>
        <v/>
      </c>
      <c r="D251" s="17" t="str">
        <f>IF('Final 2'!O251="","",IF(Oversikt!B251="","",VLOOKUP(Oversikt!#REF!,Mønster!$A$4:$B$21,2)))</f>
        <v/>
      </c>
      <c r="E251" s="32"/>
      <c r="F251" s="33"/>
      <c r="G251" s="33"/>
      <c r="H251" s="33"/>
      <c r="I251" s="33"/>
      <c r="J251" s="33"/>
      <c r="K251" s="34"/>
      <c r="L251" s="18">
        <f>IF(Dommere!$C$12&gt;4,ROUND(SUM(E251:K251)-N251-O251,1),(SUM(E251:K251)))</f>
        <v>0</v>
      </c>
      <c r="M251" s="18"/>
      <c r="N251" s="19">
        <f t="shared" si="36"/>
        <v>0</v>
      </c>
      <c r="O251" s="19">
        <f t="shared" si="37"/>
        <v>0</v>
      </c>
      <c r="P251" s="19">
        <f t="shared" si="38"/>
        <v>0</v>
      </c>
    </row>
    <row r="252" spans="1:16" x14ac:dyDescent="0.2">
      <c r="A252" s="20">
        <f>+Oversikt!A252</f>
        <v>15</v>
      </c>
      <c r="B252" s="16" t="str">
        <f>IF('Final 2'!O252="", "",+Oversikt!B252)</f>
        <v/>
      </c>
      <c r="C252" s="16" t="str">
        <f>IF(Oversikt!E252="","",Oversikt!E252)</f>
        <v/>
      </c>
      <c r="D252" s="17" t="str">
        <f>IF('Final 2'!O252="","",IF(Oversikt!B252="","",VLOOKUP(Oversikt!#REF!,Mønster!$A$4:$B$21,2)))</f>
        <v/>
      </c>
      <c r="E252" s="32"/>
      <c r="F252" s="33"/>
      <c r="G252" s="33"/>
      <c r="H252" s="33"/>
      <c r="I252" s="33"/>
      <c r="J252" s="33"/>
      <c r="K252" s="34"/>
      <c r="L252" s="18">
        <f>IF(Dommere!$C$12&gt;4,ROUND(SUM(E252:K252)-N252-O252,1),(SUM(E252:K252)))</f>
        <v>0</v>
      </c>
      <c r="M252" s="18"/>
      <c r="N252" s="19">
        <f t="shared" si="36"/>
        <v>0</v>
      </c>
      <c r="O252" s="19">
        <f t="shared" si="37"/>
        <v>0</v>
      </c>
      <c r="P252" s="19">
        <f t="shared" si="38"/>
        <v>0</v>
      </c>
    </row>
    <row r="253" spans="1:16" x14ac:dyDescent="0.2">
      <c r="A253" s="20">
        <f>+Oversikt!A253</f>
        <v>16</v>
      </c>
      <c r="B253" s="16" t="str">
        <f>IF('Final 2'!O253="", "",+Oversikt!B253)</f>
        <v/>
      </c>
      <c r="C253" s="16" t="str">
        <f>IF(Oversikt!E253="","",Oversikt!E253)</f>
        <v/>
      </c>
      <c r="D253" s="17" t="str">
        <f>IF('Final 2'!O253="","",IF(Oversikt!B253="","",VLOOKUP(Oversikt!#REF!,Mønster!$A$4:$B$21,2)))</f>
        <v/>
      </c>
      <c r="E253" s="32"/>
      <c r="F253" s="33"/>
      <c r="G253" s="33"/>
      <c r="H253" s="33"/>
      <c r="I253" s="33"/>
      <c r="J253" s="33"/>
      <c r="K253" s="34"/>
      <c r="L253" s="18">
        <f>IF(Dommere!$C$12&gt;4,ROUND(SUM(E253:K253)-N253-O253,1),(SUM(E253:K253)))</f>
        <v>0</v>
      </c>
      <c r="M253" s="18"/>
      <c r="N253" s="19">
        <f t="shared" si="36"/>
        <v>0</v>
      </c>
      <c r="O253" s="19">
        <f t="shared" si="37"/>
        <v>0</v>
      </c>
      <c r="P253" s="19">
        <f t="shared" si="38"/>
        <v>0</v>
      </c>
    </row>
    <row r="254" spans="1:16" x14ac:dyDescent="0.2">
      <c r="A254" s="20">
        <f>+Oversikt!A254</f>
        <v>17</v>
      </c>
      <c r="B254" s="16" t="str">
        <f>IF('Final 2'!O254="", "",+Oversikt!B254)</f>
        <v/>
      </c>
      <c r="C254" s="16" t="str">
        <f>IF(Oversikt!E254="","",Oversikt!E254)</f>
        <v/>
      </c>
      <c r="D254" s="17" t="str">
        <f>IF('Final 2'!O254="","",IF(Oversikt!B254="","",VLOOKUP(Oversikt!#REF!,Mønster!$A$4:$B$21,2)))</f>
        <v/>
      </c>
      <c r="E254" s="32"/>
      <c r="F254" s="33"/>
      <c r="G254" s="33"/>
      <c r="H254" s="33"/>
      <c r="I254" s="33"/>
      <c r="J254" s="33"/>
      <c r="K254" s="34"/>
      <c r="L254" s="18">
        <f>IF(Dommere!$C$12&gt;4,ROUND(SUM(E254:K254)-N254-O254,1),(SUM(E254:K254)))</f>
        <v>0</v>
      </c>
      <c r="M254" s="18"/>
      <c r="N254" s="19">
        <f t="shared" si="36"/>
        <v>0</v>
      </c>
      <c r="O254" s="19">
        <f t="shared" si="37"/>
        <v>0</v>
      </c>
      <c r="P254" s="19">
        <f t="shared" si="38"/>
        <v>0</v>
      </c>
    </row>
    <row r="255" spans="1:16" x14ac:dyDescent="0.2">
      <c r="A255" s="20">
        <f>+Oversikt!A255</f>
        <v>18</v>
      </c>
      <c r="B255" s="16" t="str">
        <f>IF('Final 2'!O255="", "",+Oversikt!B255)</f>
        <v/>
      </c>
      <c r="C255" s="16" t="str">
        <f>IF(Oversikt!E255="","",Oversikt!E255)</f>
        <v/>
      </c>
      <c r="D255" s="17" t="str">
        <f>IF('Final 2'!O255="","",IF(Oversikt!B255="","",VLOOKUP(Oversikt!#REF!,Mønster!$A$4:$B$21,2)))</f>
        <v/>
      </c>
      <c r="E255" s="32"/>
      <c r="F255" s="33"/>
      <c r="G255" s="33"/>
      <c r="H255" s="33"/>
      <c r="I255" s="33"/>
      <c r="J255" s="33"/>
      <c r="K255" s="34"/>
      <c r="L255" s="18">
        <f>IF(Dommere!$C$12&gt;4,ROUND(SUM(E255:K255)-N255-O255,1),(SUM(E255:K255)))</f>
        <v>0</v>
      </c>
      <c r="M255" s="18"/>
      <c r="N255" s="19">
        <f t="shared" si="36"/>
        <v>0</v>
      </c>
      <c r="O255" s="19">
        <f t="shared" si="37"/>
        <v>0</v>
      </c>
      <c r="P255" s="19">
        <f t="shared" si="38"/>
        <v>0</v>
      </c>
    </row>
    <row r="256" spans="1:16" x14ac:dyDescent="0.2">
      <c r="A256" s="20">
        <f>+Oversikt!A256</f>
        <v>19</v>
      </c>
      <c r="B256" s="16" t="str">
        <f>IF('Final 2'!O256="", "",+Oversikt!B256)</f>
        <v/>
      </c>
      <c r="C256" s="16" t="str">
        <f>IF(Oversikt!E256="","",Oversikt!E256)</f>
        <v/>
      </c>
      <c r="D256" s="17" t="str">
        <f>IF('Final 2'!O256="","",IF(Oversikt!B256="","",VLOOKUP(Oversikt!#REF!,Mønster!$A$4:$B$21,2)))</f>
        <v/>
      </c>
      <c r="E256" s="32"/>
      <c r="F256" s="33"/>
      <c r="G256" s="33"/>
      <c r="H256" s="33"/>
      <c r="I256" s="33"/>
      <c r="J256" s="33"/>
      <c r="K256" s="34"/>
      <c r="L256" s="18">
        <f>IF(Dommere!$C$12&gt;4,ROUND(SUM(E256:K256)-N256-O256,1),(SUM(E256:K256)))</f>
        <v>0</v>
      </c>
      <c r="M256" s="18"/>
      <c r="N256" s="19">
        <f t="shared" si="36"/>
        <v>0</v>
      </c>
      <c r="O256" s="19">
        <f t="shared" si="37"/>
        <v>0</v>
      </c>
      <c r="P256" s="19">
        <f t="shared" si="38"/>
        <v>0</v>
      </c>
    </row>
    <row r="257" spans="1:16" x14ac:dyDescent="0.2">
      <c r="A257" s="20">
        <f>+Oversikt!A257</f>
        <v>20</v>
      </c>
      <c r="B257" s="16" t="str">
        <f>IF('Final 2'!O257="", "",+Oversikt!B257)</f>
        <v/>
      </c>
      <c r="C257" s="16" t="str">
        <f>IF(Oversikt!E257="","",Oversikt!E257)</f>
        <v/>
      </c>
      <c r="D257" s="17" t="str">
        <f>IF('Final 2'!O257="","",IF(Oversikt!B257="","",VLOOKUP(Oversikt!#REF!,Mønster!$A$4:$B$21,2)))</f>
        <v/>
      </c>
      <c r="E257" s="32"/>
      <c r="F257" s="33"/>
      <c r="G257" s="33"/>
      <c r="H257" s="33"/>
      <c r="I257" s="33"/>
      <c r="J257" s="33"/>
      <c r="K257" s="34"/>
      <c r="L257" s="18">
        <f>IF(Dommere!$C$12&gt;4,ROUND(SUM(E257:K257)-N257-O257,1),(SUM(E257:K257)))</f>
        <v>0</v>
      </c>
      <c r="M257" s="18"/>
      <c r="N257" s="19">
        <f t="shared" si="36"/>
        <v>0</v>
      </c>
      <c r="O257" s="19">
        <f t="shared" si="37"/>
        <v>0</v>
      </c>
      <c r="P257" s="19">
        <f t="shared" si="38"/>
        <v>0</v>
      </c>
    </row>
    <row r="258" spans="1:16" x14ac:dyDescent="0.2">
      <c r="A258" s="20">
        <f>+Oversikt!A258</f>
        <v>21</v>
      </c>
      <c r="B258" s="16" t="str">
        <f>IF('Final 2'!O258="", "",+Oversikt!B258)</f>
        <v/>
      </c>
      <c r="C258" s="16" t="str">
        <f>IF(Oversikt!E258="","",Oversikt!E258)</f>
        <v/>
      </c>
      <c r="D258" s="17" t="str">
        <f>IF('Final 2'!O258="","",IF(Oversikt!B258="","",VLOOKUP(Oversikt!#REF!,Mønster!$A$4:$B$21,2)))</f>
        <v/>
      </c>
      <c r="E258" s="32"/>
      <c r="F258" s="33"/>
      <c r="G258" s="33"/>
      <c r="H258" s="33"/>
      <c r="I258" s="33"/>
      <c r="J258" s="33"/>
      <c r="K258" s="34"/>
      <c r="L258" s="18">
        <f>IF(Dommere!$C$12&gt;4,ROUND(SUM(E258:K258)-N258-O258,1),(SUM(E258:K258)))</f>
        <v>0</v>
      </c>
      <c r="M258" s="18"/>
      <c r="N258" s="19">
        <f t="shared" si="36"/>
        <v>0</v>
      </c>
      <c r="O258" s="19">
        <f t="shared" si="37"/>
        <v>0</v>
      </c>
      <c r="P258" s="19">
        <f t="shared" si="38"/>
        <v>0</v>
      </c>
    </row>
    <row r="259" spans="1:16" x14ac:dyDescent="0.2">
      <c r="A259" s="20">
        <f>+Oversikt!A259</f>
        <v>22</v>
      </c>
      <c r="B259" s="16" t="str">
        <f>IF('Final 2'!O259="", "",+Oversikt!B259)</f>
        <v/>
      </c>
      <c r="C259" s="16" t="str">
        <f>IF(Oversikt!E259="","",Oversikt!E259)</f>
        <v/>
      </c>
      <c r="D259" s="17" t="str">
        <f>IF('Final 2'!O259="","",IF(Oversikt!B259="","",VLOOKUP(Oversikt!#REF!,Mønster!$A$4:$B$21,2)))</f>
        <v/>
      </c>
      <c r="E259" s="32"/>
      <c r="F259" s="33"/>
      <c r="G259" s="33"/>
      <c r="H259" s="33"/>
      <c r="I259" s="33"/>
      <c r="J259" s="33"/>
      <c r="K259" s="34"/>
      <c r="L259" s="18">
        <f>IF(Dommere!$C$12&gt;4,ROUND(SUM(E259:K259)-N259-O259,1),(SUM(E259:K259)))</f>
        <v>0</v>
      </c>
      <c r="M259" s="18"/>
      <c r="N259" s="19">
        <f t="shared" si="36"/>
        <v>0</v>
      </c>
      <c r="O259" s="19">
        <f t="shared" si="37"/>
        <v>0</v>
      </c>
      <c r="P259" s="19">
        <f t="shared" si="38"/>
        <v>0</v>
      </c>
    </row>
    <row r="260" spans="1:16" x14ac:dyDescent="0.2">
      <c r="A260" s="20">
        <f>+Oversikt!A260</f>
        <v>23</v>
      </c>
      <c r="B260" s="16" t="str">
        <f>IF('Final 2'!O260="", "",+Oversikt!B260)</f>
        <v/>
      </c>
      <c r="C260" s="16" t="str">
        <f>IF(Oversikt!E260="","",Oversikt!E260)</f>
        <v/>
      </c>
      <c r="D260" s="17" t="str">
        <f>IF('Final 2'!O260="","",IF(Oversikt!B260="","",VLOOKUP(Oversikt!#REF!,Mønster!$A$4:$B$21,2)))</f>
        <v/>
      </c>
      <c r="E260" s="32"/>
      <c r="F260" s="33"/>
      <c r="G260" s="33"/>
      <c r="H260" s="33"/>
      <c r="I260" s="33"/>
      <c r="J260" s="33"/>
      <c r="K260" s="34"/>
      <c r="L260" s="18">
        <f>IF(Dommere!$C$12&gt;4,ROUND(SUM(E260:K260)-N260-O260,1),(SUM(E260:K260)))</f>
        <v>0</v>
      </c>
      <c r="M260" s="18"/>
      <c r="N260" s="19">
        <f t="shared" si="36"/>
        <v>0</v>
      </c>
      <c r="O260" s="19">
        <f t="shared" si="37"/>
        <v>0</v>
      </c>
      <c r="P260" s="19">
        <f t="shared" si="38"/>
        <v>0</v>
      </c>
    </row>
    <row r="261" spans="1:16" x14ac:dyDescent="0.2">
      <c r="A261" s="20">
        <f>+Oversikt!A261</f>
        <v>24</v>
      </c>
      <c r="B261" s="16" t="str">
        <f>IF('Final 2'!O261="", "",+Oversikt!B261)</f>
        <v/>
      </c>
      <c r="C261" s="16" t="str">
        <f>IF(Oversikt!E261="","",Oversikt!E261)</f>
        <v/>
      </c>
      <c r="D261" s="17" t="str">
        <f>IF('Final 2'!O261="","",IF(Oversikt!B261="","",VLOOKUP(Oversikt!#REF!,Mønster!$A$4:$B$21,2)))</f>
        <v/>
      </c>
      <c r="E261" s="32"/>
      <c r="F261" s="33"/>
      <c r="G261" s="33"/>
      <c r="H261" s="33"/>
      <c r="I261" s="33"/>
      <c r="J261" s="33"/>
      <c r="K261" s="34"/>
      <c r="L261" s="18">
        <f>IF(Dommere!$C$12&gt;4,ROUND(SUM(E261:K261)-N261-O261,1),(SUM(E261:K261)))</f>
        <v>0</v>
      </c>
      <c r="M261" s="18"/>
      <c r="N261" s="19">
        <f t="shared" si="36"/>
        <v>0</v>
      </c>
      <c r="O261" s="19">
        <f t="shared" si="37"/>
        <v>0</v>
      </c>
      <c r="P261" s="19">
        <f t="shared" si="38"/>
        <v>0</v>
      </c>
    </row>
    <row r="262" spans="1:16" x14ac:dyDescent="0.2">
      <c r="A262" s="20">
        <f>+Oversikt!A262</f>
        <v>25</v>
      </c>
      <c r="B262" s="16" t="str">
        <f>IF('Final 2'!O262="", "",+Oversikt!B262)</f>
        <v/>
      </c>
      <c r="C262" s="16" t="str">
        <f>IF(Oversikt!E262="","",Oversikt!E262)</f>
        <v/>
      </c>
      <c r="D262" s="17" t="str">
        <f>IF('Final 2'!O262="","",IF(Oversikt!B262="","",VLOOKUP(Oversikt!#REF!,Mønster!$A$4:$B$21,2)))</f>
        <v/>
      </c>
      <c r="E262" s="32"/>
      <c r="F262" s="33"/>
      <c r="G262" s="33"/>
      <c r="H262" s="33"/>
      <c r="I262" s="33"/>
      <c r="J262" s="33"/>
      <c r="K262" s="34"/>
      <c r="L262" s="18">
        <f>IF(Dommere!$C$12&gt;4,ROUND(SUM(E262:K262)-N262-O262,1),(SUM(E262:K262)))</f>
        <v>0</v>
      </c>
      <c r="M262" s="18"/>
      <c r="N262" s="19">
        <f t="shared" si="36"/>
        <v>0</v>
      </c>
      <c r="O262" s="19">
        <f t="shared" si="37"/>
        <v>0</v>
      </c>
      <c r="P262" s="19">
        <f t="shared" si="38"/>
        <v>0</v>
      </c>
    </row>
    <row r="263" spans="1:16" ht="21" customHeight="1" x14ac:dyDescent="0.2">
      <c r="A263" s="21" t="str">
        <f>+Oversikt!A263</f>
        <v>Klasse 400 / 450 - Mix Par</v>
      </c>
      <c r="B263" s="16"/>
      <c r="C263" s="16"/>
      <c r="D263" s="17"/>
      <c r="E263" s="42"/>
      <c r="F263" s="43"/>
      <c r="G263" s="43"/>
      <c r="H263" s="43"/>
      <c r="I263" s="43"/>
      <c r="J263" s="43"/>
      <c r="K263" s="44"/>
      <c r="L263" s="18"/>
      <c r="M263" s="18"/>
      <c r="N263" s="37"/>
      <c r="O263" s="37"/>
      <c r="P263" s="37"/>
    </row>
    <row r="264" spans="1:16" x14ac:dyDescent="0.2">
      <c r="A264" s="20">
        <f>+Oversikt!A264</f>
        <v>1</v>
      </c>
      <c r="B264" s="16" t="str">
        <f>IF('Final 2'!O264="", "",+Oversikt!B264)</f>
        <v/>
      </c>
      <c r="C264" s="16" t="str">
        <f>IF(Oversikt!E264="","",Oversikt!E264)</f>
        <v>Keum Gang Taekwondo - St.hanshaugen</v>
      </c>
      <c r="D264" s="17" t="str">
        <f>IF('Final 2'!O264="","",IF(Oversikt!B264="","",VLOOKUP(Oversikt!#REF!,Mønster!$A$4:$B$21,2)))</f>
        <v/>
      </c>
      <c r="E264" s="32"/>
      <c r="F264" s="33"/>
      <c r="G264" s="33"/>
      <c r="H264" s="33"/>
      <c r="I264" s="33"/>
      <c r="J264" s="33"/>
      <c r="K264" s="34"/>
      <c r="L264" s="18">
        <f>IF(Dommere!$C$12&gt;4,ROUND(SUM(E264:K264)-N264-O264,1),(SUM(E264:K264)))</f>
        <v>0</v>
      </c>
      <c r="M264" s="18"/>
      <c r="N264" s="19">
        <f t="shared" ref="N264:N288" si="39">MAX(E264:K264)</f>
        <v>0</v>
      </c>
      <c r="O264" s="19">
        <f t="shared" ref="O264:O288" si="40">MIN(E264:K264)</f>
        <v>0</v>
      </c>
      <c r="P264" s="19">
        <f t="shared" ref="P264:P288" si="41">SUM(E264:K264)</f>
        <v>0</v>
      </c>
    </row>
    <row r="265" spans="1:16" x14ac:dyDescent="0.2">
      <c r="A265" s="20">
        <f>+Oversikt!A265</f>
        <v>2</v>
      </c>
      <c r="B265" s="16" t="str">
        <f>IF('Final 2'!O265="", "",+Oversikt!B265)</f>
        <v/>
      </c>
      <c r="C265" s="16" t="str">
        <f>IF(Oversikt!E265="","",Oversikt!E265)</f>
        <v>Oslo Nord Taekwondo klubb</v>
      </c>
      <c r="D265" s="17" t="str">
        <f>IF('Final 2'!O265="","",IF(Oversikt!B265="","",VLOOKUP(Oversikt!#REF!,Mønster!$A$4:$B$21,2)))</f>
        <v/>
      </c>
      <c r="E265" s="32"/>
      <c r="F265" s="33"/>
      <c r="G265" s="33"/>
      <c r="H265" s="33"/>
      <c r="I265" s="33"/>
      <c r="J265" s="33"/>
      <c r="K265" s="34"/>
      <c r="L265" s="18">
        <f>IF(Dommere!$C$12&gt;4,ROUND(SUM(E265:K265)-N265-O265,1),(SUM(E265:K265)))</f>
        <v>0</v>
      </c>
      <c r="M265" s="18"/>
      <c r="N265" s="19">
        <f t="shared" si="39"/>
        <v>0</v>
      </c>
      <c r="O265" s="19">
        <f t="shared" si="40"/>
        <v>0</v>
      </c>
      <c r="P265" s="19">
        <f t="shared" si="41"/>
        <v>0</v>
      </c>
    </row>
    <row r="266" spans="1:16" x14ac:dyDescent="0.2">
      <c r="A266" s="20">
        <f>+Oversikt!A266</f>
        <v>3</v>
      </c>
      <c r="B266" s="16" t="str">
        <f>IF('Final 2'!O266="", "",+Oversikt!B266)</f>
        <v/>
      </c>
      <c r="C266" s="16" t="str">
        <f>IF(Oversikt!E266="","",Oversikt!E266)</f>
        <v>Hwa Rang Team Drammen</v>
      </c>
      <c r="D266" s="17" t="str">
        <f>IF('Final 2'!O266="","",IF(Oversikt!B266="","",VLOOKUP(Oversikt!#REF!,Mønster!$A$4:$B$21,2)))</f>
        <v/>
      </c>
      <c r="E266" s="32"/>
      <c r="F266" s="33"/>
      <c r="G266" s="33"/>
      <c r="H266" s="33"/>
      <c r="I266" s="33"/>
      <c r="J266" s="33"/>
      <c r="K266" s="34"/>
      <c r="L266" s="18">
        <f>IF(Dommere!$C$12&gt;4,ROUND(SUM(E266:K266)-N266-O266,1),(SUM(E266:K266)))</f>
        <v>0</v>
      </c>
      <c r="M266" s="18"/>
      <c r="N266" s="19">
        <f t="shared" si="39"/>
        <v>0</v>
      </c>
      <c r="O266" s="19">
        <f t="shared" si="40"/>
        <v>0</v>
      </c>
      <c r="P266" s="19">
        <f t="shared" si="41"/>
        <v>0</v>
      </c>
    </row>
    <row r="267" spans="1:16" x14ac:dyDescent="0.2">
      <c r="A267" s="20">
        <f>+Oversikt!A267</f>
        <v>4</v>
      </c>
      <c r="B267" s="16" t="str">
        <f>IF('Final 2'!O267="", "",+Oversikt!B267)</f>
        <v/>
      </c>
      <c r="C267" s="16" t="str">
        <f>IF(Oversikt!E267="","",Oversikt!E267)</f>
        <v>Hwa Rang Team Drammen</v>
      </c>
      <c r="D267" s="17" t="str">
        <f>IF('Final 2'!O267="","",IF(Oversikt!B267="","",VLOOKUP(Oversikt!#REF!,Mønster!$A$4:$B$21,2)))</f>
        <v/>
      </c>
      <c r="E267" s="32"/>
      <c r="F267" s="33"/>
      <c r="G267" s="33"/>
      <c r="H267" s="33"/>
      <c r="I267" s="33"/>
      <c r="J267" s="33"/>
      <c r="K267" s="34"/>
      <c r="L267" s="18">
        <f>IF(Dommere!$C$12&gt;4,ROUND(SUM(E267:K267)-N267-O267,1),(SUM(E267:K267)))</f>
        <v>0</v>
      </c>
      <c r="M267" s="18"/>
      <c r="N267" s="19">
        <f t="shared" si="39"/>
        <v>0</v>
      </c>
      <c r="O267" s="19">
        <f t="shared" si="40"/>
        <v>0</v>
      </c>
      <c r="P267" s="19">
        <f t="shared" si="41"/>
        <v>0</v>
      </c>
    </row>
    <row r="268" spans="1:16" x14ac:dyDescent="0.2">
      <c r="A268" s="20">
        <f>+Oversikt!A268</f>
        <v>5</v>
      </c>
      <c r="B268" s="16" t="str">
        <f>IF('Final 2'!O268="", "",+Oversikt!B268)</f>
        <v/>
      </c>
      <c r="C268" s="16" t="str">
        <f>IF(Oversikt!E268="","",Oversikt!E268)</f>
        <v>Hwa Rang Team Drammen</v>
      </c>
      <c r="D268" s="17" t="str">
        <f>IF('Final 2'!O268="","",IF(Oversikt!B268="","",VLOOKUP(Oversikt!#REF!,Mønster!$A$4:$B$21,2)))</f>
        <v/>
      </c>
      <c r="E268" s="32"/>
      <c r="F268" s="33"/>
      <c r="G268" s="33"/>
      <c r="H268" s="33"/>
      <c r="I268" s="33"/>
      <c r="J268" s="33"/>
      <c r="K268" s="34"/>
      <c r="L268" s="18">
        <f>IF(Dommere!$C$12&gt;4,ROUND(SUM(E268:K268)-N268-O268,1),(SUM(E268:K268)))</f>
        <v>0</v>
      </c>
      <c r="M268" s="18"/>
      <c r="N268" s="19">
        <f t="shared" si="39"/>
        <v>0</v>
      </c>
      <c r="O268" s="19">
        <f t="shared" si="40"/>
        <v>0</v>
      </c>
      <c r="P268" s="19">
        <f t="shared" si="41"/>
        <v>0</v>
      </c>
    </row>
    <row r="269" spans="1:16" x14ac:dyDescent="0.2">
      <c r="A269" s="20">
        <f>+Oversikt!A269</f>
        <v>6</v>
      </c>
      <c r="B269" s="16" t="str">
        <f>IF('Final 2'!O269="", "",+Oversikt!B269)</f>
        <v/>
      </c>
      <c r="C269" s="16" t="str">
        <f>IF(Oversikt!E269="","",Oversikt!E269)</f>
        <v/>
      </c>
      <c r="D269" s="17" t="str">
        <f>IF('Final 2'!O269="","",IF(Oversikt!B269="","",VLOOKUP(Oversikt!#REF!,Mønster!$A$4:$B$21,2)))</f>
        <v/>
      </c>
      <c r="E269" s="32"/>
      <c r="F269" s="33"/>
      <c r="G269" s="33"/>
      <c r="H269" s="33"/>
      <c r="I269" s="33"/>
      <c r="J269" s="33"/>
      <c r="K269" s="34"/>
      <c r="L269" s="18">
        <f>IF(Dommere!$C$12&gt;4,ROUND(SUM(E269:K269)-N269-O269,1),(SUM(E269:K269)))</f>
        <v>0</v>
      </c>
      <c r="M269" s="18"/>
      <c r="N269" s="19">
        <f t="shared" si="39"/>
        <v>0</v>
      </c>
      <c r="O269" s="19">
        <f t="shared" si="40"/>
        <v>0</v>
      </c>
      <c r="P269" s="19">
        <f t="shared" si="41"/>
        <v>0</v>
      </c>
    </row>
    <row r="270" spans="1:16" x14ac:dyDescent="0.2">
      <c r="A270" s="20">
        <f>+Oversikt!A270</f>
        <v>7</v>
      </c>
      <c r="B270" s="16" t="str">
        <f>IF('Final 2'!O270="", "",+Oversikt!B270)</f>
        <v/>
      </c>
      <c r="C270" s="16" t="str">
        <f>IF(Oversikt!E270="","",Oversikt!E270)</f>
        <v/>
      </c>
      <c r="D270" s="17" t="str">
        <f>IF('Final 2'!O270="","",IF(Oversikt!B270="","",VLOOKUP(Oversikt!#REF!,Mønster!$A$4:$B$21,2)))</f>
        <v/>
      </c>
      <c r="E270" s="32"/>
      <c r="F270" s="33"/>
      <c r="G270" s="33"/>
      <c r="H270" s="33"/>
      <c r="I270" s="33"/>
      <c r="J270" s="33"/>
      <c r="K270" s="34"/>
      <c r="L270" s="18">
        <f>IF(Dommere!$C$12&gt;4,ROUND(SUM(E270:K270)-N270-O270,1),(SUM(E270:K270)))</f>
        <v>0</v>
      </c>
      <c r="M270" s="18"/>
      <c r="N270" s="19">
        <f t="shared" si="39"/>
        <v>0</v>
      </c>
      <c r="O270" s="19">
        <f t="shared" si="40"/>
        <v>0</v>
      </c>
      <c r="P270" s="19">
        <f t="shared" si="41"/>
        <v>0</v>
      </c>
    </row>
    <row r="271" spans="1:16" x14ac:dyDescent="0.2">
      <c r="A271" s="20">
        <f>+Oversikt!A271</f>
        <v>8</v>
      </c>
      <c r="B271" s="16" t="str">
        <f>IF('Final 2'!O271="", "",+Oversikt!B271)</f>
        <v/>
      </c>
      <c r="C271" s="16" t="str">
        <f>IF(Oversikt!E271="","",Oversikt!E271)</f>
        <v/>
      </c>
      <c r="D271" s="17" t="str">
        <f>IF('Final 2'!O271="","",IF(Oversikt!B271="","",VLOOKUP(Oversikt!#REF!,Mønster!$A$4:$B$21,2)))</f>
        <v/>
      </c>
      <c r="E271" s="32"/>
      <c r="F271" s="33"/>
      <c r="G271" s="33"/>
      <c r="H271" s="33"/>
      <c r="I271" s="33"/>
      <c r="J271" s="33"/>
      <c r="K271" s="34"/>
      <c r="L271" s="18">
        <f>IF(Dommere!$C$12&gt;4,ROUND(SUM(E271:K271)-N271-O271,1),(SUM(E271:K271)))</f>
        <v>0</v>
      </c>
      <c r="M271" s="18"/>
      <c r="N271" s="19">
        <f t="shared" si="39"/>
        <v>0</v>
      </c>
      <c r="O271" s="19">
        <f t="shared" si="40"/>
        <v>0</v>
      </c>
      <c r="P271" s="19">
        <f t="shared" si="41"/>
        <v>0</v>
      </c>
    </row>
    <row r="272" spans="1:16" x14ac:dyDescent="0.2">
      <c r="A272" s="20">
        <f>+Oversikt!A272</f>
        <v>9</v>
      </c>
      <c r="B272" s="16" t="str">
        <f>IF('Final 2'!O272="", "",+Oversikt!B272)</f>
        <v/>
      </c>
      <c r="C272" s="16" t="str">
        <f>IF(Oversikt!E272="","",Oversikt!E272)</f>
        <v/>
      </c>
      <c r="D272" s="17" t="str">
        <f>IF('Final 2'!O272="","",IF(Oversikt!B272="","",VLOOKUP(Oversikt!#REF!,Mønster!$A$4:$B$21,2)))</f>
        <v/>
      </c>
      <c r="E272" s="32"/>
      <c r="F272" s="33"/>
      <c r="G272" s="33"/>
      <c r="H272" s="33"/>
      <c r="I272" s="33"/>
      <c r="J272" s="33"/>
      <c r="K272" s="34"/>
      <c r="L272" s="18">
        <f>IF(Dommere!$C$12&gt;4,ROUND(SUM(E272:K272)-N272-O272,1),(SUM(E272:K272)))</f>
        <v>0</v>
      </c>
      <c r="M272" s="18"/>
      <c r="N272" s="19">
        <f t="shared" si="39"/>
        <v>0</v>
      </c>
      <c r="O272" s="19">
        <f t="shared" si="40"/>
        <v>0</v>
      </c>
      <c r="P272" s="19">
        <f t="shared" si="41"/>
        <v>0</v>
      </c>
    </row>
    <row r="273" spans="1:16" x14ac:dyDescent="0.2">
      <c r="A273" s="20">
        <f>+Oversikt!A273</f>
        <v>10</v>
      </c>
      <c r="B273" s="16" t="str">
        <f>IF('Final 2'!O273="", "",+Oversikt!B273)</f>
        <v/>
      </c>
      <c r="C273" s="16" t="str">
        <f>IF(Oversikt!E273="","",Oversikt!E273)</f>
        <v/>
      </c>
      <c r="D273" s="17" t="str">
        <f>IF('Final 2'!O273="","",IF(Oversikt!B273="","",VLOOKUP(Oversikt!#REF!,Mønster!$A$4:$B$21,2)))</f>
        <v/>
      </c>
      <c r="E273" s="32"/>
      <c r="F273" s="33"/>
      <c r="G273" s="33"/>
      <c r="H273" s="33"/>
      <c r="I273" s="33"/>
      <c r="J273" s="33"/>
      <c r="K273" s="34"/>
      <c r="L273" s="18">
        <f>IF(Dommere!$C$12&gt;4,ROUND(SUM(E273:K273)-N273-O273,1),(SUM(E273:K273)))</f>
        <v>0</v>
      </c>
      <c r="M273" s="18"/>
      <c r="N273" s="19">
        <f t="shared" si="39"/>
        <v>0</v>
      </c>
      <c r="O273" s="19">
        <f t="shared" si="40"/>
        <v>0</v>
      </c>
      <c r="P273" s="19">
        <f t="shared" si="41"/>
        <v>0</v>
      </c>
    </row>
    <row r="274" spans="1:16" x14ac:dyDescent="0.2">
      <c r="A274" s="20">
        <f>+Oversikt!A274</f>
        <v>11</v>
      </c>
      <c r="B274" s="16" t="str">
        <f>IF('Final 2'!O274="", "",+Oversikt!B274)</f>
        <v/>
      </c>
      <c r="C274" s="16" t="str">
        <f>IF(Oversikt!E274="","",Oversikt!E274)</f>
        <v/>
      </c>
      <c r="D274" s="17" t="str">
        <f>IF('Final 2'!O274="","",IF(Oversikt!B274="","",VLOOKUP(Oversikt!#REF!,Mønster!$A$4:$B$21,2)))</f>
        <v/>
      </c>
      <c r="E274" s="32"/>
      <c r="F274" s="33"/>
      <c r="G274" s="33"/>
      <c r="H274" s="33"/>
      <c r="I274" s="33"/>
      <c r="J274" s="33"/>
      <c r="K274" s="34"/>
      <c r="L274" s="18">
        <f>IF(Dommere!$C$12&gt;4,ROUND(SUM(E274:K274)-N274-O274,1),(SUM(E274:K274)))</f>
        <v>0</v>
      </c>
      <c r="M274" s="18"/>
      <c r="N274" s="19">
        <f t="shared" si="39"/>
        <v>0</v>
      </c>
      <c r="O274" s="19">
        <f t="shared" si="40"/>
        <v>0</v>
      </c>
      <c r="P274" s="19">
        <f t="shared" si="41"/>
        <v>0</v>
      </c>
    </row>
    <row r="275" spans="1:16" x14ac:dyDescent="0.2">
      <c r="A275" s="20">
        <f>+Oversikt!A275</f>
        <v>12</v>
      </c>
      <c r="B275" s="16" t="str">
        <f>IF('Final 2'!O275="", "",+Oversikt!B275)</f>
        <v/>
      </c>
      <c r="C275" s="16" t="str">
        <f>IF(Oversikt!E275="","",Oversikt!E275)</f>
        <v/>
      </c>
      <c r="D275" s="17" t="str">
        <f>IF('Final 2'!O275="","",IF(Oversikt!B275="","",VLOOKUP(Oversikt!#REF!,Mønster!$A$4:$B$21,2)))</f>
        <v/>
      </c>
      <c r="E275" s="32"/>
      <c r="F275" s="33"/>
      <c r="G275" s="33"/>
      <c r="H275" s="33"/>
      <c r="I275" s="33"/>
      <c r="J275" s="33"/>
      <c r="K275" s="34"/>
      <c r="L275" s="18">
        <f>IF(Dommere!$C$12&gt;4,ROUND(SUM(E275:K275)-N275-O275,1),(SUM(E275:K275)))</f>
        <v>0</v>
      </c>
      <c r="M275" s="18"/>
      <c r="N275" s="19">
        <f t="shared" si="39"/>
        <v>0</v>
      </c>
      <c r="O275" s="19">
        <f t="shared" si="40"/>
        <v>0</v>
      </c>
      <c r="P275" s="19">
        <f t="shared" si="41"/>
        <v>0</v>
      </c>
    </row>
    <row r="276" spans="1:16" x14ac:dyDescent="0.2">
      <c r="A276" s="20">
        <f>+Oversikt!A276</f>
        <v>13</v>
      </c>
      <c r="B276" s="16" t="str">
        <f>IF('Final 2'!O276="", "",+Oversikt!B276)</f>
        <v/>
      </c>
      <c r="C276" s="16" t="str">
        <f>IF(Oversikt!E276="","",Oversikt!E276)</f>
        <v/>
      </c>
      <c r="D276" s="17" t="str">
        <f>IF('Final 2'!O276="","",IF(Oversikt!B276="","",VLOOKUP(Oversikt!#REF!,Mønster!$A$4:$B$21,2)))</f>
        <v/>
      </c>
      <c r="E276" s="32"/>
      <c r="F276" s="33"/>
      <c r="G276" s="33"/>
      <c r="H276" s="33"/>
      <c r="I276" s="33"/>
      <c r="J276" s="33"/>
      <c r="K276" s="34"/>
      <c r="L276" s="18">
        <f>IF(Dommere!$C$12&gt;4,ROUND(SUM(E276:K276)-N276-O276,1),(SUM(E276:K276)))</f>
        <v>0</v>
      </c>
      <c r="M276" s="18"/>
      <c r="N276" s="19">
        <f t="shared" si="39"/>
        <v>0</v>
      </c>
      <c r="O276" s="19">
        <f t="shared" si="40"/>
        <v>0</v>
      </c>
      <c r="P276" s="19">
        <f t="shared" si="41"/>
        <v>0</v>
      </c>
    </row>
    <row r="277" spans="1:16" x14ac:dyDescent="0.2">
      <c r="A277" s="20">
        <f>+Oversikt!A277</f>
        <v>14</v>
      </c>
      <c r="B277" s="16" t="str">
        <f>IF('Final 2'!O277="", "",+Oversikt!B277)</f>
        <v/>
      </c>
      <c r="C277" s="16" t="str">
        <f>IF(Oversikt!E277="","",Oversikt!E277)</f>
        <v/>
      </c>
      <c r="D277" s="17" t="str">
        <f>IF('Final 2'!O277="","",IF(Oversikt!B277="","",VLOOKUP(Oversikt!#REF!,Mønster!$A$4:$B$21,2)))</f>
        <v/>
      </c>
      <c r="E277" s="32"/>
      <c r="F277" s="33"/>
      <c r="G277" s="33"/>
      <c r="H277" s="33"/>
      <c r="I277" s="33"/>
      <c r="J277" s="33"/>
      <c r="K277" s="34"/>
      <c r="L277" s="18">
        <f>IF(Dommere!$C$12&gt;4,ROUND(SUM(E277:K277)-N277-O277,1),(SUM(E277:K277)))</f>
        <v>0</v>
      </c>
      <c r="M277" s="18"/>
      <c r="N277" s="19">
        <f t="shared" si="39"/>
        <v>0</v>
      </c>
      <c r="O277" s="19">
        <f t="shared" si="40"/>
        <v>0</v>
      </c>
      <c r="P277" s="19">
        <f t="shared" si="41"/>
        <v>0</v>
      </c>
    </row>
    <row r="278" spans="1:16" x14ac:dyDescent="0.2">
      <c r="A278" s="20">
        <f>+Oversikt!A278</f>
        <v>15</v>
      </c>
      <c r="B278" s="16" t="str">
        <f>IF('Final 2'!O278="", "",+Oversikt!B278)</f>
        <v/>
      </c>
      <c r="C278" s="16" t="str">
        <f>IF(Oversikt!E278="","",Oversikt!E278)</f>
        <v/>
      </c>
      <c r="D278" s="17" t="str">
        <f>IF('Final 2'!O278="","",IF(Oversikt!B278="","",VLOOKUP(Oversikt!#REF!,Mønster!$A$4:$B$21,2)))</f>
        <v/>
      </c>
      <c r="E278" s="32"/>
      <c r="F278" s="33"/>
      <c r="G278" s="33"/>
      <c r="H278" s="33"/>
      <c r="I278" s="33"/>
      <c r="J278" s="33"/>
      <c r="K278" s="34"/>
      <c r="L278" s="18">
        <f>IF(Dommere!$C$12&gt;4,ROUND(SUM(E278:K278)-N278-O278,1),(SUM(E278:K278)))</f>
        <v>0</v>
      </c>
      <c r="M278" s="18"/>
      <c r="N278" s="19">
        <f t="shared" si="39"/>
        <v>0</v>
      </c>
      <c r="O278" s="19">
        <f t="shared" si="40"/>
        <v>0</v>
      </c>
      <c r="P278" s="19">
        <f t="shared" si="41"/>
        <v>0</v>
      </c>
    </row>
    <row r="279" spans="1:16" x14ac:dyDescent="0.2">
      <c r="A279" s="20">
        <f>+Oversikt!A279</f>
        <v>16</v>
      </c>
      <c r="B279" s="16" t="str">
        <f>IF('Final 2'!O279="", "",+Oversikt!B279)</f>
        <v/>
      </c>
      <c r="C279" s="16" t="str">
        <f>IF(Oversikt!E279="","",Oversikt!E279)</f>
        <v/>
      </c>
      <c r="D279" s="17" t="str">
        <f>IF('Final 2'!O279="","",IF(Oversikt!B279="","",VLOOKUP(Oversikt!#REF!,Mønster!$A$4:$B$21,2)))</f>
        <v/>
      </c>
      <c r="E279" s="32"/>
      <c r="F279" s="33"/>
      <c r="G279" s="33"/>
      <c r="H279" s="33"/>
      <c r="I279" s="33"/>
      <c r="J279" s="33"/>
      <c r="K279" s="34"/>
      <c r="L279" s="18">
        <f>IF(Dommere!$C$12&gt;4,ROUND(SUM(E279:K279)-N279-O279,1),(SUM(E279:K279)))</f>
        <v>0</v>
      </c>
      <c r="M279" s="18"/>
      <c r="N279" s="19">
        <f t="shared" si="39"/>
        <v>0</v>
      </c>
      <c r="O279" s="19">
        <f t="shared" si="40"/>
        <v>0</v>
      </c>
      <c r="P279" s="19">
        <f t="shared" si="41"/>
        <v>0</v>
      </c>
    </row>
    <row r="280" spans="1:16" x14ac:dyDescent="0.2">
      <c r="A280" s="20">
        <f>+Oversikt!A280</f>
        <v>17</v>
      </c>
      <c r="B280" s="16" t="str">
        <f>IF('Final 2'!O280="", "",+Oversikt!B280)</f>
        <v/>
      </c>
      <c r="C280" s="16" t="str">
        <f>IF(Oversikt!E280="","",Oversikt!E280)</f>
        <v/>
      </c>
      <c r="D280" s="17" t="str">
        <f>IF('Final 2'!O280="","",IF(Oversikt!B280="","",VLOOKUP(Oversikt!#REF!,Mønster!$A$4:$B$21,2)))</f>
        <v/>
      </c>
      <c r="E280" s="32"/>
      <c r="F280" s="33"/>
      <c r="G280" s="33"/>
      <c r="H280" s="33"/>
      <c r="I280" s="33"/>
      <c r="J280" s="33"/>
      <c r="K280" s="34"/>
      <c r="L280" s="18">
        <f>IF(Dommere!$C$12&gt;4,ROUND(SUM(E280:K280)-N280-O280,1),(SUM(E280:K280)))</f>
        <v>0</v>
      </c>
      <c r="M280" s="18"/>
      <c r="N280" s="19">
        <f t="shared" si="39"/>
        <v>0</v>
      </c>
      <c r="O280" s="19">
        <f t="shared" si="40"/>
        <v>0</v>
      </c>
      <c r="P280" s="19">
        <f t="shared" si="41"/>
        <v>0</v>
      </c>
    </row>
    <row r="281" spans="1:16" x14ac:dyDescent="0.2">
      <c r="A281" s="20">
        <f>+Oversikt!A281</f>
        <v>18</v>
      </c>
      <c r="B281" s="16" t="str">
        <f>IF('Final 2'!O281="", "",+Oversikt!B281)</f>
        <v/>
      </c>
      <c r="C281" s="16" t="str">
        <f>IF(Oversikt!E281="","",Oversikt!E281)</f>
        <v/>
      </c>
      <c r="D281" s="17" t="str">
        <f>IF('Final 2'!O281="","",IF(Oversikt!B281="","",VLOOKUP(Oversikt!#REF!,Mønster!$A$4:$B$21,2)))</f>
        <v/>
      </c>
      <c r="E281" s="32"/>
      <c r="F281" s="33"/>
      <c r="G281" s="33"/>
      <c r="H281" s="33"/>
      <c r="I281" s="33"/>
      <c r="J281" s="33"/>
      <c r="K281" s="34"/>
      <c r="L281" s="18">
        <f>IF(Dommere!$C$12&gt;4,ROUND(SUM(E281:K281)-N281-O281,1),(SUM(E281:K281)))</f>
        <v>0</v>
      </c>
      <c r="M281" s="18"/>
      <c r="N281" s="19">
        <f t="shared" si="39"/>
        <v>0</v>
      </c>
      <c r="O281" s="19">
        <f t="shared" si="40"/>
        <v>0</v>
      </c>
      <c r="P281" s="19">
        <f t="shared" si="41"/>
        <v>0</v>
      </c>
    </row>
    <row r="282" spans="1:16" x14ac:dyDescent="0.2">
      <c r="A282" s="20">
        <f>+Oversikt!A282</f>
        <v>19</v>
      </c>
      <c r="B282" s="16" t="str">
        <f>IF('Final 2'!O282="", "",+Oversikt!B282)</f>
        <v/>
      </c>
      <c r="C282" s="16" t="str">
        <f>IF(Oversikt!E282="","",Oversikt!E282)</f>
        <v/>
      </c>
      <c r="D282" s="17" t="str">
        <f>IF('Final 2'!O282="","",IF(Oversikt!B282="","",VLOOKUP(Oversikt!#REF!,Mønster!$A$4:$B$21,2)))</f>
        <v/>
      </c>
      <c r="E282" s="32"/>
      <c r="F282" s="33"/>
      <c r="G282" s="33"/>
      <c r="H282" s="33"/>
      <c r="I282" s="33"/>
      <c r="J282" s="33"/>
      <c r="K282" s="34"/>
      <c r="L282" s="18">
        <f>IF(Dommere!$C$12&gt;4,ROUND(SUM(E282:K282)-N282-O282,1),(SUM(E282:K282)))</f>
        <v>0</v>
      </c>
      <c r="M282" s="18"/>
      <c r="N282" s="19">
        <f t="shared" si="39"/>
        <v>0</v>
      </c>
      <c r="O282" s="19">
        <f t="shared" si="40"/>
        <v>0</v>
      </c>
      <c r="P282" s="19">
        <f t="shared" si="41"/>
        <v>0</v>
      </c>
    </row>
    <row r="283" spans="1:16" x14ac:dyDescent="0.2">
      <c r="A283" s="20">
        <f>+Oversikt!A283</f>
        <v>20</v>
      </c>
      <c r="B283" s="16" t="str">
        <f>IF('Final 2'!O283="", "",+Oversikt!B283)</f>
        <v/>
      </c>
      <c r="C283" s="16" t="str">
        <f>IF(Oversikt!E283="","",Oversikt!E283)</f>
        <v/>
      </c>
      <c r="D283" s="17" t="str">
        <f>IF('Final 2'!O283="","",IF(Oversikt!B283="","",VLOOKUP(Oversikt!#REF!,Mønster!$A$4:$B$21,2)))</f>
        <v/>
      </c>
      <c r="E283" s="32"/>
      <c r="F283" s="33"/>
      <c r="G283" s="33"/>
      <c r="H283" s="33"/>
      <c r="I283" s="33"/>
      <c r="J283" s="33"/>
      <c r="K283" s="34"/>
      <c r="L283" s="18">
        <f>IF(Dommere!$C$12&gt;4,ROUND(SUM(E283:K283)-N283-O283,1),(SUM(E283:K283)))</f>
        <v>0</v>
      </c>
      <c r="M283" s="18"/>
      <c r="N283" s="19">
        <f t="shared" si="39"/>
        <v>0</v>
      </c>
      <c r="O283" s="19">
        <f t="shared" si="40"/>
        <v>0</v>
      </c>
      <c r="P283" s="19">
        <f t="shared" si="41"/>
        <v>0</v>
      </c>
    </row>
    <row r="284" spans="1:16" x14ac:dyDescent="0.2">
      <c r="A284" s="20">
        <f>+Oversikt!A284</f>
        <v>21</v>
      </c>
      <c r="B284" s="16" t="str">
        <f>IF('Final 2'!O284="", "",+Oversikt!B284)</f>
        <v/>
      </c>
      <c r="C284" s="16" t="str">
        <f>IF(Oversikt!E284="","",Oversikt!E284)</f>
        <v/>
      </c>
      <c r="D284" s="17" t="str">
        <f>IF('Final 2'!O284="","",IF(Oversikt!B284="","",VLOOKUP(Oversikt!#REF!,Mønster!$A$4:$B$21,2)))</f>
        <v/>
      </c>
      <c r="E284" s="32"/>
      <c r="F284" s="33"/>
      <c r="G284" s="33"/>
      <c r="H284" s="33"/>
      <c r="I284" s="33"/>
      <c r="J284" s="33"/>
      <c r="K284" s="34"/>
      <c r="L284" s="18">
        <f>IF(Dommere!$C$12&gt;4,ROUND(SUM(E284:K284)-N284-O284,1),(SUM(E284:K284)))</f>
        <v>0</v>
      </c>
      <c r="M284" s="18"/>
      <c r="N284" s="19">
        <f t="shared" si="39"/>
        <v>0</v>
      </c>
      <c r="O284" s="19">
        <f t="shared" si="40"/>
        <v>0</v>
      </c>
      <c r="P284" s="19">
        <f t="shared" si="41"/>
        <v>0</v>
      </c>
    </row>
    <row r="285" spans="1:16" x14ac:dyDescent="0.2">
      <c r="A285" s="20">
        <f>+Oversikt!A285</f>
        <v>22</v>
      </c>
      <c r="B285" s="16" t="str">
        <f>IF('Final 2'!O285="", "",+Oversikt!B285)</f>
        <v/>
      </c>
      <c r="C285" s="16" t="str">
        <f>IF(Oversikt!E285="","",Oversikt!E285)</f>
        <v/>
      </c>
      <c r="D285" s="17" t="str">
        <f>IF('Final 2'!O285="","",IF(Oversikt!B285="","",VLOOKUP(Oversikt!#REF!,Mønster!$A$4:$B$21,2)))</f>
        <v/>
      </c>
      <c r="E285" s="32"/>
      <c r="F285" s="33"/>
      <c r="G285" s="33"/>
      <c r="H285" s="33"/>
      <c r="I285" s="33"/>
      <c r="J285" s="33"/>
      <c r="K285" s="34"/>
      <c r="L285" s="18">
        <f>IF(Dommere!$C$12&gt;4,ROUND(SUM(E285:K285)-N285-O285,1),(SUM(E285:K285)))</f>
        <v>0</v>
      </c>
      <c r="M285" s="18"/>
      <c r="N285" s="19">
        <f t="shared" si="39"/>
        <v>0</v>
      </c>
      <c r="O285" s="19">
        <f t="shared" si="40"/>
        <v>0</v>
      </c>
      <c r="P285" s="19">
        <f t="shared" si="41"/>
        <v>0</v>
      </c>
    </row>
    <row r="286" spans="1:16" x14ac:dyDescent="0.2">
      <c r="A286" s="20">
        <f>+Oversikt!A286</f>
        <v>23</v>
      </c>
      <c r="B286" s="16" t="str">
        <f>IF('Final 2'!O286="", "",+Oversikt!B286)</f>
        <v/>
      </c>
      <c r="C286" s="16" t="str">
        <f>IF(Oversikt!E286="","",Oversikt!E286)</f>
        <v/>
      </c>
      <c r="D286" s="17" t="str">
        <f>IF('Final 2'!O286="","",IF(Oversikt!B286="","",VLOOKUP(Oversikt!#REF!,Mønster!$A$4:$B$21,2)))</f>
        <v/>
      </c>
      <c r="E286" s="32"/>
      <c r="F286" s="33"/>
      <c r="G286" s="33"/>
      <c r="H286" s="33"/>
      <c r="I286" s="33"/>
      <c r="J286" s="33"/>
      <c r="K286" s="34"/>
      <c r="L286" s="18">
        <f>IF(Dommere!$C$12&gt;4,ROUND(SUM(E286:K286)-N286-O286,1),(SUM(E286:K286)))</f>
        <v>0</v>
      </c>
      <c r="M286" s="18"/>
      <c r="N286" s="19">
        <f t="shared" si="39"/>
        <v>0</v>
      </c>
      <c r="O286" s="19">
        <f t="shared" si="40"/>
        <v>0</v>
      </c>
      <c r="P286" s="19">
        <f t="shared" si="41"/>
        <v>0</v>
      </c>
    </row>
    <row r="287" spans="1:16" x14ac:dyDescent="0.2">
      <c r="A287" s="20">
        <f>+Oversikt!A287</f>
        <v>24</v>
      </c>
      <c r="B287" s="16" t="str">
        <f>IF('Final 2'!O287="", "",+Oversikt!B287)</f>
        <v/>
      </c>
      <c r="C287" s="16" t="str">
        <f>IF(Oversikt!E287="","",Oversikt!E287)</f>
        <v/>
      </c>
      <c r="D287" s="17" t="str">
        <f>IF('Final 2'!O287="","",IF(Oversikt!B287="","",VLOOKUP(Oversikt!#REF!,Mønster!$A$4:$B$21,2)))</f>
        <v/>
      </c>
      <c r="E287" s="32"/>
      <c r="F287" s="33"/>
      <c r="G287" s="33"/>
      <c r="H287" s="33"/>
      <c r="I287" s="33"/>
      <c r="J287" s="33"/>
      <c r="K287" s="34"/>
      <c r="L287" s="18">
        <f>IF(Dommere!$C$12&gt;4,ROUND(SUM(E287:K287)-N287-O287,1),(SUM(E287:K287)))</f>
        <v>0</v>
      </c>
      <c r="M287" s="18"/>
      <c r="N287" s="19">
        <f t="shared" si="39"/>
        <v>0</v>
      </c>
      <c r="O287" s="19">
        <f t="shared" si="40"/>
        <v>0</v>
      </c>
      <c r="P287" s="19">
        <f t="shared" si="41"/>
        <v>0</v>
      </c>
    </row>
    <row r="288" spans="1:16" x14ac:dyDescent="0.2">
      <c r="A288" s="20">
        <f>+Oversikt!A288</f>
        <v>25</v>
      </c>
      <c r="B288" s="16" t="str">
        <f>IF('Final 2'!O288="", "",+Oversikt!B288)</f>
        <v/>
      </c>
      <c r="C288" s="16" t="str">
        <f>IF(Oversikt!E288="","",Oversikt!E288)</f>
        <v/>
      </c>
      <c r="D288" s="17" t="str">
        <f>IF('Final 2'!O288="","",IF(Oversikt!B288="","",VLOOKUP(Oversikt!#REF!,Mønster!$A$4:$B$21,2)))</f>
        <v/>
      </c>
      <c r="E288" s="32"/>
      <c r="F288" s="33"/>
      <c r="G288" s="33"/>
      <c r="H288" s="33"/>
      <c r="I288" s="33"/>
      <c r="J288" s="33"/>
      <c r="K288" s="34"/>
      <c r="L288" s="18">
        <f>IF(Dommere!$C$12&gt;4,ROUND(SUM(E288:K288)-N288-O288,1),(SUM(E288:K288)))</f>
        <v>0</v>
      </c>
      <c r="M288" s="18"/>
      <c r="N288" s="19">
        <f t="shared" si="39"/>
        <v>0</v>
      </c>
      <c r="O288" s="19">
        <f t="shared" si="40"/>
        <v>0</v>
      </c>
      <c r="P288" s="19">
        <f t="shared" si="41"/>
        <v>0</v>
      </c>
    </row>
    <row r="289" spans="1:16" ht="21" customHeight="1" x14ac:dyDescent="0.2">
      <c r="A289" s="21" t="str">
        <f>+Oversikt!A289</f>
        <v>Klasse 200 / 210 - Junior - Jenter Cup</v>
      </c>
      <c r="B289" s="16"/>
      <c r="C289" s="16"/>
      <c r="D289" s="17"/>
      <c r="E289" s="42"/>
      <c r="F289" s="43"/>
      <c r="G289" s="43"/>
      <c r="H289" s="43"/>
      <c r="I289" s="43"/>
      <c r="J289" s="43"/>
      <c r="K289" s="44"/>
      <c r="L289" s="18"/>
      <c r="M289" s="18"/>
      <c r="N289" s="37"/>
      <c r="O289" s="37"/>
      <c r="P289" s="37"/>
    </row>
    <row r="290" spans="1:16" x14ac:dyDescent="0.2">
      <c r="A290" s="20">
        <f>+Oversikt!A290</f>
        <v>1</v>
      </c>
      <c r="B290" s="16" t="str">
        <f>IF('Final 2'!O290="", "",+Oversikt!B290)</f>
        <v/>
      </c>
      <c r="C290" s="16" t="str">
        <f>IF(Oversikt!E290="","",Oversikt!E290)</f>
        <v>Chonkwon Vestli Taekwondo Klubb</v>
      </c>
      <c r="D290" s="17" t="str">
        <f>IF('Final 2'!O290="","",IF(Oversikt!B290="","",VLOOKUP(Oversikt!#REF!,Mønster!$A$4:$B$21,2)))</f>
        <v/>
      </c>
      <c r="E290" s="32"/>
      <c r="F290" s="33"/>
      <c r="G290" s="33"/>
      <c r="H290" s="33"/>
      <c r="I290" s="33"/>
      <c r="J290" s="33"/>
      <c r="K290" s="34"/>
      <c r="L290" s="18">
        <f>IF(Dommere!$C$12&gt;4,ROUND(SUM(E290:K290)-N290-O290,1),(SUM(E290:K290)))</f>
        <v>0</v>
      </c>
      <c r="M290" s="18"/>
      <c r="N290" s="19">
        <f t="shared" ref="N290:N314" si="42">MAX(E290:K290)</f>
        <v>0</v>
      </c>
      <c r="O290" s="19">
        <f t="shared" ref="O290:O314" si="43">MIN(E290:K290)</f>
        <v>0</v>
      </c>
      <c r="P290" s="19">
        <f t="shared" ref="P290:P314" si="44">SUM(E290:K290)</f>
        <v>0</v>
      </c>
    </row>
    <row r="291" spans="1:16" x14ac:dyDescent="0.2">
      <c r="A291" s="20">
        <f>+Oversikt!A291</f>
        <v>2</v>
      </c>
      <c r="B291" s="16" t="str">
        <f>IF('Final 2'!O291="", "",+Oversikt!B291)</f>
        <v/>
      </c>
      <c r="C291" s="16" t="str">
        <f>IF(Oversikt!E291="","",Oversikt!E291)</f>
        <v>Hamar Taekwondo Klubb</v>
      </c>
      <c r="D291" s="17" t="str">
        <f>IF('Final 2'!O291="","",IF(Oversikt!B291="","",VLOOKUP(Oversikt!#REF!,Mønster!$A$4:$B$21,2)))</f>
        <v/>
      </c>
      <c r="E291" s="32"/>
      <c r="F291" s="33"/>
      <c r="G291" s="33"/>
      <c r="H291" s="33"/>
      <c r="I291" s="33"/>
      <c r="J291" s="33"/>
      <c r="K291" s="34"/>
      <c r="L291" s="18">
        <f>IF(Dommere!$C$12&gt;4,ROUND(SUM(E291:K291)-N291-O291,1),(SUM(E291:K291)))</f>
        <v>0</v>
      </c>
      <c r="M291" s="18"/>
      <c r="N291" s="19">
        <f t="shared" si="42"/>
        <v>0</v>
      </c>
      <c r="O291" s="19">
        <f t="shared" si="43"/>
        <v>0</v>
      </c>
      <c r="P291" s="19">
        <f t="shared" si="44"/>
        <v>0</v>
      </c>
    </row>
    <row r="292" spans="1:16" x14ac:dyDescent="0.2">
      <c r="A292" s="20">
        <f>+Oversikt!A292</f>
        <v>3</v>
      </c>
      <c r="B292" s="16" t="str">
        <f>IF('Final 2'!O292="", "",+Oversikt!B292)</f>
        <v/>
      </c>
      <c r="C292" s="16" t="str">
        <f>IF(Oversikt!E292="","",Oversikt!E292)</f>
        <v>Keum Gang Taekwondo - St.hanshaugen</v>
      </c>
      <c r="D292" s="17" t="str">
        <f>IF('Final 2'!O292="","",IF(Oversikt!B292="","",VLOOKUP(Oversikt!#REF!,Mønster!$A$4:$B$21,2)))</f>
        <v/>
      </c>
      <c r="E292" s="32"/>
      <c r="F292" s="33"/>
      <c r="G292" s="33"/>
      <c r="H292" s="33"/>
      <c r="I292" s="33"/>
      <c r="J292" s="33"/>
      <c r="K292" s="34"/>
      <c r="L292" s="18">
        <f>IF(Dommere!$C$12&gt;4,ROUND(SUM(E292:K292)-N292-O292,1),(SUM(E292:K292)))</f>
        <v>0</v>
      </c>
      <c r="M292" s="18"/>
      <c r="N292" s="19">
        <f t="shared" si="42"/>
        <v>0</v>
      </c>
      <c r="O292" s="19">
        <f t="shared" si="43"/>
        <v>0</v>
      </c>
      <c r="P292" s="19">
        <f t="shared" si="44"/>
        <v>0</v>
      </c>
    </row>
    <row r="293" spans="1:16" x14ac:dyDescent="0.2">
      <c r="A293" s="20">
        <f>+Oversikt!A293</f>
        <v>4</v>
      </c>
      <c r="B293" s="16" t="str">
        <f>IF('Final 2'!O293="", "",+Oversikt!B293)</f>
        <v/>
      </c>
      <c r="C293" s="16" t="str">
        <f>IF(Oversikt!E293="","",Oversikt!E293)</f>
        <v>Oslo Nord Taekwondo klubb</v>
      </c>
      <c r="D293" s="17" t="str">
        <f>IF('Final 2'!O293="","",IF(Oversikt!B293="","",VLOOKUP(Oversikt!#REF!,Mønster!$A$4:$B$21,2)))</f>
        <v/>
      </c>
      <c r="E293" s="32"/>
      <c r="F293" s="33"/>
      <c r="G293" s="33"/>
      <c r="H293" s="33"/>
      <c r="I293" s="33"/>
      <c r="J293" s="33"/>
      <c r="K293" s="34"/>
      <c r="L293" s="18">
        <f>IF(Dommere!$C$12&gt;4,ROUND(SUM(E293:K293)-N293-O293,1),(SUM(E293:K293)))</f>
        <v>0</v>
      </c>
      <c r="M293" s="18"/>
      <c r="N293" s="19">
        <f t="shared" si="42"/>
        <v>0</v>
      </c>
      <c r="O293" s="19">
        <f t="shared" si="43"/>
        <v>0</v>
      </c>
      <c r="P293" s="19">
        <f t="shared" si="44"/>
        <v>0</v>
      </c>
    </row>
    <row r="294" spans="1:16" x14ac:dyDescent="0.2">
      <c r="A294" s="20">
        <f>+Oversikt!A294</f>
        <v>5</v>
      </c>
      <c r="B294" s="16" t="str">
        <f>IF('Final 2'!O294="", "",+Oversikt!B294)</f>
        <v/>
      </c>
      <c r="C294" s="16" t="str">
        <f>IF(Oversikt!E294="","",Oversikt!E294)</f>
        <v>Solør Tae Kwondoklubb</v>
      </c>
      <c r="D294" s="17" t="str">
        <f>IF('Final 2'!O294="","",IF(Oversikt!B294="","",VLOOKUP(Oversikt!#REF!,Mønster!$A$4:$B$21,2)))</f>
        <v/>
      </c>
      <c r="E294" s="32"/>
      <c r="F294" s="33"/>
      <c r="G294" s="33"/>
      <c r="H294" s="33"/>
      <c r="I294" s="33"/>
      <c r="J294" s="33"/>
      <c r="K294" s="34"/>
      <c r="L294" s="18">
        <f>IF(Dommere!$C$12&gt;4,ROUND(SUM(E294:K294)-N294-O294,1),(SUM(E294:K294)))</f>
        <v>0</v>
      </c>
      <c r="M294" s="18"/>
      <c r="N294" s="19">
        <f t="shared" si="42"/>
        <v>0</v>
      </c>
      <c r="O294" s="19">
        <f t="shared" si="43"/>
        <v>0</v>
      </c>
      <c r="P294" s="19">
        <f t="shared" si="44"/>
        <v>0</v>
      </c>
    </row>
    <row r="295" spans="1:16" x14ac:dyDescent="0.2">
      <c r="A295" s="20">
        <f>+Oversikt!A295</f>
        <v>6</v>
      </c>
      <c r="B295" s="16" t="str">
        <f>IF('Final 2'!O295="", "",+Oversikt!B295)</f>
        <v/>
      </c>
      <c r="C295" s="16" t="str">
        <f>IF(Oversikt!E295="","",Oversikt!E295)</f>
        <v>Steigen Taekwondo Klubb</v>
      </c>
      <c r="D295" s="17" t="str">
        <f>IF('Final 2'!O295="","",IF(Oversikt!B295="","",VLOOKUP(Oversikt!#REF!,Mønster!$A$4:$B$21,2)))</f>
        <v/>
      </c>
      <c r="E295" s="32"/>
      <c r="F295" s="33"/>
      <c r="G295" s="33"/>
      <c r="H295" s="33"/>
      <c r="I295" s="33"/>
      <c r="J295" s="33"/>
      <c r="K295" s="34"/>
      <c r="L295" s="18">
        <f>IF(Dommere!$C$12&gt;4,ROUND(SUM(E295:K295)-N295-O295,1),(SUM(E295:K295)))</f>
        <v>0</v>
      </c>
      <c r="M295" s="18"/>
      <c r="N295" s="19">
        <f t="shared" si="42"/>
        <v>0</v>
      </c>
      <c r="O295" s="19">
        <f t="shared" si="43"/>
        <v>0</v>
      </c>
      <c r="P295" s="19">
        <f t="shared" si="44"/>
        <v>0</v>
      </c>
    </row>
    <row r="296" spans="1:16" x14ac:dyDescent="0.2">
      <c r="A296" s="20">
        <f>+Oversikt!A296</f>
        <v>7</v>
      </c>
      <c r="B296" s="16" t="str">
        <f>IF('Final 2'!O296="", "",+Oversikt!B296)</f>
        <v/>
      </c>
      <c r="C296" s="16" t="str">
        <f>IF(Oversikt!E296="","",Oversikt!E296)</f>
        <v>Steigen Taekwondo Klubb</v>
      </c>
      <c r="D296" s="17" t="str">
        <f>IF('Final 2'!O296="","",IF(Oversikt!B296="","",VLOOKUP(Oversikt!#REF!,Mønster!$A$4:$B$21,2)))</f>
        <v/>
      </c>
      <c r="E296" s="32"/>
      <c r="F296" s="33"/>
      <c r="G296" s="33"/>
      <c r="H296" s="33"/>
      <c r="I296" s="33"/>
      <c r="J296" s="33"/>
      <c r="K296" s="34"/>
      <c r="L296" s="18">
        <f>IF(Dommere!$C$12&gt;4,ROUND(SUM(E296:K296)-N296-O296,1),(SUM(E296:K296)))</f>
        <v>0</v>
      </c>
      <c r="M296" s="18"/>
      <c r="N296" s="19">
        <f t="shared" si="42"/>
        <v>0</v>
      </c>
      <c r="O296" s="19">
        <f t="shared" si="43"/>
        <v>0</v>
      </c>
      <c r="P296" s="19">
        <f t="shared" si="44"/>
        <v>0</v>
      </c>
    </row>
    <row r="297" spans="1:16" x14ac:dyDescent="0.2">
      <c r="A297" s="20">
        <f>+Oversikt!A297</f>
        <v>8</v>
      </c>
      <c r="B297" s="16" t="str">
        <f>IF('Final 2'!O297="", "",+Oversikt!B297)</f>
        <v/>
      </c>
      <c r="C297" s="16" t="str">
        <f>IF(Oversikt!E297="","",Oversikt!E297)</f>
        <v/>
      </c>
      <c r="D297" s="17" t="str">
        <f>IF('Final 2'!O297="","",IF(Oversikt!B297="","",VLOOKUP(Oversikt!#REF!,Mønster!$A$4:$B$21,2)))</f>
        <v/>
      </c>
      <c r="E297" s="32"/>
      <c r="F297" s="33"/>
      <c r="G297" s="33"/>
      <c r="H297" s="33"/>
      <c r="I297" s="33"/>
      <c r="J297" s="33"/>
      <c r="K297" s="34"/>
      <c r="L297" s="18">
        <f>IF(Dommere!$C$12&gt;4,ROUND(SUM(E297:K297)-N297-O297,1),(SUM(E297:K297)))</f>
        <v>0</v>
      </c>
      <c r="M297" s="18"/>
      <c r="N297" s="19">
        <f t="shared" si="42"/>
        <v>0</v>
      </c>
      <c r="O297" s="19">
        <f t="shared" si="43"/>
        <v>0</v>
      </c>
      <c r="P297" s="19">
        <f t="shared" si="44"/>
        <v>0</v>
      </c>
    </row>
    <row r="298" spans="1:16" x14ac:dyDescent="0.2">
      <c r="A298" s="20">
        <f>+Oversikt!A298</f>
        <v>9</v>
      </c>
      <c r="B298" s="16" t="str">
        <f>IF('Final 2'!O298="", "",+Oversikt!B298)</f>
        <v/>
      </c>
      <c r="C298" s="16" t="str">
        <f>IF(Oversikt!E298="","",Oversikt!E298)</f>
        <v/>
      </c>
      <c r="D298" s="17" t="str">
        <f>IF('Final 2'!O298="","",IF(Oversikt!B298="","",VLOOKUP(Oversikt!#REF!,Mønster!$A$4:$B$21,2)))</f>
        <v/>
      </c>
      <c r="E298" s="32"/>
      <c r="F298" s="33"/>
      <c r="G298" s="33"/>
      <c r="H298" s="33"/>
      <c r="I298" s="33"/>
      <c r="J298" s="33"/>
      <c r="K298" s="34"/>
      <c r="L298" s="18">
        <f>IF(Dommere!$C$12&gt;4,ROUND(SUM(E298:K298)-N298-O298,1),(SUM(E298:K298)))</f>
        <v>0</v>
      </c>
      <c r="M298" s="18"/>
      <c r="N298" s="19">
        <f t="shared" si="42"/>
        <v>0</v>
      </c>
      <c r="O298" s="19">
        <f t="shared" si="43"/>
        <v>0</v>
      </c>
      <c r="P298" s="19">
        <f t="shared" si="44"/>
        <v>0</v>
      </c>
    </row>
    <row r="299" spans="1:16" x14ac:dyDescent="0.2">
      <c r="A299" s="20">
        <f>+Oversikt!A299</f>
        <v>10</v>
      </c>
      <c r="B299" s="16" t="str">
        <f>IF('Final 2'!O299="", "",+Oversikt!B299)</f>
        <v/>
      </c>
      <c r="C299" s="16" t="str">
        <f>IF(Oversikt!E299="","",Oversikt!E299)</f>
        <v/>
      </c>
      <c r="D299" s="17" t="str">
        <f>IF('Final 2'!O299="","",IF(Oversikt!B299="","",VLOOKUP(Oversikt!#REF!,Mønster!$A$4:$B$21,2)))</f>
        <v/>
      </c>
      <c r="E299" s="32"/>
      <c r="F299" s="33"/>
      <c r="G299" s="33"/>
      <c r="H299" s="33"/>
      <c r="I299" s="33"/>
      <c r="J299" s="33"/>
      <c r="K299" s="34"/>
      <c r="L299" s="18">
        <f>IF(Dommere!$C$12&gt;4,ROUND(SUM(E299:K299)-N299-O299,1),(SUM(E299:K299)))</f>
        <v>0</v>
      </c>
      <c r="M299" s="18"/>
      <c r="N299" s="19">
        <f t="shared" si="42"/>
        <v>0</v>
      </c>
      <c r="O299" s="19">
        <f t="shared" si="43"/>
        <v>0</v>
      </c>
      <c r="P299" s="19">
        <f t="shared" si="44"/>
        <v>0</v>
      </c>
    </row>
    <row r="300" spans="1:16" x14ac:dyDescent="0.2">
      <c r="A300" s="20">
        <f>+Oversikt!A300</f>
        <v>11</v>
      </c>
      <c r="B300" s="16" t="str">
        <f>IF('Final 2'!O300="", "",+Oversikt!B300)</f>
        <v/>
      </c>
      <c r="C300" s="16" t="str">
        <f>IF(Oversikt!E300="","",Oversikt!E300)</f>
        <v/>
      </c>
      <c r="D300" s="17" t="str">
        <f>IF('Final 2'!O300="","",IF(Oversikt!B300="","",VLOOKUP(Oversikt!#REF!,Mønster!$A$4:$B$21,2)))</f>
        <v/>
      </c>
      <c r="E300" s="32"/>
      <c r="F300" s="33"/>
      <c r="G300" s="33"/>
      <c r="H300" s="33"/>
      <c r="I300" s="33"/>
      <c r="J300" s="33"/>
      <c r="K300" s="34"/>
      <c r="L300" s="18">
        <f>IF(Dommere!$C$12&gt;4,ROUND(SUM(E300:K300)-N300-O300,1),(SUM(E300:K300)))</f>
        <v>0</v>
      </c>
      <c r="M300" s="18"/>
      <c r="N300" s="19">
        <f t="shared" si="42"/>
        <v>0</v>
      </c>
      <c r="O300" s="19">
        <f t="shared" si="43"/>
        <v>0</v>
      </c>
      <c r="P300" s="19">
        <f t="shared" si="44"/>
        <v>0</v>
      </c>
    </row>
    <row r="301" spans="1:16" x14ac:dyDescent="0.2">
      <c r="A301" s="20">
        <f>+Oversikt!A301</f>
        <v>12</v>
      </c>
      <c r="B301" s="16" t="str">
        <f>IF('Final 2'!O301="", "",+Oversikt!B301)</f>
        <v/>
      </c>
      <c r="C301" s="16" t="str">
        <f>IF(Oversikt!E301="","",Oversikt!E301)</f>
        <v/>
      </c>
      <c r="D301" s="17" t="str">
        <f>IF('Final 2'!O301="","",IF(Oversikt!B301="","",VLOOKUP(Oversikt!#REF!,Mønster!$A$4:$B$21,2)))</f>
        <v/>
      </c>
      <c r="E301" s="32"/>
      <c r="F301" s="33"/>
      <c r="G301" s="33"/>
      <c r="H301" s="33"/>
      <c r="I301" s="33"/>
      <c r="J301" s="33"/>
      <c r="K301" s="34"/>
      <c r="L301" s="18">
        <f>IF(Dommere!$C$12&gt;4,ROUND(SUM(E301:K301)-N301-O301,1),(SUM(E301:K301)))</f>
        <v>0</v>
      </c>
      <c r="M301" s="18"/>
      <c r="N301" s="19">
        <f t="shared" si="42"/>
        <v>0</v>
      </c>
      <c r="O301" s="19">
        <f t="shared" si="43"/>
        <v>0</v>
      </c>
      <c r="P301" s="19">
        <f t="shared" si="44"/>
        <v>0</v>
      </c>
    </row>
    <row r="302" spans="1:16" x14ac:dyDescent="0.2">
      <c r="A302" s="20">
        <f>+Oversikt!A302</f>
        <v>13</v>
      </c>
      <c r="B302" s="16" t="str">
        <f>IF('Final 2'!O302="", "",+Oversikt!B302)</f>
        <v/>
      </c>
      <c r="C302" s="16" t="str">
        <f>IF(Oversikt!E302="","",Oversikt!E302)</f>
        <v/>
      </c>
      <c r="D302" s="17" t="str">
        <f>IF('Final 2'!O302="","",IF(Oversikt!B302="","",VLOOKUP(Oversikt!#REF!,Mønster!$A$4:$B$21,2)))</f>
        <v/>
      </c>
      <c r="E302" s="32"/>
      <c r="F302" s="33"/>
      <c r="G302" s="33"/>
      <c r="H302" s="33"/>
      <c r="I302" s="33"/>
      <c r="J302" s="33"/>
      <c r="K302" s="34"/>
      <c r="L302" s="18">
        <f>IF(Dommere!$C$12&gt;4,ROUND(SUM(E302:K302)-N302-O302,1),(SUM(E302:K302)))</f>
        <v>0</v>
      </c>
      <c r="M302" s="18"/>
      <c r="N302" s="19">
        <f t="shared" si="42"/>
        <v>0</v>
      </c>
      <c r="O302" s="19">
        <f t="shared" si="43"/>
        <v>0</v>
      </c>
      <c r="P302" s="19">
        <f t="shared" si="44"/>
        <v>0</v>
      </c>
    </row>
    <row r="303" spans="1:16" x14ac:dyDescent="0.2">
      <c r="A303" s="20">
        <f>+Oversikt!A303</f>
        <v>14</v>
      </c>
      <c r="B303" s="16" t="str">
        <f>IF('Final 2'!O303="", "",+Oversikt!B303)</f>
        <v/>
      </c>
      <c r="C303" s="16" t="str">
        <f>IF(Oversikt!E303="","",Oversikt!E303)</f>
        <v/>
      </c>
      <c r="D303" s="17" t="str">
        <f>IF('Final 2'!O303="","",IF(Oversikt!B303="","",VLOOKUP(Oversikt!#REF!,Mønster!$A$4:$B$21,2)))</f>
        <v/>
      </c>
      <c r="E303" s="32"/>
      <c r="F303" s="33"/>
      <c r="G303" s="33"/>
      <c r="H303" s="33"/>
      <c r="I303" s="33"/>
      <c r="J303" s="33"/>
      <c r="K303" s="34"/>
      <c r="L303" s="18">
        <f>IF(Dommere!$C$12&gt;4,ROUND(SUM(E303:K303)-N303-O303,1),(SUM(E303:K303)))</f>
        <v>0</v>
      </c>
      <c r="M303" s="18"/>
      <c r="N303" s="19">
        <f t="shared" si="42"/>
        <v>0</v>
      </c>
      <c r="O303" s="19">
        <f t="shared" si="43"/>
        <v>0</v>
      </c>
      <c r="P303" s="19">
        <f t="shared" si="44"/>
        <v>0</v>
      </c>
    </row>
    <row r="304" spans="1:16" x14ac:dyDescent="0.2">
      <c r="A304" s="20">
        <f>+Oversikt!A304</f>
        <v>15</v>
      </c>
      <c r="B304" s="16" t="str">
        <f>IF('Final 2'!O304="", "",+Oversikt!B304)</f>
        <v/>
      </c>
      <c r="C304" s="16" t="str">
        <f>IF(Oversikt!E304="","",Oversikt!E304)</f>
        <v/>
      </c>
      <c r="D304" s="17" t="str">
        <f>IF('Final 2'!O304="","",IF(Oversikt!B304="","",VLOOKUP(Oversikt!#REF!,Mønster!$A$4:$B$21,2)))</f>
        <v/>
      </c>
      <c r="E304" s="32"/>
      <c r="F304" s="33"/>
      <c r="G304" s="33"/>
      <c r="H304" s="33"/>
      <c r="I304" s="33"/>
      <c r="J304" s="33"/>
      <c r="K304" s="34"/>
      <c r="L304" s="18">
        <f>IF(Dommere!$C$12&gt;4,ROUND(SUM(E304:K304)-N304-O304,1),(SUM(E304:K304)))</f>
        <v>0</v>
      </c>
      <c r="M304" s="18"/>
      <c r="N304" s="19">
        <f t="shared" si="42"/>
        <v>0</v>
      </c>
      <c r="O304" s="19">
        <f t="shared" si="43"/>
        <v>0</v>
      </c>
      <c r="P304" s="19">
        <f t="shared" si="44"/>
        <v>0</v>
      </c>
    </row>
    <row r="305" spans="1:16" x14ac:dyDescent="0.2">
      <c r="A305" s="20">
        <f>+Oversikt!A305</f>
        <v>16</v>
      </c>
      <c r="B305" s="16" t="str">
        <f>IF('Final 2'!O305="", "",+Oversikt!B305)</f>
        <v/>
      </c>
      <c r="C305" s="16" t="str">
        <f>IF(Oversikt!E305="","",Oversikt!E305)</f>
        <v/>
      </c>
      <c r="D305" s="17" t="str">
        <f>IF('Final 2'!O305="","",IF(Oversikt!B305="","",VLOOKUP(Oversikt!#REF!,Mønster!$A$4:$B$21,2)))</f>
        <v/>
      </c>
      <c r="E305" s="32"/>
      <c r="F305" s="33"/>
      <c r="G305" s="33"/>
      <c r="H305" s="33"/>
      <c r="I305" s="33"/>
      <c r="J305" s="33"/>
      <c r="K305" s="34"/>
      <c r="L305" s="18">
        <f>IF(Dommere!$C$12&gt;4,ROUND(SUM(E305:K305)-N305-O305,1),(SUM(E305:K305)))</f>
        <v>0</v>
      </c>
      <c r="M305" s="18"/>
      <c r="N305" s="19">
        <f t="shared" si="42"/>
        <v>0</v>
      </c>
      <c r="O305" s="19">
        <f t="shared" si="43"/>
        <v>0</v>
      </c>
      <c r="P305" s="19">
        <f t="shared" si="44"/>
        <v>0</v>
      </c>
    </row>
    <row r="306" spans="1:16" x14ac:dyDescent="0.2">
      <c r="A306" s="20">
        <f>+Oversikt!A306</f>
        <v>17</v>
      </c>
      <c r="B306" s="16" t="str">
        <f>IF('Final 2'!O306="", "",+Oversikt!B306)</f>
        <v/>
      </c>
      <c r="C306" s="16" t="str">
        <f>IF(Oversikt!E306="","",Oversikt!E306)</f>
        <v/>
      </c>
      <c r="D306" s="17" t="str">
        <f>IF('Final 2'!O306="","",IF(Oversikt!B306="","",VLOOKUP(Oversikt!#REF!,Mønster!$A$4:$B$21,2)))</f>
        <v/>
      </c>
      <c r="E306" s="32"/>
      <c r="F306" s="33"/>
      <c r="G306" s="33"/>
      <c r="H306" s="33"/>
      <c r="I306" s="33"/>
      <c r="J306" s="33"/>
      <c r="K306" s="34"/>
      <c r="L306" s="18">
        <f>IF(Dommere!$C$12&gt;4,ROUND(SUM(E306:K306)-N306-O306,1),(SUM(E306:K306)))</f>
        <v>0</v>
      </c>
      <c r="M306" s="18"/>
      <c r="N306" s="19">
        <f t="shared" si="42"/>
        <v>0</v>
      </c>
      <c r="O306" s="19">
        <f t="shared" si="43"/>
        <v>0</v>
      </c>
      <c r="P306" s="19">
        <f t="shared" si="44"/>
        <v>0</v>
      </c>
    </row>
    <row r="307" spans="1:16" x14ac:dyDescent="0.2">
      <c r="A307" s="20">
        <f>+Oversikt!A307</f>
        <v>18</v>
      </c>
      <c r="B307" s="16" t="str">
        <f>IF('Final 2'!O307="", "",+Oversikt!B307)</f>
        <v/>
      </c>
      <c r="C307" s="16" t="str">
        <f>IF(Oversikt!E307="","",Oversikt!E307)</f>
        <v/>
      </c>
      <c r="D307" s="17" t="str">
        <f>IF('Final 2'!O307="","",IF(Oversikt!B307="","",VLOOKUP(Oversikt!#REF!,Mønster!$A$4:$B$21,2)))</f>
        <v/>
      </c>
      <c r="E307" s="32"/>
      <c r="F307" s="33"/>
      <c r="G307" s="33"/>
      <c r="H307" s="33"/>
      <c r="I307" s="33"/>
      <c r="J307" s="33"/>
      <c r="K307" s="34"/>
      <c r="L307" s="18">
        <f>IF(Dommere!$C$12&gt;4,ROUND(SUM(E307:K307)-N307-O307,1),(SUM(E307:K307)))</f>
        <v>0</v>
      </c>
      <c r="M307" s="18"/>
      <c r="N307" s="19">
        <f t="shared" si="42"/>
        <v>0</v>
      </c>
      <c r="O307" s="19">
        <f t="shared" si="43"/>
        <v>0</v>
      </c>
      <c r="P307" s="19">
        <f t="shared" si="44"/>
        <v>0</v>
      </c>
    </row>
    <row r="308" spans="1:16" x14ac:dyDescent="0.2">
      <c r="A308" s="20">
        <f>+Oversikt!A308</f>
        <v>19</v>
      </c>
      <c r="B308" s="16" t="str">
        <f>IF('Final 2'!O308="", "",+Oversikt!B308)</f>
        <v/>
      </c>
      <c r="C308" s="16" t="str">
        <f>IF(Oversikt!E308="","",Oversikt!E308)</f>
        <v/>
      </c>
      <c r="D308" s="17" t="str">
        <f>IF('Final 2'!O308="","",IF(Oversikt!B308="","",VLOOKUP(Oversikt!#REF!,Mønster!$A$4:$B$21,2)))</f>
        <v/>
      </c>
      <c r="E308" s="32"/>
      <c r="F308" s="33"/>
      <c r="G308" s="33"/>
      <c r="H308" s="33"/>
      <c r="I308" s="33"/>
      <c r="J308" s="33"/>
      <c r="K308" s="34"/>
      <c r="L308" s="18">
        <f>IF(Dommere!$C$12&gt;4,ROUND(SUM(E308:K308)-N308-O308,1),(SUM(E308:K308)))</f>
        <v>0</v>
      </c>
      <c r="M308" s="18"/>
      <c r="N308" s="19">
        <f t="shared" si="42"/>
        <v>0</v>
      </c>
      <c r="O308" s="19">
        <f t="shared" si="43"/>
        <v>0</v>
      </c>
      <c r="P308" s="19">
        <f t="shared" si="44"/>
        <v>0</v>
      </c>
    </row>
    <row r="309" spans="1:16" x14ac:dyDescent="0.2">
      <c r="A309" s="20">
        <f>+Oversikt!A309</f>
        <v>20</v>
      </c>
      <c r="B309" s="16" t="str">
        <f>IF('Final 2'!O309="", "",+Oversikt!B309)</f>
        <v/>
      </c>
      <c r="C309" s="16" t="str">
        <f>IF(Oversikt!E309="","",Oversikt!E309)</f>
        <v/>
      </c>
      <c r="D309" s="17" t="str">
        <f>IF('Final 2'!O309="","",IF(Oversikt!B309="","",VLOOKUP(Oversikt!#REF!,Mønster!$A$4:$B$21,2)))</f>
        <v/>
      </c>
      <c r="E309" s="32"/>
      <c r="F309" s="33"/>
      <c r="G309" s="33"/>
      <c r="H309" s="33"/>
      <c r="I309" s="33"/>
      <c r="J309" s="33"/>
      <c r="K309" s="34"/>
      <c r="L309" s="18">
        <f>IF(Dommere!$C$12&gt;4,ROUND(SUM(E309:K309)-N309-O309,1),(SUM(E309:K309)))</f>
        <v>0</v>
      </c>
      <c r="M309" s="18"/>
      <c r="N309" s="19">
        <f t="shared" si="42"/>
        <v>0</v>
      </c>
      <c r="O309" s="19">
        <f t="shared" si="43"/>
        <v>0</v>
      </c>
      <c r="P309" s="19">
        <f t="shared" si="44"/>
        <v>0</v>
      </c>
    </row>
    <row r="310" spans="1:16" x14ac:dyDescent="0.2">
      <c r="A310" s="20">
        <f>+Oversikt!A310</f>
        <v>21</v>
      </c>
      <c r="B310" s="16" t="str">
        <f>IF('Final 2'!O310="", "",+Oversikt!B310)</f>
        <v/>
      </c>
      <c r="C310" s="16" t="str">
        <f>IF(Oversikt!E310="","",Oversikt!E310)</f>
        <v/>
      </c>
      <c r="D310" s="17" t="str">
        <f>IF('Final 2'!O310="","",IF(Oversikt!B310="","",VLOOKUP(Oversikt!#REF!,Mønster!$A$4:$B$21,2)))</f>
        <v/>
      </c>
      <c r="E310" s="32"/>
      <c r="F310" s="33"/>
      <c r="G310" s="33"/>
      <c r="H310" s="33"/>
      <c r="I310" s="33"/>
      <c r="J310" s="33"/>
      <c r="K310" s="34"/>
      <c r="L310" s="18">
        <f>IF(Dommere!$C$12&gt;4,ROUND(SUM(E310:K310)-N310-O310,1),(SUM(E310:K310)))</f>
        <v>0</v>
      </c>
      <c r="M310" s="18"/>
      <c r="N310" s="19">
        <f t="shared" si="42"/>
        <v>0</v>
      </c>
      <c r="O310" s="19">
        <f t="shared" si="43"/>
        <v>0</v>
      </c>
      <c r="P310" s="19">
        <f t="shared" si="44"/>
        <v>0</v>
      </c>
    </row>
    <row r="311" spans="1:16" x14ac:dyDescent="0.2">
      <c r="A311" s="20">
        <f>+Oversikt!A311</f>
        <v>22</v>
      </c>
      <c r="B311" s="16" t="str">
        <f>IF('Final 2'!O311="", "",+Oversikt!B311)</f>
        <v/>
      </c>
      <c r="C311" s="16" t="str">
        <f>IF(Oversikt!E311="","",Oversikt!E311)</f>
        <v/>
      </c>
      <c r="D311" s="17" t="str">
        <f>IF('Final 2'!O311="","",IF(Oversikt!B311="","",VLOOKUP(Oversikt!#REF!,Mønster!$A$4:$B$21,2)))</f>
        <v/>
      </c>
      <c r="E311" s="32"/>
      <c r="F311" s="33"/>
      <c r="G311" s="33"/>
      <c r="H311" s="33"/>
      <c r="I311" s="33"/>
      <c r="J311" s="33"/>
      <c r="K311" s="34"/>
      <c r="L311" s="18">
        <f>IF(Dommere!$C$12&gt;4,ROUND(SUM(E311:K311)-N311-O311,1),(SUM(E311:K311)))</f>
        <v>0</v>
      </c>
      <c r="M311" s="18"/>
      <c r="N311" s="19">
        <f t="shared" si="42"/>
        <v>0</v>
      </c>
      <c r="O311" s="19">
        <f t="shared" si="43"/>
        <v>0</v>
      </c>
      <c r="P311" s="19">
        <f t="shared" si="44"/>
        <v>0</v>
      </c>
    </row>
    <row r="312" spans="1:16" x14ac:dyDescent="0.2">
      <c r="A312" s="20">
        <f>+Oversikt!A312</f>
        <v>23</v>
      </c>
      <c r="B312" s="16" t="str">
        <f>IF('Final 2'!O312="", "",+Oversikt!B312)</f>
        <v/>
      </c>
      <c r="C312" s="16" t="str">
        <f>IF(Oversikt!E312="","",Oversikt!E312)</f>
        <v/>
      </c>
      <c r="D312" s="17" t="str">
        <f>IF('Final 2'!O312="","",IF(Oversikt!B312="","",VLOOKUP(Oversikt!#REF!,Mønster!$A$4:$B$21,2)))</f>
        <v/>
      </c>
      <c r="E312" s="32"/>
      <c r="F312" s="33"/>
      <c r="G312" s="33"/>
      <c r="H312" s="33"/>
      <c r="I312" s="33"/>
      <c r="J312" s="33"/>
      <c r="K312" s="34"/>
      <c r="L312" s="18">
        <f>IF(Dommere!$C$12&gt;4,ROUND(SUM(E312:K312)-N312-O312,1),(SUM(E312:K312)))</f>
        <v>0</v>
      </c>
      <c r="M312" s="18"/>
      <c r="N312" s="19">
        <f t="shared" si="42"/>
        <v>0</v>
      </c>
      <c r="O312" s="19">
        <f t="shared" si="43"/>
        <v>0</v>
      </c>
      <c r="P312" s="19">
        <f t="shared" si="44"/>
        <v>0</v>
      </c>
    </row>
    <row r="313" spans="1:16" x14ac:dyDescent="0.2">
      <c r="A313" s="20">
        <f>+Oversikt!A313</f>
        <v>24</v>
      </c>
      <c r="B313" s="16" t="str">
        <f>IF('Final 2'!O313="", "",+Oversikt!B313)</f>
        <v/>
      </c>
      <c r="C313" s="16" t="str">
        <f>IF(Oversikt!E313="","",Oversikt!E313)</f>
        <v/>
      </c>
      <c r="D313" s="17" t="str">
        <f>IF('Final 2'!O313="","",IF(Oversikt!B313="","",VLOOKUP(Oversikt!#REF!,Mønster!$A$4:$B$21,2)))</f>
        <v/>
      </c>
      <c r="E313" s="32"/>
      <c r="F313" s="33"/>
      <c r="G313" s="33"/>
      <c r="H313" s="33"/>
      <c r="I313" s="33"/>
      <c r="J313" s="33"/>
      <c r="K313" s="34"/>
      <c r="L313" s="18">
        <f>IF(Dommere!$C$12&gt;4,ROUND(SUM(E313:K313)-N313-O313,1),(SUM(E313:K313)))</f>
        <v>0</v>
      </c>
      <c r="M313" s="18"/>
      <c r="N313" s="19">
        <f t="shared" si="42"/>
        <v>0</v>
      </c>
      <c r="O313" s="19">
        <f t="shared" si="43"/>
        <v>0</v>
      </c>
      <c r="P313" s="19">
        <f t="shared" si="44"/>
        <v>0</v>
      </c>
    </row>
    <row r="314" spans="1:16" x14ac:dyDescent="0.2">
      <c r="A314" s="20">
        <f>+Oversikt!A314</f>
        <v>25</v>
      </c>
      <c r="B314" s="16" t="str">
        <f>IF('Final 2'!O314="", "",+Oversikt!B314)</f>
        <v/>
      </c>
      <c r="C314" s="16" t="str">
        <f>IF(Oversikt!E314="","",Oversikt!E314)</f>
        <v/>
      </c>
      <c r="D314" s="17" t="str">
        <f>IF('Final 2'!O314="","",IF(Oversikt!B314="","",VLOOKUP(Oversikt!#REF!,Mønster!$A$4:$B$21,2)))</f>
        <v/>
      </c>
      <c r="E314" s="32"/>
      <c r="F314" s="33"/>
      <c r="G314" s="33"/>
      <c r="H314" s="33"/>
      <c r="I314" s="33"/>
      <c r="J314" s="33"/>
      <c r="K314" s="34"/>
      <c r="L314" s="18">
        <f>IF(Dommere!$C$12&gt;4,ROUND(SUM(E314:K314)-N314-O314,1),(SUM(E314:K314)))</f>
        <v>0</v>
      </c>
      <c r="M314" s="18"/>
      <c r="N314" s="19">
        <f t="shared" si="42"/>
        <v>0</v>
      </c>
      <c r="O314" s="19">
        <f t="shared" si="43"/>
        <v>0</v>
      </c>
      <c r="P314" s="19">
        <f t="shared" si="44"/>
        <v>0</v>
      </c>
    </row>
  </sheetData>
  <customSheetViews>
    <customSheetView guid="{A07730C9-F9E4-43E3-BC87-504D106408A2}" showRowCol="0" zeroValues="0" showRuler="0">
      <pane xSplit="2" ySplit="3" topLeftCell="C4" activePane="bottomRight" state="frozen"/>
      <selection pane="bottomRight" activeCell="B4" sqref="B4"/>
      <pageMargins left="0.78740157499999996" right="0.78740157499999996" top="0.984251969" bottom="0.984251969" header="0.5" footer="0.5"/>
      <printOptions gridLines="1"/>
      <pageSetup paperSize="9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rintOptions gridLines="1" gridLinesSet="0"/>
  <pageMargins left="0.78740157499999996" right="0.78740157499999996" top="0.984251969" bottom="0.984251969" header="0.5" footer="0.5"/>
  <pageSetup paperSize="9" orientation="landscape" r:id="rId2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25"/>
  <sheetViews>
    <sheetView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2" sqref="B22"/>
    </sheetView>
  </sheetViews>
  <sheetFormatPr baseColWidth="10" defaultColWidth="11.42578125" defaultRowHeight="12.75" x14ac:dyDescent="0.2"/>
  <cols>
    <col min="1" max="1" width="5.140625" style="3" customWidth="1"/>
    <col min="2" max="2" width="19" customWidth="1"/>
    <col min="3" max="16" width="9.140625" style="3" customWidth="1"/>
    <col min="17" max="256" width="9.140625" customWidth="1"/>
  </cols>
  <sheetData>
    <row r="1" spans="1:16" x14ac:dyDescent="0.2">
      <c r="A1" s="10"/>
      <c r="B1" s="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6" s="1" customFormat="1" x14ac:dyDescent="0.2">
      <c r="A2" s="11" t="s">
        <v>0</v>
      </c>
      <c r="B2" s="9" t="s">
        <v>18</v>
      </c>
      <c r="C2" s="11" t="s">
        <v>19</v>
      </c>
      <c r="D2" s="11" t="s">
        <v>20</v>
      </c>
      <c r="E2" s="11" t="s">
        <v>21</v>
      </c>
      <c r="F2" s="11" t="s">
        <v>22</v>
      </c>
      <c r="G2" s="11" t="s">
        <v>23</v>
      </c>
      <c r="H2" s="11" t="s">
        <v>24</v>
      </c>
      <c r="I2" s="11" t="s">
        <v>25</v>
      </c>
      <c r="J2" s="11" t="s">
        <v>26</v>
      </c>
      <c r="K2" s="11" t="s">
        <v>27</v>
      </c>
      <c r="L2" s="11" t="s">
        <v>28</v>
      </c>
      <c r="M2" s="11" t="s">
        <v>29</v>
      </c>
      <c r="N2" s="11" t="s">
        <v>30</v>
      </c>
      <c r="O2" s="11" t="s">
        <v>31</v>
      </c>
      <c r="P2" s="2"/>
    </row>
    <row r="3" spans="1:16" s="1" customFormat="1" ht="13.5" thickBot="1" x14ac:dyDescent="0.25">
      <c r="A3" s="13"/>
      <c r="B3" s="14"/>
      <c r="C3" s="13"/>
      <c r="D3" s="13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2"/>
    </row>
    <row r="4" spans="1:16" s="1" customFormat="1" hidden="1" x14ac:dyDescent="0.2">
      <c r="A4" s="5">
        <v>0</v>
      </c>
      <c r="B4" s="29" t="s">
        <v>32</v>
      </c>
      <c r="C4" s="31"/>
      <c r="D4" s="31"/>
      <c r="E4" s="27"/>
      <c r="F4" s="31"/>
      <c r="G4" s="31"/>
      <c r="H4" s="31"/>
      <c r="I4" s="31"/>
      <c r="J4" s="31"/>
      <c r="K4" s="31"/>
      <c r="L4" s="31"/>
      <c r="M4" s="31"/>
      <c r="N4" s="31"/>
      <c r="O4" s="31"/>
      <c r="P4" s="2"/>
    </row>
    <row r="5" spans="1:16" x14ac:dyDescent="0.2">
      <c r="A5" s="3">
        <v>1</v>
      </c>
      <c r="B5" s="24" t="s">
        <v>40</v>
      </c>
      <c r="C5" s="27">
        <v>1</v>
      </c>
      <c r="D5" s="27">
        <v>1</v>
      </c>
      <c r="E5" s="27">
        <v>1</v>
      </c>
      <c r="F5" s="27">
        <v>1</v>
      </c>
      <c r="G5" s="27"/>
      <c r="H5" s="27"/>
      <c r="I5" s="27"/>
      <c r="J5" s="27"/>
      <c r="K5" s="27"/>
      <c r="L5" s="27"/>
      <c r="M5" s="27"/>
      <c r="N5" s="27"/>
      <c r="O5" s="27"/>
    </row>
    <row r="6" spans="1:16" x14ac:dyDescent="0.2">
      <c r="A6" s="3">
        <v>2</v>
      </c>
      <c r="B6" s="24" t="s">
        <v>41</v>
      </c>
      <c r="C6" s="31">
        <v>2</v>
      </c>
      <c r="D6" s="27">
        <v>2</v>
      </c>
      <c r="E6" s="27">
        <v>2</v>
      </c>
      <c r="F6" s="27">
        <v>2</v>
      </c>
      <c r="G6" s="27">
        <v>2</v>
      </c>
      <c r="H6" s="27"/>
      <c r="I6" s="27"/>
      <c r="J6" s="27"/>
      <c r="K6" s="27"/>
      <c r="L6" s="27"/>
      <c r="M6" s="27"/>
      <c r="N6" s="27"/>
      <c r="O6" s="27"/>
    </row>
    <row r="7" spans="1:16" x14ac:dyDescent="0.2">
      <c r="A7" s="3">
        <v>3</v>
      </c>
      <c r="B7" s="24" t="s">
        <v>42</v>
      </c>
      <c r="C7" s="30">
        <v>3</v>
      </c>
      <c r="D7" s="31">
        <v>3</v>
      </c>
      <c r="E7" s="27">
        <v>3</v>
      </c>
      <c r="F7" s="27">
        <v>3</v>
      </c>
      <c r="G7" s="27">
        <v>3</v>
      </c>
      <c r="H7" s="27">
        <v>3</v>
      </c>
      <c r="I7" s="27"/>
      <c r="J7" s="27"/>
      <c r="K7" s="27"/>
      <c r="L7" s="27"/>
      <c r="M7" s="27"/>
      <c r="N7" s="27"/>
      <c r="O7" s="27"/>
    </row>
    <row r="8" spans="1:16" x14ac:dyDescent="0.2">
      <c r="A8" s="3">
        <v>4</v>
      </c>
      <c r="B8" s="24" t="s">
        <v>43</v>
      </c>
      <c r="C8" s="27"/>
      <c r="D8" s="30">
        <v>4</v>
      </c>
      <c r="E8" s="31">
        <v>4</v>
      </c>
      <c r="F8" s="27">
        <v>4</v>
      </c>
      <c r="G8" s="27">
        <v>4</v>
      </c>
      <c r="H8" s="27">
        <v>4</v>
      </c>
      <c r="I8" s="27">
        <v>4</v>
      </c>
      <c r="J8" s="27"/>
      <c r="K8" s="27"/>
      <c r="L8" s="27"/>
      <c r="M8" s="27"/>
      <c r="N8" s="27"/>
      <c r="O8" s="27"/>
    </row>
    <row r="9" spans="1:16" x14ac:dyDescent="0.2">
      <c r="A9" s="3">
        <v>5</v>
      </c>
      <c r="B9" s="24" t="s">
        <v>44</v>
      </c>
      <c r="C9" s="27"/>
      <c r="D9" s="27"/>
      <c r="E9" s="30">
        <v>5</v>
      </c>
      <c r="F9" s="31">
        <v>5</v>
      </c>
      <c r="G9" s="27">
        <v>5</v>
      </c>
      <c r="H9" s="27">
        <v>5</v>
      </c>
      <c r="I9" s="27">
        <v>5</v>
      </c>
      <c r="J9" s="27">
        <v>5</v>
      </c>
      <c r="K9" s="27"/>
      <c r="L9" s="27"/>
      <c r="M9" s="27"/>
      <c r="N9" s="27"/>
      <c r="O9" s="27"/>
    </row>
    <row r="10" spans="1:16" x14ac:dyDescent="0.2">
      <c r="A10" s="3">
        <v>6</v>
      </c>
      <c r="B10" s="24" t="s">
        <v>45</v>
      </c>
      <c r="C10" s="27"/>
      <c r="D10" s="27"/>
      <c r="E10" s="27"/>
      <c r="F10" s="30">
        <v>6</v>
      </c>
      <c r="G10" s="31">
        <v>6</v>
      </c>
      <c r="H10" s="27">
        <v>6</v>
      </c>
      <c r="I10" s="27">
        <v>6</v>
      </c>
      <c r="J10" s="27">
        <v>6</v>
      </c>
      <c r="K10" s="27">
        <v>6</v>
      </c>
      <c r="L10" s="27"/>
      <c r="M10" s="27"/>
      <c r="N10" s="27"/>
      <c r="O10" s="27"/>
    </row>
    <row r="11" spans="1:16" x14ac:dyDescent="0.2">
      <c r="A11" s="3">
        <v>7</v>
      </c>
      <c r="B11" s="24" t="s">
        <v>46</v>
      </c>
      <c r="C11" s="27"/>
      <c r="D11" s="27"/>
      <c r="E11" s="27"/>
      <c r="F11" s="27"/>
      <c r="G11" s="30">
        <v>7</v>
      </c>
      <c r="H11" s="31">
        <v>7</v>
      </c>
      <c r="I11" s="27">
        <v>7</v>
      </c>
      <c r="J11" s="27">
        <v>7</v>
      </c>
      <c r="K11" s="27">
        <v>7</v>
      </c>
      <c r="L11" s="27">
        <v>7</v>
      </c>
      <c r="M11" s="27"/>
      <c r="N11" s="27"/>
      <c r="O11" s="27"/>
    </row>
    <row r="12" spans="1:16" x14ac:dyDescent="0.2">
      <c r="A12" s="3">
        <v>8</v>
      </c>
      <c r="B12" s="24" t="s">
        <v>47</v>
      </c>
      <c r="C12" s="27"/>
      <c r="D12" s="27"/>
      <c r="E12" s="27"/>
      <c r="F12" s="27"/>
      <c r="G12" s="27"/>
      <c r="H12" s="30">
        <v>8</v>
      </c>
      <c r="I12" s="31">
        <v>8</v>
      </c>
      <c r="J12" s="27">
        <v>8</v>
      </c>
      <c r="K12" s="27">
        <v>8</v>
      </c>
      <c r="L12" s="27">
        <v>8</v>
      </c>
      <c r="M12" s="27">
        <v>8</v>
      </c>
      <c r="N12" s="27"/>
      <c r="O12" s="27"/>
    </row>
    <row r="13" spans="1:16" x14ac:dyDescent="0.2">
      <c r="A13" s="3">
        <v>9</v>
      </c>
      <c r="B13" s="24" t="s">
        <v>48</v>
      </c>
      <c r="C13" s="27"/>
      <c r="D13" s="27"/>
      <c r="E13" s="27"/>
      <c r="F13" s="27"/>
      <c r="G13" s="27"/>
      <c r="H13" s="27"/>
      <c r="I13" s="30">
        <v>9</v>
      </c>
      <c r="J13" s="31">
        <v>9</v>
      </c>
      <c r="K13" s="27">
        <v>9</v>
      </c>
      <c r="L13" s="27">
        <v>9</v>
      </c>
      <c r="M13" s="27">
        <v>9</v>
      </c>
      <c r="N13" s="24"/>
      <c r="O13" s="27"/>
    </row>
    <row r="14" spans="1:16" x14ac:dyDescent="0.2">
      <c r="A14" s="3">
        <v>10</v>
      </c>
      <c r="B14" s="24" t="s">
        <v>49</v>
      </c>
      <c r="C14" s="27"/>
      <c r="D14" s="27"/>
      <c r="E14" s="27"/>
      <c r="F14" s="27"/>
      <c r="G14" s="27"/>
      <c r="H14" s="27"/>
      <c r="I14" s="27"/>
      <c r="J14" s="30">
        <v>10</v>
      </c>
      <c r="K14" s="31">
        <v>10</v>
      </c>
      <c r="L14" s="27">
        <v>10</v>
      </c>
      <c r="M14" s="27">
        <v>10</v>
      </c>
      <c r="N14" s="27">
        <v>10</v>
      </c>
      <c r="O14" s="27"/>
    </row>
    <row r="15" spans="1:16" x14ac:dyDescent="0.2">
      <c r="A15" s="3">
        <v>11</v>
      </c>
      <c r="B15" s="24" t="s">
        <v>50</v>
      </c>
      <c r="C15" s="27"/>
      <c r="D15" s="27"/>
      <c r="E15" s="27"/>
      <c r="F15" s="27"/>
      <c r="G15" s="27"/>
      <c r="H15" s="27"/>
      <c r="I15" s="24"/>
      <c r="J15" s="27"/>
      <c r="K15" s="30">
        <v>11</v>
      </c>
      <c r="L15" s="31">
        <v>11</v>
      </c>
      <c r="M15" s="27">
        <v>11</v>
      </c>
      <c r="N15" s="27">
        <v>11</v>
      </c>
      <c r="O15" s="27"/>
    </row>
    <row r="16" spans="1:16" x14ac:dyDescent="0.2">
      <c r="A16" s="3">
        <v>12</v>
      </c>
      <c r="B16" s="24" t="s">
        <v>51</v>
      </c>
      <c r="C16" s="27"/>
      <c r="D16" s="27"/>
      <c r="E16" s="27"/>
      <c r="F16" s="27"/>
      <c r="G16" s="27"/>
      <c r="H16" s="27"/>
      <c r="I16" s="27"/>
      <c r="J16" s="27"/>
      <c r="K16" s="27"/>
      <c r="L16" s="30">
        <v>12</v>
      </c>
      <c r="M16" s="31">
        <v>12</v>
      </c>
      <c r="N16" s="27">
        <v>12</v>
      </c>
      <c r="O16" s="27">
        <v>12</v>
      </c>
    </row>
    <row r="17" spans="1:15" x14ac:dyDescent="0.2">
      <c r="A17" s="3">
        <v>13</v>
      </c>
      <c r="B17" s="24" t="s">
        <v>52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0">
        <v>13</v>
      </c>
      <c r="N17" s="27">
        <v>13</v>
      </c>
      <c r="O17" s="27">
        <v>13</v>
      </c>
    </row>
    <row r="18" spans="1:15" x14ac:dyDescent="0.2">
      <c r="A18" s="3">
        <v>14</v>
      </c>
      <c r="B18" s="24" t="s">
        <v>53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1">
        <v>14</v>
      </c>
      <c r="O18" s="27">
        <v>14</v>
      </c>
    </row>
    <row r="19" spans="1:15" x14ac:dyDescent="0.2">
      <c r="A19" s="3">
        <v>15</v>
      </c>
      <c r="B19" s="24" t="s">
        <v>54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0">
        <v>15</v>
      </c>
      <c r="O19" s="27">
        <v>15</v>
      </c>
    </row>
    <row r="20" spans="1:15" x14ac:dyDescent="0.2">
      <c r="A20" s="3">
        <v>16</v>
      </c>
      <c r="B20" s="24" t="s">
        <v>55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1">
        <v>16</v>
      </c>
    </row>
    <row r="21" spans="1:15" x14ac:dyDescent="0.2">
      <c r="A21" s="3">
        <v>17</v>
      </c>
      <c r="B21" s="24" t="s">
        <v>56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0">
        <v>17</v>
      </c>
    </row>
    <row r="24" spans="1:15" x14ac:dyDescent="0.2">
      <c r="C24" s="2" t="s">
        <v>33</v>
      </c>
      <c r="D24" s="4" t="s">
        <v>34</v>
      </c>
    </row>
    <row r="25" spans="1:15" x14ac:dyDescent="0.2">
      <c r="C25" s="3" t="s">
        <v>35</v>
      </c>
      <c r="D25" s="4" t="s">
        <v>36</v>
      </c>
    </row>
  </sheetData>
  <dataConsolidate/>
  <customSheetViews>
    <customSheetView guid="{A07730C9-F9E4-43E3-BC87-504D106408A2}" zeroValues="0" fitToPage="1" hiddenRows="1" state="hidden" showRuler="0">
      <pane xSplit="2" ySplit="3" topLeftCell="C5" activePane="bottomRight" state="frozen"/>
      <selection pane="bottomRight" activeCell="B21" sqref="B21"/>
      <pageMargins left="0.78740157480314965" right="0.78740157480314965" top="0.98425196850393704" bottom="0.98425196850393704" header="0.51181102362204722" footer="0.51181102362204722"/>
      <printOptions gridLines="1"/>
      <pageSetup paperSize="9" scale="86" orientation="landscape" r:id="rId1"/>
      <headerFooter alignWithMargins="0">
        <oddHeader>&amp;CMønsterliste</oddHeader>
        <oddFooter>&amp;CMønsterkonkurranse</oddFooter>
      </headerFooter>
    </customSheetView>
  </customSheetViews>
  <phoneticPr fontId="0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scale="86" orientation="landscape" r:id="rId2"/>
  <headerFooter alignWithMargins="0">
    <oddHeader>&amp;CMønsterliste</oddHeader>
    <oddFooter>&amp;CMønsterkonkurranse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showZero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baseColWidth="10" defaultColWidth="11.42578125" defaultRowHeight="12.75" x14ac:dyDescent="0.2"/>
  <cols>
    <col min="1" max="1" width="5.42578125" customWidth="1"/>
    <col min="2" max="2" width="16.42578125" customWidth="1"/>
    <col min="3" max="3" width="11.5703125" customWidth="1"/>
    <col min="4" max="4" width="7.42578125" style="3" customWidth="1"/>
    <col min="5" max="5" width="7.28515625" style="3" customWidth="1"/>
    <col min="6" max="256" width="9.140625" customWidth="1"/>
  </cols>
  <sheetData>
    <row r="1" spans="1:6" s="83" customFormat="1" x14ac:dyDescent="0.2">
      <c r="A1" s="80"/>
      <c r="B1" s="81"/>
      <c r="C1" s="81"/>
      <c r="D1" s="82"/>
      <c r="E1" s="82"/>
      <c r="F1" s="70"/>
    </row>
    <row r="2" spans="1:6" s="83" customFormat="1" x14ac:dyDescent="0.2">
      <c r="A2" s="80" t="s">
        <v>0</v>
      </c>
      <c r="B2" s="81" t="s">
        <v>39</v>
      </c>
      <c r="C2" s="81" t="s">
        <v>1</v>
      </c>
      <c r="D2" s="82" t="s">
        <v>37</v>
      </c>
      <c r="E2" s="82" t="s">
        <v>3</v>
      </c>
      <c r="F2" s="70"/>
    </row>
    <row r="3" spans="1:6" s="74" customFormat="1" ht="13.5" thickBot="1" x14ac:dyDescent="0.25">
      <c r="A3" s="77"/>
      <c r="B3" s="78"/>
      <c r="C3" s="78"/>
      <c r="D3" s="79"/>
      <c r="E3" s="79"/>
      <c r="F3" s="75"/>
    </row>
    <row r="4" spans="1:6" x14ac:dyDescent="0.2">
      <c r="A4" s="3">
        <v>1</v>
      </c>
      <c r="B4" s="25" t="s">
        <v>57</v>
      </c>
      <c r="C4" s="25"/>
      <c r="D4" s="23"/>
      <c r="E4" s="26"/>
    </row>
    <row r="5" spans="1:6" x14ac:dyDescent="0.2">
      <c r="A5" s="3">
        <v>2</v>
      </c>
      <c r="B5" s="25" t="s">
        <v>57</v>
      </c>
      <c r="C5" s="25"/>
      <c r="D5" s="23"/>
      <c r="E5" s="26"/>
    </row>
    <row r="6" spans="1:6" x14ac:dyDescent="0.2">
      <c r="A6" s="3">
        <v>3</v>
      </c>
      <c r="B6" s="25" t="s">
        <v>57</v>
      </c>
      <c r="C6" s="25"/>
      <c r="D6" s="23"/>
      <c r="E6" s="26"/>
    </row>
    <row r="7" spans="1:6" x14ac:dyDescent="0.2">
      <c r="A7" s="3">
        <v>4</v>
      </c>
      <c r="B7" s="25"/>
      <c r="C7" s="25"/>
      <c r="D7" s="23"/>
      <c r="E7" s="26"/>
    </row>
    <row r="8" spans="1:6" x14ac:dyDescent="0.2">
      <c r="A8" s="3">
        <v>5</v>
      </c>
      <c r="B8" s="25"/>
      <c r="C8" s="25"/>
      <c r="D8" s="23"/>
      <c r="E8" s="26"/>
    </row>
    <row r="9" spans="1:6" x14ac:dyDescent="0.2">
      <c r="A9" s="3">
        <v>6</v>
      </c>
      <c r="B9" s="25"/>
      <c r="C9" s="25"/>
      <c r="D9" s="23"/>
      <c r="E9" s="26"/>
    </row>
    <row r="10" spans="1:6" s="90" customFormat="1" ht="13.5" thickBot="1" x14ac:dyDescent="0.25">
      <c r="A10" s="86">
        <v>7</v>
      </c>
      <c r="B10" s="87"/>
      <c r="C10" s="87"/>
      <c r="D10" s="88"/>
      <c r="E10" s="89"/>
    </row>
    <row r="11" spans="1:6" x14ac:dyDescent="0.2">
      <c r="A11" s="84"/>
      <c r="B11" s="85"/>
      <c r="C11" s="85"/>
      <c r="D11" s="91"/>
      <c r="E11" s="91"/>
    </row>
    <row r="12" spans="1:6" x14ac:dyDescent="0.2">
      <c r="A12" s="47"/>
      <c r="B12" s="48" t="s">
        <v>38</v>
      </c>
      <c r="C12" s="49">
        <f>7-COUNTBLANK(B4:B10)</f>
        <v>3</v>
      </c>
      <c r="D12" s="92"/>
      <c r="E12" s="92"/>
    </row>
    <row r="13" spans="1:6" ht="13.5" thickBot="1" x14ac:dyDescent="0.25">
      <c r="A13" s="46"/>
      <c r="B13" s="28"/>
      <c r="C13" s="28"/>
      <c r="D13" s="91"/>
      <c r="E13" s="91"/>
    </row>
  </sheetData>
  <customSheetViews>
    <customSheetView guid="{A07730C9-F9E4-43E3-BC87-504D106408A2}" showGridLines="0" showRowCol="0" showRuler="0">
      <selection activeCell="F36" sqref="F36"/>
      <pageMargins left="0.78740157499999996" right="0.78740157499999996" top="0.984251969" bottom="0.984251969" header="0.5" footer="0.5"/>
      <pageSetup paperSize="9" orientation="portrait" verticalDpi="0" r:id="rId1"/>
      <headerFooter alignWithMargins="0"/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F9500B4EC5554A8E00FB635DBDBE35" ma:contentTypeVersion="0" ma:contentTypeDescription="Opprett et nytt dokument." ma:contentTypeScope="" ma:versionID="06f9f69fb137ff8dc7836b1ad5e6ef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A391E4-F82F-4353-B05E-50871C393D4A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F1FF9A-36C7-4544-A5D8-02193D1867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FD495-8F34-40BE-94D8-ACF46D6B47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7</vt:i4>
      </vt:variant>
    </vt:vector>
  </HeadingPairs>
  <TitlesOfParts>
    <vt:vector size="16" baseType="lpstr">
      <vt:lpstr>Oversikt</vt:lpstr>
      <vt:lpstr>Resultat</vt:lpstr>
      <vt:lpstr>1. Runde</vt:lpstr>
      <vt:lpstr>2. Runde</vt:lpstr>
      <vt:lpstr>Final 1</vt:lpstr>
      <vt:lpstr>Final 2</vt:lpstr>
      <vt:lpstr>Ekstra runde</vt:lpstr>
      <vt:lpstr>Mønster</vt:lpstr>
      <vt:lpstr>Dommere</vt:lpstr>
      <vt:lpstr>'1. Runde'!Utskriftstitler</vt:lpstr>
      <vt:lpstr>'2. Runde'!Utskriftstitler</vt:lpstr>
      <vt:lpstr>'Ekstra runde'!Utskriftstitler</vt:lpstr>
      <vt:lpstr>'Final 1'!Utskriftstitler</vt:lpstr>
      <vt:lpstr>'Final 2'!Utskriftstitler</vt:lpstr>
      <vt:lpstr>Oversikt!Utskriftstitler</vt:lpstr>
      <vt:lpstr>Resultat!Utskriftstitler</vt:lpstr>
    </vt:vector>
  </TitlesOfParts>
  <Manager>Dommerkomiteen - Taekwondo</Manager>
  <Company>Norges Budo Forbund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Poengsystem mønsterkonkurranser</dc:title>
  <dc:subject>Mønsterkonkurranser</dc:subject>
  <dc:creator>Stig Ove Ness</dc:creator>
  <cp:keywords>Poengsystem - Monster</cp:keywords>
  <dc:description>Versjon 2 - 1999-03-24</dc:description>
  <cp:lastModifiedBy>Erling</cp:lastModifiedBy>
  <cp:lastPrinted>2012-04-28T07:13:54Z</cp:lastPrinted>
  <dcterms:created xsi:type="dcterms:W3CDTF">1999-03-20T08:22:27Z</dcterms:created>
  <dcterms:modified xsi:type="dcterms:W3CDTF">2012-04-29T10:13:42Z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er">
    <vt:lpwstr>Dommerkomiteen - Taekwondo, Norges Budo Forbund</vt:lpwstr>
  </property>
  <property fmtid="{D5CDD505-2E9C-101B-9397-08002B2CF9AE}" pid="3" name="Eier">
    <vt:lpwstr>Dommerkomiteen - Taekwondo, Norges Budo Forbund</vt:lpwstr>
  </property>
  <property fmtid="{D5CDD505-2E9C-101B-9397-08002B2CF9AE}" pid="4" name="ContentTypeId">
    <vt:lpwstr>0x01010045F9500B4EC5554A8E00FB635DBDBE35</vt:lpwstr>
  </property>
</Properties>
</file>